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F&amp;O)'!$R$1:$R$364</definedName>
  </definedNames>
  <calcPr calcId="124519"/>
</workbook>
</file>

<file path=xl/calcChain.xml><?xml version="1.0" encoding="utf-8"?>
<calcChain xmlns="http://schemas.openxmlformats.org/spreadsheetml/2006/main">
  <c r="K148" i="6"/>
  <c r="M148" s="1"/>
  <c r="K149"/>
  <c r="M149" s="1"/>
  <c r="K151"/>
  <c r="M151" s="1"/>
  <c r="K150"/>
  <c r="M150" s="1"/>
  <c r="K146"/>
  <c r="M146" s="1"/>
  <c r="L53"/>
  <c r="K53"/>
  <c r="L44"/>
  <c r="K44"/>
  <c r="K141"/>
  <c r="M141" s="1"/>
  <c r="K143"/>
  <c r="M143" s="1"/>
  <c r="K144"/>
  <c r="M144" s="1"/>
  <c r="K142"/>
  <c r="M142" s="1"/>
  <c r="K140"/>
  <c r="M140" s="1"/>
  <c r="L163"/>
  <c r="K163"/>
  <c r="L52"/>
  <c r="K52"/>
  <c r="L51"/>
  <c r="K51"/>
  <c r="L14"/>
  <c r="L13"/>
  <c r="L12"/>
  <c r="L11"/>
  <c r="K14"/>
  <c r="L19"/>
  <c r="K19"/>
  <c r="L83"/>
  <c r="K83"/>
  <c r="K135"/>
  <c r="M135" s="1"/>
  <c r="K139"/>
  <c r="M139" s="1"/>
  <c r="K138"/>
  <c r="M138" s="1"/>
  <c r="K137"/>
  <c r="M137" s="1"/>
  <c r="K136"/>
  <c r="M136" s="1"/>
  <c r="K131"/>
  <c r="M131" s="1"/>
  <c r="L82"/>
  <c r="K82"/>
  <c r="L50"/>
  <c r="K50"/>
  <c r="K126"/>
  <c r="M126" s="1"/>
  <c r="K130"/>
  <c r="M130" s="1"/>
  <c r="K132"/>
  <c r="M132" s="1"/>
  <c r="K129"/>
  <c r="M129" s="1"/>
  <c r="M133"/>
  <c r="K134"/>
  <c r="K133"/>
  <c r="L49"/>
  <c r="K49"/>
  <c r="L48"/>
  <c r="K48"/>
  <c r="L47"/>
  <c r="K47"/>
  <c r="K128"/>
  <c r="M128" s="1"/>
  <c r="K127"/>
  <c r="M127" s="1"/>
  <c r="K122"/>
  <c r="M122" s="1"/>
  <c r="L81"/>
  <c r="K81"/>
  <c r="L80"/>
  <c r="K80"/>
  <c r="L46"/>
  <c r="K46"/>
  <c r="L35"/>
  <c r="K35"/>
  <c r="K124"/>
  <c r="M124" s="1"/>
  <c r="K125"/>
  <c r="M125" s="1"/>
  <c r="K121"/>
  <c r="M121" s="1"/>
  <c r="K120"/>
  <c r="M120" s="1"/>
  <c r="K123"/>
  <c r="M123" s="1"/>
  <c r="L36"/>
  <c r="K36"/>
  <c r="L39"/>
  <c r="K39"/>
  <c r="L16"/>
  <c r="K16"/>
  <c r="L17"/>
  <c r="K17"/>
  <c r="K119"/>
  <c r="M119" s="1"/>
  <c r="L77"/>
  <c r="K77"/>
  <c r="L43"/>
  <c r="K43"/>
  <c r="L40"/>
  <c r="K40"/>
  <c r="L42"/>
  <c r="K42"/>
  <c r="L41"/>
  <c r="K41"/>
  <c r="K107"/>
  <c r="M107" s="1"/>
  <c r="K105"/>
  <c r="M105" s="1"/>
  <c r="L78"/>
  <c r="K78"/>
  <c r="K117"/>
  <c r="M117" s="1"/>
  <c r="K115"/>
  <c r="M115" s="1"/>
  <c r="K113"/>
  <c r="M113" s="1"/>
  <c r="K118"/>
  <c r="M118" s="1"/>
  <c r="K116"/>
  <c r="M116" s="1"/>
  <c r="K114"/>
  <c r="M114" s="1"/>
  <c r="L73"/>
  <c r="K73"/>
  <c r="K112"/>
  <c r="M112" s="1"/>
  <c r="K111"/>
  <c r="M111" s="1"/>
  <c r="L76"/>
  <c r="K76"/>
  <c r="L74"/>
  <c r="K74"/>
  <c r="L31"/>
  <c r="K31"/>
  <c r="L71"/>
  <c r="K71"/>
  <c r="L75"/>
  <c r="K75"/>
  <c r="K104"/>
  <c r="M104" s="1"/>
  <c r="K110"/>
  <c r="M110" s="1"/>
  <c r="K109"/>
  <c r="M109" s="1"/>
  <c r="L38"/>
  <c r="K38"/>
  <c r="L37"/>
  <c r="K37"/>
  <c r="K108"/>
  <c r="M108" s="1"/>
  <c r="K106"/>
  <c r="M106" s="1"/>
  <c r="L72"/>
  <c r="K72"/>
  <c r="L10"/>
  <c r="K10"/>
  <c r="L15"/>
  <c r="K15"/>
  <c r="L70"/>
  <c r="K70"/>
  <c r="L33"/>
  <c r="K33"/>
  <c r="L34"/>
  <c r="K34"/>
  <c r="K13"/>
  <c r="K103"/>
  <c r="M103" s="1"/>
  <c r="L69"/>
  <c r="K69"/>
  <c r="L68"/>
  <c r="K68"/>
  <c r="K102"/>
  <c r="M102" s="1"/>
  <c r="L67"/>
  <c r="K67"/>
  <c r="M19" l="1"/>
  <c r="M53"/>
  <c r="M44"/>
  <c r="M81"/>
  <c r="M16"/>
  <c r="M82"/>
  <c r="M14"/>
  <c r="M47"/>
  <c r="M163"/>
  <c r="M36"/>
  <c r="M80"/>
  <c r="M40"/>
  <c r="M42"/>
  <c r="M35"/>
  <c r="M50"/>
  <c r="M52"/>
  <c r="M39"/>
  <c r="M48"/>
  <c r="M77"/>
  <c r="M43"/>
  <c r="M41"/>
  <c r="M46"/>
  <c r="M17"/>
  <c r="M51"/>
  <c r="M83"/>
  <c r="M49"/>
  <c r="M38"/>
  <c r="M37"/>
  <c r="M72"/>
  <c r="M31"/>
  <c r="M78"/>
  <c r="M73"/>
  <c r="M76"/>
  <c r="M74"/>
  <c r="M71"/>
  <c r="M75"/>
  <c r="M15"/>
  <c r="M10"/>
  <c r="M67"/>
  <c r="M68"/>
  <c r="M34"/>
  <c r="M13"/>
  <c r="M70"/>
  <c r="M33"/>
  <c r="M69"/>
  <c r="K101" l="1"/>
  <c r="M101" s="1"/>
  <c r="K94"/>
  <c r="M94" s="1"/>
  <c r="K95"/>
  <c r="M95" s="1"/>
  <c r="K100"/>
  <c r="M100" s="1"/>
  <c r="K99"/>
  <c r="M99" s="1"/>
  <c r="K98"/>
  <c r="M98" s="1"/>
  <c r="K96"/>
  <c r="M96" s="1"/>
  <c r="K97"/>
  <c r="M97" s="1"/>
  <c r="L32" l="1"/>
  <c r="K32"/>
  <c r="K11"/>
  <c r="K328"/>
  <c r="L328" s="1"/>
  <c r="K12"/>
  <c r="M32" l="1"/>
  <c r="M12"/>
  <c r="M11"/>
  <c r="K348" l="1"/>
  <c r="L348" s="1"/>
  <c r="K347"/>
  <c r="L347" s="1"/>
  <c r="K346"/>
  <c r="L346" s="1"/>
  <c r="K343"/>
  <c r="L343" s="1"/>
  <c r="K342"/>
  <c r="L342" s="1"/>
  <c r="K341"/>
  <c r="L341" s="1"/>
  <c r="K340"/>
  <c r="L340" s="1"/>
  <c r="K339"/>
  <c r="L339" s="1"/>
  <c r="K338"/>
  <c r="L338" s="1"/>
  <c r="K337"/>
  <c r="L337" s="1"/>
  <c r="K336"/>
  <c r="L336" s="1"/>
  <c r="K334"/>
  <c r="L334" s="1"/>
  <c r="K333"/>
  <c r="L333" s="1"/>
  <c r="K332"/>
  <c r="L332" s="1"/>
  <c r="K331"/>
  <c r="L331" s="1"/>
  <c r="K330"/>
  <c r="L330" s="1"/>
  <c r="K329"/>
  <c r="L329" s="1"/>
  <c r="K327"/>
  <c r="L327" s="1"/>
  <c r="K326"/>
  <c r="L326" s="1"/>
  <c r="K325"/>
  <c r="L325" s="1"/>
  <c r="F324"/>
  <c r="K324" s="1"/>
  <c r="L324" s="1"/>
  <c r="K323"/>
  <c r="L323" s="1"/>
  <c r="K322"/>
  <c r="L322" s="1"/>
  <c r="K321"/>
  <c r="L321" s="1"/>
  <c r="K320"/>
  <c r="L320" s="1"/>
  <c r="K319"/>
  <c r="L319" s="1"/>
  <c r="F318"/>
  <c r="K318" s="1"/>
  <c r="L318" s="1"/>
  <c r="F317"/>
  <c r="K317" s="1"/>
  <c r="L317" s="1"/>
  <c r="K316"/>
  <c r="L316" s="1"/>
  <c r="F315"/>
  <c r="K315" s="1"/>
  <c r="L315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299"/>
  <c r="L299" s="1"/>
  <c r="K297"/>
  <c r="L297" s="1"/>
  <c r="K296"/>
  <c r="L296" s="1"/>
  <c r="F295"/>
  <c r="K295" s="1"/>
  <c r="L295" s="1"/>
  <c r="K294"/>
  <c r="L294" s="1"/>
  <c r="K291"/>
  <c r="L291" s="1"/>
  <c r="K290"/>
  <c r="L290" s="1"/>
  <c r="K289"/>
  <c r="L289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69"/>
  <c r="L269" s="1"/>
  <c r="K267"/>
  <c r="L267" s="1"/>
  <c r="K265"/>
  <c r="L265" s="1"/>
  <c r="K263"/>
  <c r="L263" s="1"/>
  <c r="K262"/>
  <c r="L262" s="1"/>
  <c r="K261"/>
  <c r="L261" s="1"/>
  <c r="K259"/>
  <c r="L259" s="1"/>
  <c r="K258"/>
  <c r="L258" s="1"/>
  <c r="K257"/>
  <c r="L257" s="1"/>
  <c r="K256"/>
  <c r="K255"/>
  <c r="L255" s="1"/>
  <c r="K254"/>
  <c r="L254" s="1"/>
  <c r="K252"/>
  <c r="L252" s="1"/>
  <c r="K251"/>
  <c r="L251" s="1"/>
  <c r="K250"/>
  <c r="L250" s="1"/>
  <c r="K249"/>
  <c r="L249" s="1"/>
  <c r="K248"/>
  <c r="L248" s="1"/>
  <c r="F247"/>
  <c r="K247" s="1"/>
  <c r="L247" s="1"/>
  <c r="H246"/>
  <c r="K246" s="1"/>
  <c r="L246" s="1"/>
  <c r="K243"/>
  <c r="L243" s="1"/>
  <c r="K242"/>
  <c r="L242" s="1"/>
  <c r="K241"/>
  <c r="L241" s="1"/>
  <c r="K240"/>
  <c r="L240" s="1"/>
  <c r="K239"/>
  <c r="L239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H212"/>
  <c r="K212" s="1"/>
  <c r="L212" s="1"/>
  <c r="F211"/>
  <c r="K211" s="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M7"/>
  <c r="D7" i="5"/>
  <c r="K6" i="4"/>
  <c r="K6" i="3"/>
  <c r="L6" i="2"/>
</calcChain>
</file>

<file path=xl/sharedStrings.xml><?xml version="1.0" encoding="utf-8"?>
<sst xmlns="http://schemas.openxmlformats.org/spreadsheetml/2006/main" count="3213" uniqueCount="1208">
  <si>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</si>
  <si>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</si>
  <si>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</si>
  <si>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</si>
  <si>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</si>
  <si>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</si>
  <si>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</si>
  <si>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</si>
  <si>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</si>
  <si>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</si>
  <si>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</si>
  <si>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</si>
  <si>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</si>
  <si>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</si>
  <si>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</si>
  <si>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</si>
  <si>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</si>
  <si>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</si>
  <si>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</si>
  <si>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</si>
  <si>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</si>
  <si>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</si>
  <si>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</si>
  <si>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</si>
  <si>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</si>
  <si>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</si>
  <si>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</si>
  <si>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</si>
  <si>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</si>
  <si>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</si>
  <si>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</si>
  <si>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</si>
  <si>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</si>
  <si>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</si>
  <si>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</si>
  <si>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</si>
  <si>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</si>
  <si>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</si>
  <si>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</si>
  <si>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</si>
  <si>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</si>
  <si>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</si>
  <si>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</si>
  <si>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</si>
  <si>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</si>
  <si>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</si>
  <si>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</si>
  <si>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</si>
  <si>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</si>
  <si>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</si>
  <si>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</si>
  <si>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</si>
  <si>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</si>
  <si>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</si>
  <si>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</si>
  <si>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</si>
  <si>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</si>
  <si>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</si>
  <si>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</si>
  <si>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</si>
  <si>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</si>
  <si>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</si>
  <si>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</si>
  <si>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</si>
  <si>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</si>
  <si>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</si>
  <si>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</si>
  <si>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</si>
  <si>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</si>
  <si>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</si>
  <si>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</si>
  <si>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</si>
  <si>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</si>
  <si>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</si>
  <si>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</si>
  <si>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</si>
  <si>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</si>
  <si>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</si>
  <si>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</si>
  <si>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</si>
  <si>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</si>
  <si>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</si>
  <si>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</si>
  <si>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</si>
  <si>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</si>
  <si>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</si>
  <si>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</si>
  <si>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</si>
  <si>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</si>
  <si>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</si>
  <si>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</si>
  <si>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</si>
  <si>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</si>
  <si>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</si>
  <si>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</si>
  <si>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</si>
  <si>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</si>
  <si>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</si>
  <si>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</si>
  <si>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</si>
  <si>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</si>
  <si>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</si>
  <si>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</si>
  <si>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</si>
  <si>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</si>
  <si>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</si>
  <si>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</si>
  <si>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</si>
  <si>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</si>
  <si>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</si>
  <si>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</si>
  <si>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</si>
  <si>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</si>
  <si>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</si>
  <si>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</si>
  <si>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</si>
  <si>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</si>
  <si>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</si>
  <si>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</si>
  <si>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</si>
  <si>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</si>
  <si>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</si>
  <si>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</si>
  <si>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</si>
  <si>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</si>
  <si>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</si>
  <si>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</si>
  <si>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</si>
  <si>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</si>
  <si>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</si>
  <si>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</si>
  <si>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</si>
  <si>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</si>
  <si>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</si>
  <si>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</si>
  <si>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</si>
  <si>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</si>
  <si>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</si>
  <si>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</si>
  <si>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</si>
  <si>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</si>
  <si>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</si>
  <si>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</si>
  <si>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</si>
  <si>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</si>
  <si>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</si>
  <si>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</si>
  <si>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</si>
  <si>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</si>
  <si>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</si>
  <si>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</si>
  <si>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</si>
  <si>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</si>
  <si>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</si>
  <si>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</si>
  <si>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</si>
  <si>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</si>
  <si>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</si>
  <si>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</si>
  <si>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</si>
  <si>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</si>
  <si>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</si>
  <si>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</si>
  <si>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</si>
  <si>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</si>
  <si>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</si>
  <si>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</si>
  <si>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</si>
  <si>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</si>
  <si>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</si>
  <si>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</si>
  <si>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</si>
  <si>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</si>
  <si>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</si>
  <si>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</si>
  <si>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</si>
  <si>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</si>
  <si>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</si>
  <si>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</si>
  <si>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</si>
  <si>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</si>
  <si>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</si>
  <si>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</si>
  <si>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</si>
  <si>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</si>
  <si>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</si>
  <si>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</si>
  <si>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</si>
  <si>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</si>
  <si>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</si>
  <si>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</si>
  <si>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</si>
  <si>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</si>
  <si>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</si>
  <si>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</si>
  <si>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</si>
  <si>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</si>
  <si>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</si>
  <si>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</si>
  <si>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</si>
  <si>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</si>
  <si>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</si>
  <si>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</si>
  <si>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</si>
  <si>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</si>
  <si>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</si>
  <si>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</si>
  <si>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</si>
  <si>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</si>
  <si>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</si>
  <si>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</si>
  <si>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</si>
  <si>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</si>
  <si>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</si>
  <si>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</si>
  <si>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</si>
  <si>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</si>
  <si>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</si>
  <si>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</si>
  <si>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</si>
  <si>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</si>
  <si>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</si>
  <si>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</si>
  <si>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</si>
  <si>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</si>
  <si>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</si>
  <si>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</si>
  <si>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</si>
  <si>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</si>
  <si>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</si>
  <si>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</si>
  <si>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</si>
  <si>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</si>
  <si>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</si>
  <si>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</si>
  <si>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</si>
  <si>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</si>
  <si>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</si>
  <si>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</si>
  <si>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</si>
  <si>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</si>
  <si>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</si>
  <si>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</si>
  <si>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</si>
  <si>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</si>
  <si>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</si>
  <si>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</si>
  <si>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</si>
  <si>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</si>
  <si>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</si>
  <si>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</si>
  <si>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</si>
  <si>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</si>
  <si>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</si>
  <si>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</si>
  <si>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</si>
  <si>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</si>
  <si>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</si>
  <si>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</si>
  <si>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</si>
  <si>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</si>
  <si>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</si>
  <si>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</si>
  <si>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</si>
  <si>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</si>
  <si>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</si>
  <si>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</si>
  <si>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</si>
  <si>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</si>
  <si>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</si>
  <si>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</si>
  <si>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</si>
  <si>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</si>
  <si>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</si>
  <si>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</si>
  <si>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</si>
  <si>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</si>
  <si>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</si>
  <si>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</si>
  <si>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</si>
  <si>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</si>
  <si>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</si>
  <si>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</si>
  <si>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</si>
  <si>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</si>
  <si>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</si>
  <si>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</si>
  <si>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</si>
  <si>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</si>
  <si>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</si>
  <si>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</si>
  <si>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</si>
  <si>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</si>
  <si>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</si>
  <si>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</si>
  <si>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</si>
  <si>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</si>
  <si>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</si>
  <si>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</si>
  <si>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</si>
  <si>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</si>
  <si>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</si>
  <si>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</si>
  <si>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</si>
  <si>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</si>
  <si>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</si>
  <si>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</si>
  <si>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</si>
  <si>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</si>
  <si>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</si>
  <si>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</si>
  <si>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</si>
  <si>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</si>
  <si>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</si>
  <si>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</si>
  <si>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</si>
  <si>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</si>
  <si>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</si>
  <si>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</si>
  <si>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</si>
  <si>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</si>
  <si>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</si>
  <si>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</si>
  <si>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</si>
  <si>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</si>
  <si>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</si>
  <si>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</si>
  <si>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</si>
  <si>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</si>
  <si>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</si>
  <si>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</si>
  <si>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</si>
  <si>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</si>
  <si>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</si>
  <si>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</si>
  <si>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</si>
  <si>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</si>
  <si>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</si>
  <si>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</si>
  <si>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</si>
  <si>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</si>
  <si>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</si>
  <si>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</si>
  <si>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</si>
  <si>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</si>
  <si>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</si>
  <si>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</si>
  <si>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</si>
  <si>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</si>
  <si>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</si>
  <si>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</si>
  <si>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</si>
  <si>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</si>
  <si>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</si>
  <si>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</si>
  <si>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</si>
  <si>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</si>
  <si>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</si>
  <si>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</si>
  <si>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</si>
  <si>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</si>
  <si>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</si>
  <si>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</si>
  <si>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</si>
  <si>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</si>
  <si>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</si>
  <si>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</si>
  <si>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</si>
  <si>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</si>
  <si>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</si>
  <si>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</si>
  <si>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</si>
  <si>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</si>
  <si>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</si>
  <si>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</si>
  <si>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</si>
  <si>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</si>
  <si>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</si>
  <si>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</si>
  <si>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</si>
  <si>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</si>
  <si>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</si>
  <si>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</si>
  <si>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</si>
  <si>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</si>
  <si>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</si>
  <si>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</si>
  <si>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</si>
  <si>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</si>
  <si>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</si>
  <si>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</si>
  <si>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</si>
  <si>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</si>
  <si>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</si>
  <si>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</si>
  <si>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</si>
  <si>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</si>
  <si>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</si>
  <si>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</si>
  <si>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</si>
  <si>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</si>
  <si>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</si>
  <si>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</si>
  <si>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</si>
  <si>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</si>
  <si>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</si>
  <si>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</si>
  <si>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</si>
  <si>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</si>
  <si>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</si>
  <si>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</si>
  <si>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</si>
  <si>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</si>
  <si>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</si>
  <si>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</si>
  <si>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</si>
  <si>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</si>
  <si>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</si>
  <si>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</si>
  <si>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</si>
  <si>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</si>
  <si>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</si>
  <si>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</si>
  <si>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</si>
  <si>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</si>
  <si>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</si>
  <si>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</si>
  <si>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</si>
  <si>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</si>
  <si>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</si>
  <si>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</si>
  <si>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</si>
  <si>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</si>
  <si>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</si>
  <si>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</si>
  <si>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</si>
  <si>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</si>
  <si>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</si>
  <si>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</si>
  <si>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</si>
  <si>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</si>
  <si>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</si>
  <si>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</si>
  <si>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</si>
  <si>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</si>
  <si>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</si>
  <si>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</si>
  <si>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</si>
  <si>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</si>
  <si>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</si>
  <si>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</si>
  <si>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</si>
  <si>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</si>
  <si>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</si>
  <si>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</si>
  <si>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</si>
  <si>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</si>
  <si>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</si>
  <si>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</si>
  <si>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</si>
  <si>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</si>
  <si>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</si>
  <si>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</si>
  <si>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</si>
  <si>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</si>
  <si>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</si>
  <si>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</si>
  <si>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</si>
  <si>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</si>
  <si>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</si>
  <si>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</si>
  <si>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</si>
  <si>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</si>
  <si>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</si>
  <si>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</si>
  <si>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</si>
  <si>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</si>
  <si>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</si>
  <si>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</si>
  <si>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</si>
  <si>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</si>
  <si>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</si>
  <si>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</si>
  <si>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</si>
  <si>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</si>
  <si>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</si>
  <si>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</si>
  <si>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</si>
  <si>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</si>
  <si>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</si>
  <si>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</si>
  <si>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</si>
  <si>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</si>
  <si>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</si>
  <si>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</si>
  <si>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</si>
  <si>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</si>
  <si>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</si>
  <si>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</si>
  <si>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</si>
  <si>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</si>
  <si>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</si>
  <si>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</si>
  <si>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</si>
  <si>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</si>
  <si>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</si>
  <si>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</si>
  <si>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</si>
  <si>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</si>
  <si>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</si>
  <si>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</si>
  <si>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</si>
  <si>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</si>
  <si>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</si>
  <si>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</si>
  <si>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</si>
  <si>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</si>
  <si>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</si>
  <si>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</si>
  <si>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</si>
  <si>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</si>
  <si>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</si>
  <si>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</si>
  <si>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</si>
  <si>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</si>
  <si>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</si>
  <si>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</si>
  <si>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</si>
  <si>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</si>
  <si>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</si>
  <si>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</si>
  <si>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</si>
  <si>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</si>
  <si>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</si>
  <si>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</si>
  <si>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</si>
  <si>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</si>
  <si>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</si>
  <si>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</si>
  <si>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</si>
  <si>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</si>
  <si>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</si>
  <si>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</si>
  <si>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</si>
  <si>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</si>
  <si>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</si>
  <si>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</si>
  <si>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</si>
  <si>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</si>
  <si>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</si>
  <si>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</si>
  <si>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</si>
  <si>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</si>
  <si>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</si>
  <si>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</si>
  <si>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</si>
  <si>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</si>
  <si>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</si>
  <si>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</si>
  <si>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</si>
  <si>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</si>
  <si>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</si>
  <si>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</si>
  <si>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</si>
  <si>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</si>
  <si>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</si>
  <si>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</si>
  <si>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</si>
  <si>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</si>
  <si>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</si>
  <si>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</si>
  <si>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</si>
  <si>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</si>
  <si>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</si>
  <si>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</si>
  <si>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</si>
  <si>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</si>
  <si>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</si>
  <si>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</si>
  <si>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</si>
  <si>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</si>
  <si>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</si>
  <si>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</si>
  <si>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</si>
  <si>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</si>
  <si>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</si>
  <si>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</si>
  <si>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</si>
  <si>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</si>
  <si>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</si>
  <si>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</si>
  <si>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</si>
  <si>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</si>
  <si>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</si>
  <si>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</si>
  <si>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</si>
  <si>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</si>
  <si>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</si>
  <si>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</si>
  <si>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</si>
  <si>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</si>
  <si>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</si>
  <si>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</si>
  <si>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</si>
  <si>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</si>
  <si>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</si>
  <si>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</si>
  <si>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</si>
  <si>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</si>
  <si>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</si>
  <si>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</si>
  <si>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</si>
  <si>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</si>
  <si>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</si>
  <si>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</si>
  <si>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</si>
  <si>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</si>
  <si>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</si>
  <si>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</si>
  <si>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</si>
  <si>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</si>
  <si>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</si>
  <si>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</si>
  <si>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</si>
  <si>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</si>
  <si>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</si>
  <si>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</si>
  <si>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</si>
  <si>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</si>
  <si>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</si>
  <si>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</si>
  <si>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</si>
  <si>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</si>
  <si>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</si>
  <si>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</si>
  <si>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</si>
  <si>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</si>
  <si>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</si>
  <si>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</si>
  <si>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</si>
  <si>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</si>
  <si>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</si>
  <si>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</si>
  <si>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</si>
  <si>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</si>
  <si>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</si>
  <si>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</si>
  <si>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</si>
  <si>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</si>
  <si>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</si>
  <si>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</si>
  <si>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</si>
  <si>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</si>
  <si>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</si>
  <si>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</si>
  <si>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</si>
  <si>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</si>
  <si>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</si>
  <si>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</si>
  <si>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</si>
  <si>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</si>
  <si>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</si>
  <si>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</si>
  <si>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</si>
  <si>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</si>
  <si>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</si>
  <si>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</si>
  <si>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</si>
  <si>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</si>
  <si>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</si>
  <si>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</si>
  <si>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</si>
  <si>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</si>
  <si>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</si>
  <si>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</si>
  <si>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</si>
  <si>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</si>
  <si>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</si>
  <si>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</si>
  <si>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</si>
  <si>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</si>
  <si>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</si>
  <si>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</si>
  <si>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</si>
  <si>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</si>
  <si>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</si>
  <si>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</si>
  <si>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</si>
  <si>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</si>
  <si>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</si>
  <si>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</si>
  <si>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</si>
  <si>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</si>
  <si>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</si>
  <si>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</si>
  <si>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</si>
  <si>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</si>
  <si>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</si>
  <si>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</si>
  <si>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</si>
  <si>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</si>
  <si>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</si>
  <si>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</si>
  <si>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</si>
  <si>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</si>
  <si>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</si>
  <si>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</si>
  <si>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</si>
  <si>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</si>
  <si>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</si>
  <si>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</si>
  <si>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</si>
  <si>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</si>
  <si>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</si>
  <si>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</si>
  <si>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</si>
  <si>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</si>
  <si>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</si>
  <si>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</si>
  <si>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</si>
  <si>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</si>
  <si>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</si>
  <si>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</si>
  <si>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</si>
  <si>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</si>
  <si>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</si>
  <si>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</si>
  <si>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</si>
  <si>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</si>
  <si>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</si>
  <si>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</si>
  <si>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</si>
  <si>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</si>
  <si>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</si>
  <si>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</si>
  <si>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</si>
  <si>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</si>
  <si>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</si>
  <si>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</si>
  <si>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</si>
  <si>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</si>
  <si>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</si>
  <si>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</si>
  <si>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</si>
  <si>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</si>
  <si>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</si>
  <si>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</si>
  <si>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</si>
  <si>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</si>
  <si>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</si>
  <si>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</si>
  <si>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</si>
  <si>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</si>
  <si>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</si>
  <si>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</si>
  <si>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</si>
  <si>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</si>
  <si>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</si>
  <si>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</si>
  <si>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</si>
  <si>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</si>
  <si>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</si>
  <si>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</si>
  <si>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</si>
  <si>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</si>
  <si>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</si>
  <si>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</si>
  <si>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</si>
  <si>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</si>
  <si>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</si>
  <si>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</si>
  <si>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</si>
  <si>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</si>
  <si>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</si>
  <si>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</si>
  <si>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</si>
  <si>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</si>
  <si>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</si>
  <si>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</si>
  <si>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</si>
  <si>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</si>
  <si>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</si>
  <si>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</si>
  <si>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</si>
  <si>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</si>
  <si>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</si>
  <si>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</si>
  <si>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</si>
  <si>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</si>
  <si>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</si>
  <si>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</si>
  <si>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</si>
  <si>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</si>
  <si>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</si>
  <si>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</si>
  <si>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</si>
  <si>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</si>
  <si>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</si>
  <si>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</si>
  <si>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</si>
  <si>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</si>
  <si>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</si>
  <si>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</si>
  <si>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</si>
  <si>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</si>
  <si>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</si>
  <si>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</si>
  <si>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</si>
  <si>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</si>
  <si>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</si>
  <si>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</si>
  <si>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</si>
  <si>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</si>
  <si>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</si>
  <si>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</si>
  <si>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</si>
  <si>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</si>
  <si>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</si>
  <si>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</si>
  <si>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</si>
  <si>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</si>
  <si>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</si>
  <si>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</si>
  <si>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</si>
  <si>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</si>
  <si>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</si>
  <si>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</si>
  <si>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</si>
  <si>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</si>
  <si>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</si>
  <si>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</si>
  <si>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</si>
  <si>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</si>
  <si>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</si>
  <si>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</si>
  <si>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</si>
  <si>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</si>
  <si>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</si>
  <si>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</si>
  <si>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</si>
  <si>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</si>
  <si>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</si>
  <si>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</si>
  <si>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</si>
  <si>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</si>
  <si>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</si>
  <si>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620-640</t>
  </si>
  <si>
    <t>120-122</t>
  </si>
  <si>
    <t>.................</t>
  </si>
  <si>
    <t>160-165</t>
  </si>
  <si>
    <t>780-800</t>
  </si>
  <si>
    <t>250-300</t>
  </si>
  <si>
    <t>Profit of Rs.7/-</t>
  </si>
  <si>
    <t>100-120</t>
  </si>
  <si>
    <t>Profit of Rs.14/-</t>
  </si>
  <si>
    <t>Sell</t>
  </si>
  <si>
    <t>380-390</t>
  </si>
  <si>
    <t>1650-1680</t>
  </si>
  <si>
    <t>980-1000</t>
  </si>
  <si>
    <t>Profit of Rs.1/-</t>
  </si>
  <si>
    <t>120-130</t>
  </si>
  <si>
    <t>2400-2420</t>
  </si>
  <si>
    <t>2700-2750</t>
  </si>
  <si>
    <t>BANKNIFTY 36000 PE 2-SEP</t>
  </si>
  <si>
    <t>TATACHEM SEP FUT</t>
  </si>
  <si>
    <t>RELIANCE 2300 CE SEP</t>
  </si>
  <si>
    <t>65-75</t>
  </si>
  <si>
    <t>NIFTY 17000 PE 2-SEP</t>
  </si>
  <si>
    <t>Profit of Rs.85/-</t>
  </si>
  <si>
    <t>NIFTY 17500 CE 16-SEP</t>
  </si>
  <si>
    <t>NIFTY 17100 PE 2-SEP</t>
  </si>
  <si>
    <t>100-110</t>
  </si>
  <si>
    <t>NIFTY 17150 PE 2-SEP</t>
  </si>
  <si>
    <t>EXIDEIND 165 PE SEP</t>
  </si>
  <si>
    <t>5.0-6.0</t>
  </si>
  <si>
    <t>Profit of Rs.24/-</t>
  </si>
  <si>
    <t>Loss of Rs.47.5/-</t>
  </si>
  <si>
    <t>Profit of Rs.17.5/-</t>
  </si>
  <si>
    <t>Profit of Rs.16.5/-</t>
  </si>
  <si>
    <t>Retail Research Technical Calls &amp; Fundamental Performance Report for the month of Sep-2021</t>
  </si>
  <si>
    <t>Loss of Rs.135/-</t>
  </si>
  <si>
    <t>Loss of Rs.1.10/-</t>
  </si>
  <si>
    <t xml:space="preserve"> LT SEP FUT</t>
  </si>
  <si>
    <t>1660-1650</t>
  </si>
  <si>
    <t>Profit of Rs.8.5/-</t>
  </si>
  <si>
    <t>Profit of Rs.12.5/-</t>
  </si>
  <si>
    <t>BATAINDIA SEP FUT</t>
  </si>
  <si>
    <t>Loss of Rs.25/-</t>
  </si>
  <si>
    <t>NIFTY SEP FUT</t>
  </si>
  <si>
    <t xml:space="preserve">AARTIIND SEP FUT </t>
  </si>
  <si>
    <t>945-955</t>
  </si>
  <si>
    <t>NIFTY 17200 PE 2-SEP</t>
  </si>
  <si>
    <t>80-90</t>
  </si>
  <si>
    <t>Loss of Rs.33/-</t>
  </si>
  <si>
    <t>HDFC 2700 PE SEP</t>
  </si>
  <si>
    <t>50-60</t>
  </si>
  <si>
    <t>165-167</t>
  </si>
  <si>
    <t xml:space="preserve">CANBK </t>
  </si>
  <si>
    <t>Profit of Rs.107.5/-</t>
  </si>
  <si>
    <t>Profit of Rs.4.65/-</t>
  </si>
  <si>
    <t>4400-4500</t>
  </si>
  <si>
    <t>1840-1880</t>
  </si>
  <si>
    <t xml:space="preserve">HDFCLIFE </t>
  </si>
  <si>
    <t>760-770</t>
  </si>
  <si>
    <t>NIFTY 17500 CE 30-SEP</t>
  </si>
  <si>
    <t>Loss of Rs.185/-</t>
  </si>
  <si>
    <t>Profit of Rs.20.5/-</t>
  </si>
  <si>
    <t>LT SEP FUT</t>
  </si>
  <si>
    <t>1680-1670</t>
  </si>
  <si>
    <t>Profit of Rs.17/-</t>
  </si>
  <si>
    <t>NIFTY 17300 PE 9-SEP</t>
  </si>
  <si>
    <t>120-140</t>
  </si>
  <si>
    <t>M&amp;M 740 PE SEP</t>
  </si>
  <si>
    <t>25-30</t>
  </si>
  <si>
    <t>HDFCAMC SEP FUT</t>
  </si>
  <si>
    <t>3300-3330</t>
  </si>
  <si>
    <t>SIEMENS SEP FUT</t>
  </si>
  <si>
    <t>2320-2340</t>
  </si>
  <si>
    <t xml:space="preserve">TATACHEM SEP FUT </t>
  </si>
  <si>
    <t>INFY 1760 CE SEP</t>
  </si>
  <si>
    <t>Loss of Rs.7.50/-</t>
  </si>
  <si>
    <t>Profit of Rs.115/-</t>
  </si>
  <si>
    <t xml:space="preserve">KOTAKBANK </t>
  </si>
  <si>
    <t>1820-1850</t>
  </si>
  <si>
    <t>Profit of Rs.15/-</t>
  </si>
  <si>
    <t>Profit of Rs.0.53/-</t>
  </si>
  <si>
    <t>BANKNIFTY 36500 CE 16-SEP</t>
  </si>
  <si>
    <t>TCS SEP FUT</t>
  </si>
  <si>
    <t xml:space="preserve">RELIANCE 2400 PE SEP </t>
  </si>
  <si>
    <t>70-75</t>
  </si>
  <si>
    <t>Loss of Rs.14/-</t>
  </si>
  <si>
    <t>Loss of Rs.16.5/-</t>
  </si>
  <si>
    <t>Loss of Rs.13/-</t>
  </si>
  <si>
    <t>1650-1700</t>
  </si>
  <si>
    <t>2950-2980</t>
  </si>
  <si>
    <t>Loss of Rs.31.5/-</t>
  </si>
  <si>
    <t>Loss of Rs.46.5/-</t>
  </si>
  <si>
    <t>Profit of Rs.35.5/-</t>
  </si>
  <si>
    <t xml:space="preserve"> ITC SEP FUT</t>
  </si>
  <si>
    <t>218-220</t>
  </si>
  <si>
    <t>Profit of Rs.5/-</t>
  </si>
  <si>
    <t>COLPAL SEP FUT</t>
  </si>
  <si>
    <t>1760-1780</t>
  </si>
  <si>
    <t xml:space="preserve">KOTAKBANK 1840 CE SEP </t>
  </si>
  <si>
    <t>55-60</t>
  </si>
  <si>
    <t>Profit of Rs.45/-</t>
  </si>
  <si>
    <t>Profit of Rs.10.5/-</t>
  </si>
  <si>
    <t>NIFTY 17350 PE 9-SEP</t>
  </si>
  <si>
    <t>BANKNIFTY 36700 PE 9-SEP</t>
  </si>
  <si>
    <t>KOTAKBANK 1840 CE SEP</t>
  </si>
  <si>
    <t>Profit of Rs.12/-</t>
  </si>
  <si>
    <t>Profit of Rs.11/-</t>
  </si>
  <si>
    <t>Profit of Rs.20/-</t>
  </si>
  <si>
    <t>950-960</t>
  </si>
  <si>
    <t>Profit of Rs.27.50/-</t>
  </si>
  <si>
    <t>3500-3600</t>
  </si>
  <si>
    <t>Profit of Rs.26/-</t>
  </si>
  <si>
    <t>1450-1470</t>
  </si>
  <si>
    <t>Profit of Rs.19/-</t>
  </si>
  <si>
    <t>Profit of Rs.4.25/-</t>
  </si>
  <si>
    <t>Profit of Rs.2.75/-</t>
  </si>
  <si>
    <t>1734-1736</t>
  </si>
  <si>
    <t>1800-1820</t>
  </si>
  <si>
    <t>630-640</t>
  </si>
  <si>
    <t>BALKRISIND 2400 PE SEP</t>
  </si>
  <si>
    <t>65-70</t>
  </si>
  <si>
    <t>ICICIGI 1700 CE SEP</t>
  </si>
  <si>
    <t>40-50</t>
  </si>
  <si>
    <t>NIFTY 17300 PE 16-SEP</t>
  </si>
  <si>
    <t>110-120</t>
  </si>
  <si>
    <t>Profit of Rs.3.15/-</t>
  </si>
  <si>
    <t>Profit of Rs.8/-</t>
  </si>
  <si>
    <t>Profit of Rs.42.50/-</t>
  </si>
  <si>
    <t>Profit of Rs.6/-</t>
  </si>
  <si>
    <t>Part Profit of Rs.130/-</t>
  </si>
  <si>
    <t>1735-1740</t>
  </si>
  <si>
    <t>Profit of Rs.64/-</t>
  </si>
  <si>
    <t>Profit of Rs.16/-</t>
  </si>
  <si>
    <t>Loss of Rs.10.50/-</t>
  </si>
  <si>
    <t>LT 1700 CE SEP</t>
  </si>
  <si>
    <t>40-42</t>
  </si>
  <si>
    <t>BANKNIFTY 36600 PE 16-SEP</t>
  </si>
  <si>
    <t>300-350</t>
  </si>
  <si>
    <t>M&amp;MFIN 185 CE SEP</t>
  </si>
  <si>
    <t>Profit of Rs.13.5/-</t>
  </si>
  <si>
    <t>83-84</t>
  </si>
  <si>
    <t>Profit of Rs.1.55/-</t>
  </si>
  <si>
    <t>1670-1660</t>
  </si>
  <si>
    <t>INDUSINDBK SEP FUT</t>
  </si>
  <si>
    <t>1055-1060</t>
  </si>
  <si>
    <t>HDFCBANK SEP FUT</t>
  </si>
  <si>
    <t>1580-1590</t>
  </si>
  <si>
    <t>Profit of Rs.10/-</t>
  </si>
  <si>
    <t>Loss of Rs.39/-</t>
  </si>
  <si>
    <t>2185-2205</t>
  </si>
  <si>
    <t>2400-2500</t>
  </si>
  <si>
    <t>HDFCAMC 3300 CE SEP</t>
  </si>
  <si>
    <t>NIFTY 17600 CE 30-SEP</t>
  </si>
  <si>
    <t>HINDUNILVR 2780 CE SEP</t>
  </si>
  <si>
    <t>Loss of Rs.87.50/-</t>
  </si>
  <si>
    <t>Profit of Rs.4/-</t>
  </si>
  <si>
    <t>GRAVITON RESEARCH CAPITAL LLP</t>
  </si>
  <si>
    <t>Profit of Rs.100/-</t>
  </si>
  <si>
    <t>60-61</t>
  </si>
  <si>
    <t>Profit of Rs.1.15/-</t>
  </si>
  <si>
    <t>IDFCFIRST</t>
  </si>
  <si>
    <t>42-42.5</t>
  </si>
  <si>
    <t>250-255</t>
  </si>
  <si>
    <t>Profit of Rs.1.10/-</t>
  </si>
  <si>
    <t>Profit of Rs.1.45/-</t>
  </si>
  <si>
    <t>HDFCBANK 1560 CE SEP</t>
  </si>
  <si>
    <t>40-44</t>
  </si>
  <si>
    <t>NIFTY 17600 PE 16-SEP</t>
  </si>
  <si>
    <t>BANKNIFTY 37600 CE 23-SEP</t>
  </si>
  <si>
    <t>BANKNIFTY 37600 CE 16-SEP</t>
  </si>
  <si>
    <t>700-800</t>
  </si>
  <si>
    <t>Profit of Rs.80</t>
  </si>
  <si>
    <t>BANKNIFTY 37700 CE 23-SEP</t>
  </si>
  <si>
    <t>Loss of Rs.70.50/-</t>
  </si>
  <si>
    <t>Loss of Rs.35/-</t>
  </si>
  <si>
    <t>Loss of Rs.1.15/-</t>
  </si>
  <si>
    <t>Loss of Rs.7/-</t>
  </si>
  <si>
    <t>Profit of Rs.180/-</t>
  </si>
  <si>
    <t>Loss of Rs.15/-</t>
  </si>
  <si>
    <t>90-92</t>
  </si>
  <si>
    <t>240-242</t>
  </si>
  <si>
    <t>450-500</t>
  </si>
  <si>
    <t>Loss of Rs.15.5/-</t>
  </si>
  <si>
    <t>NIFTY 17700 CE 30-SEP</t>
  </si>
  <si>
    <t>NBL</t>
  </si>
  <si>
    <t>JALAN</t>
  </si>
  <si>
    <t>Jalan Transolu. India Ltd</t>
  </si>
  <si>
    <t>Profit of Rs.0.10/-</t>
  </si>
  <si>
    <t>Profit of Rs.6.5/-</t>
  </si>
  <si>
    <t>NIFTY 17400 PE 23-SEP</t>
  </si>
  <si>
    <t>HDFCBANK  1580 CE SEP</t>
  </si>
  <si>
    <t>35-50</t>
  </si>
  <si>
    <t>53-55</t>
  </si>
  <si>
    <t>Part profit of Rs.29.5/-</t>
  </si>
  <si>
    <t>ADVIKCA</t>
  </si>
  <si>
    <t>BODHTREE</t>
  </si>
  <si>
    <t>CALSOFT</t>
  </si>
  <si>
    <t>RAHUL AGARWAL</t>
  </si>
  <si>
    <t>CHOKSI</t>
  </si>
  <si>
    <t>ALPHA LEON ENTERPRISES LLP</t>
  </si>
  <si>
    <t>SRESTHA</t>
  </si>
  <si>
    <t>VANDAMI ADVISORY LLP</t>
  </si>
  <si>
    <t>OLGA TRADING PRIVATE LIMITED</t>
  </si>
  <si>
    <t>RITU JALAN</t>
  </si>
  <si>
    <t>Profit of Rs.13/-</t>
  </si>
  <si>
    <t>Loss of Rs.5.15/-</t>
  </si>
  <si>
    <t>1500-1520</t>
  </si>
  <si>
    <t>1680-1720</t>
  </si>
  <si>
    <t>150-152</t>
  </si>
  <si>
    <t>LT 1700 PE SEP</t>
  </si>
  <si>
    <t>35-40</t>
  </si>
  <si>
    <t>HDFCBANK  1560 CE SEP</t>
  </si>
  <si>
    <t>30-35</t>
  </si>
  <si>
    <t>130-150</t>
  </si>
  <si>
    <t>HINDUNILVR 2820 CE SEP</t>
  </si>
  <si>
    <t>ITC 245 CE SEP</t>
  </si>
  <si>
    <t>7.0-8.0</t>
  </si>
  <si>
    <t>HDFC  2800 CE SEP</t>
  </si>
  <si>
    <t>34-35</t>
  </si>
  <si>
    <t>60-65</t>
  </si>
  <si>
    <t>Profit of Rs.5.50/-</t>
  </si>
  <si>
    <t>COSPOWER</t>
  </si>
  <si>
    <t>RAJESHKUMAR</t>
  </si>
  <si>
    <t>VIVEK KUMAR JAIN</t>
  </si>
  <si>
    <t>KAVVERITEL</t>
  </si>
  <si>
    <t>KRRAIL</t>
  </si>
  <si>
    <t>RAKESH KUMAR AGARWAL</t>
  </si>
  <si>
    <t>DANA ENGINEERS</t>
  </si>
  <si>
    <t>NEWLIGHT</t>
  </si>
  <si>
    <t>ANMOL</t>
  </si>
  <si>
    <t>Anmol India Limited</t>
  </si>
  <si>
    <t>DSML</t>
  </si>
  <si>
    <t>Debock Sale Marketing Ltd</t>
  </si>
  <si>
    <t>GOLDTECH</t>
  </si>
  <si>
    <t>Goldstone Tech Ltd.</t>
  </si>
  <si>
    <t>VELDI RAMADEVI</t>
  </si>
  <si>
    <t>LIBAS</t>
  </si>
  <si>
    <t>Libas Consu Products Ltd</t>
  </si>
  <si>
    <t>VISA CAPITAL PARTNERS</t>
  </si>
  <si>
    <t>XTX MARKETS LLP</t>
  </si>
  <si>
    <t>UFO</t>
  </si>
  <si>
    <t>UFO Moviez India Ltd.</t>
  </si>
  <si>
    <t>Profit of Rs.11.50/-</t>
  </si>
  <si>
    <t>Profit of Rs.0.95/-</t>
  </si>
  <si>
    <t>Loss of Rs.53.5/-</t>
  </si>
  <si>
    <t>394-396</t>
  </si>
  <si>
    <t>410-415</t>
  </si>
  <si>
    <t>HINDUNILVR 2800 CE SEP</t>
  </si>
  <si>
    <t>36-38</t>
  </si>
  <si>
    <t>BANKNIFTY 37100 PE 30-SEP</t>
  </si>
  <si>
    <t>450-460</t>
  </si>
  <si>
    <t>BANKNIFTY 37000 PE 23-SEP</t>
  </si>
  <si>
    <t>170-180</t>
  </si>
  <si>
    <t>ADARSHPL</t>
  </si>
  <si>
    <t>ATISH NAISHADKUMAR PATEL</t>
  </si>
  <si>
    <t>NIKESHBHAI RAGHUBHAI PATEL</t>
  </si>
  <si>
    <t>STEPPING STONE CONSTRUCTION PRIVATE LIMITED</t>
  </si>
  <si>
    <t>ARL</t>
  </si>
  <si>
    <t>KAPASHI COMMERCIAL LTD</t>
  </si>
  <si>
    <t>SHAH ENTERPRISE</t>
  </si>
  <si>
    <t>AUTOIND</t>
  </si>
  <si>
    <t>ROHITASHWA DIPAK KUMAR PODDAR</t>
  </si>
  <si>
    <t>PODDAR BHUMI HOLDINGS LIMITED</t>
  </si>
  <si>
    <t>VENKAT RAMA RAJU VEGESINA</t>
  </si>
  <si>
    <t>T KRISHNAMURTHY</t>
  </si>
  <si>
    <t>MANJU AGARWAL</t>
  </si>
  <si>
    <t>ARUN KUMAR BERA</t>
  </si>
  <si>
    <t>RAVI RANJAN TIWARI</t>
  </si>
  <si>
    <t>GRISELDA CAROLINA VAZ</t>
  </si>
  <si>
    <t>CPL</t>
  </si>
  <si>
    <t>CAPTAIN PLASTIC PRIVATE LIMITED</t>
  </si>
  <si>
    <t>GFLLIMITED</t>
  </si>
  <si>
    <t>NANDITA JAIN</t>
  </si>
  <si>
    <t>NAYANTARA JAIN</t>
  </si>
  <si>
    <t>PAVAN KUMAR JAIN</t>
  </si>
  <si>
    <t>DEVANSH JAIN</t>
  </si>
  <si>
    <t>SIDDHARTH JAIN</t>
  </si>
  <si>
    <t>INOX LEASING AND FINANCE LIMITED</t>
  </si>
  <si>
    <t>GMR ENTERPRISES PRIVATE LIMITED</t>
  </si>
  <si>
    <t>JJFINCOR</t>
  </si>
  <si>
    <t>VIRAMBICA ADVISORY PVT LTD .</t>
  </si>
  <si>
    <t>KCDGROUP</t>
  </si>
  <si>
    <t>AMBE SECURITIES PRIVATE LIMITED</t>
  </si>
  <si>
    <t>RAGHUNATH AGGARWAL</t>
  </si>
  <si>
    <t>AEGIS TRADERS AND CONSTRUCTIONS</t>
  </si>
  <si>
    <t>MNIL</t>
  </si>
  <si>
    <t>KABIR SHRAN DAGAR</t>
  </si>
  <si>
    <t>MANJULA SANGHI</t>
  </si>
  <si>
    <t>SITA RAM</t>
  </si>
  <si>
    <t>SEEMA LOKESH KAPOOR</t>
  </si>
  <si>
    <t>ANURADHA BASU</t>
  </si>
  <si>
    <t>ARDHENDU BHATTACHARYYA</t>
  </si>
  <si>
    <t>GOLDLINE FINANCIAL SERVICES LIMITED</t>
  </si>
  <si>
    <t>NSL</t>
  </si>
  <si>
    <t>HITESH MOHANBHAI PATEL</t>
  </si>
  <si>
    <t>OMANSH</t>
  </si>
  <si>
    <t>GAURAV THAKUR</t>
  </si>
  <si>
    <t>KUMAR EXPORTS</t>
  </si>
  <si>
    <t>PRISMX</t>
  </si>
  <si>
    <t>SONU ARGAL</t>
  </si>
  <si>
    <t>PWASML</t>
  </si>
  <si>
    <t>INDO THAI SECURITIES LTD</t>
  </si>
  <si>
    <t>RCAN</t>
  </si>
  <si>
    <t>BEELINE BROKING LIMITED</t>
  </si>
  <si>
    <t>SADBHAV</t>
  </si>
  <si>
    <t>HDFC MUTUAL FUND</t>
  </si>
  <si>
    <t>TWINSTAR</t>
  </si>
  <si>
    <t>JIBU VARGHESE</t>
  </si>
  <si>
    <t>AHLUCONT</t>
  </si>
  <si>
    <t>Ahluwalia Cont Ind Ltd</t>
  </si>
  <si>
    <t>ADITYA BIRLA SUN LIFE MUTUAL FUND</t>
  </si>
  <si>
    <t>YASH PAL HUF</t>
  </si>
  <si>
    <t>California Soft Ltd.</t>
  </si>
  <si>
    <t>SWETA AGARWAL</t>
  </si>
  <si>
    <t>TOPGAIN FINANCE PRIVATE LIMITED</t>
  </si>
  <si>
    <t>HEMAL ARUNBHAI MEHTA</t>
  </si>
  <si>
    <t>RAMESH BHANDAPPA MUNNOLI</t>
  </si>
  <si>
    <t>Gujarat Alkalies &amp; Chem</t>
  </si>
  <si>
    <t>SANDEEP KUMAR SRIVASTAVA</t>
  </si>
  <si>
    <t>INDUS WORLD TRADE LIMITED</t>
  </si>
  <si>
    <t>KAMATHOTEL</t>
  </si>
  <si>
    <t>Kamat Hotels (I) Ltd</t>
  </si>
  <si>
    <t>YUGA  DOSHI</t>
  </si>
  <si>
    <t>MCDHOLDING</t>
  </si>
  <si>
    <t>McDowell Holdings Limited</t>
  </si>
  <si>
    <t>PILITA</t>
  </si>
  <si>
    <t>PIL Italica Lifestyle Ltd</t>
  </si>
  <si>
    <t>RAMASTEEL</t>
  </si>
  <si>
    <t>Rama Steel Tubes Limited</t>
  </si>
  <si>
    <t>MOS UTILITY PRIVATE LIMITED .</t>
  </si>
  <si>
    <t>SANGAMIND</t>
  </si>
  <si>
    <t>Sangam (India) Ltd.</t>
  </si>
  <si>
    <t>NECCO SHIPPING COMPANY PRIVATE LTD</t>
  </si>
  <si>
    <t>SUPREMEENG</t>
  </si>
  <si>
    <t>Supreme Engineering Ltd</t>
  </si>
  <si>
    <t>VANRAJ DADBHAI KAHOR</t>
  </si>
  <si>
    <t>VAIBHAV STOCK AND DERIVATIVES BROKING PRIVATE LIMITED</t>
  </si>
  <si>
    <t>QE SECURITIES</t>
  </si>
  <si>
    <t>Zee Entertain. Enterp.Ltd</t>
  </si>
  <si>
    <t>SURJECTIVE RESEARCH CAPITAL LLP</t>
  </si>
  <si>
    <t>AAKRAYA TECHNOLOGY AND RESEARCH LLP</t>
  </si>
  <si>
    <t>TOWER RESEARCH CAPITAL MARKETS INDIA PRIVATE LIMITED</t>
  </si>
  <si>
    <t>SUDERSHAN WALIA</t>
  </si>
  <si>
    <t>ALANKIT</t>
  </si>
  <si>
    <t>Alankit Limited</t>
  </si>
  <si>
    <t>ALANKIT ASSIGNMENTS LIMITED</t>
  </si>
  <si>
    <t>AGARWAL RAHUL</t>
  </si>
  <si>
    <t>DRUMIL ASHOK GANDHI</t>
  </si>
  <si>
    <t>MANSUKHBHAI MOHANBHAI NAKRANI</t>
  </si>
  <si>
    <t>KHUJA MARKETING PRIVATE LIMITED</t>
  </si>
  <si>
    <t>JAIPURKURT</t>
  </si>
  <si>
    <t>Nandani Creation Limited</t>
  </si>
  <si>
    <t>ARVIND SHANTILAL SHAH</t>
  </si>
  <si>
    <t>Kavveri Telecom Products</t>
  </si>
  <si>
    <t>ASHISH NANDA</t>
  </si>
  <si>
    <t>MAHIMTURA NISHANT MITRASEN</t>
  </si>
  <si>
    <t>DHIREN KISHORE SHAH</t>
  </si>
  <si>
    <t>NEOGEN</t>
  </si>
  <si>
    <t>Neogen Chemicals Limited</t>
  </si>
  <si>
    <t>KAGASHIN GLOBAL NETWORK PVT LTD</t>
  </si>
  <si>
    <t>GOENKA BUSINESS &amp; FINANCE LIMITED</t>
  </si>
  <si>
    <t>NIDHI MERCANTILE LIMITED</t>
  </si>
  <si>
    <t>SANJAY R CHOWDHARI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</si>
</sst>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0" fontId="36" fillId="12" borderId="22" xfId="0" applyFont="1" applyFill="1" applyBorder="1" applyAlignment="1">
      <alignment horizontal="center" vertical="center"/>
    </xf>
    <xf numFmtId="0" fontId="36" fillId="13" borderId="22" xfId="0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43" fontId="36" fillId="14" borderId="15" xfId="0" applyNumberFormat="1" applyFont="1" applyFill="1" applyBorder="1" applyAlignment="1">
      <alignment horizontal="center" vertical="center"/>
    </xf>
    <xf numFmtId="0" fontId="36" fillId="16" borderId="15" xfId="0" applyFont="1" applyFill="1" applyBorder="1" applyAlignment="1">
      <alignment horizontal="center" vertical="center"/>
    </xf>
    <xf numFmtId="0" fontId="1" fillId="15" borderId="0" xfId="0" applyFont="1" applyFill="1" applyBorder="1"/>
    <xf numFmtId="0" fontId="0" fillId="17" borderId="0" xfId="0" applyFont="1" applyFill="1" applyAlignment="1"/>
    <xf numFmtId="165" fontId="35" fillId="15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6" borderId="15" xfId="0" applyFont="1" applyFill="1" applyBorder="1" applyAlignment="1">
      <alignment horizontal="center" vertical="center"/>
    </xf>
    <xf numFmtId="0" fontId="0" fillId="18" borderId="0" xfId="0" applyFont="1" applyFill="1" applyAlignment="1"/>
    <xf numFmtId="43" fontId="36" fillId="19" borderId="15" xfId="0" applyNumberFormat="1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6" borderId="1" xfId="0" applyNumberFormat="1" applyFont="1" applyFill="1" applyBorder="1" applyAlignment="1">
      <alignment horizontal="center" vertical="center"/>
    </xf>
    <xf numFmtId="0" fontId="35" fillId="15" borderId="0" xfId="0" applyFont="1" applyFill="1" applyBorder="1"/>
    <xf numFmtId="0" fontId="35" fillId="15" borderId="0" xfId="0" applyFont="1" applyFill="1" applyBorder="1" applyAlignment="1">
      <alignment horizontal="center"/>
    </xf>
    <xf numFmtId="2" fontId="36" fillId="13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16" fontId="36" fillId="6" borderId="22" xfId="0" applyNumberFormat="1" applyFont="1" applyFill="1" applyBorder="1" applyAlignment="1">
      <alignment horizontal="center" vertical="center"/>
    </xf>
    <xf numFmtId="1" fontId="35" fillId="15" borderId="24" xfId="0" applyNumberFormat="1" applyFont="1" applyFill="1" applyBorder="1" applyAlignment="1">
      <alignment horizontal="center" vertical="center"/>
    </xf>
    <xf numFmtId="165" fontId="35" fillId="15" borderId="24" xfId="0" applyNumberFormat="1" applyFont="1" applyFill="1" applyBorder="1" applyAlignment="1">
      <alignment horizontal="center" vertical="center"/>
    </xf>
    <xf numFmtId="166" fontId="35" fillId="15" borderId="24" xfId="0" applyNumberFormat="1" applyFont="1" applyFill="1" applyBorder="1" applyAlignment="1">
      <alignment horizontal="center" vertical="center"/>
    </xf>
    <xf numFmtId="0" fontId="35" fillId="15" borderId="24" xfId="0" applyFont="1" applyFill="1" applyBorder="1" applyAlignment="1">
      <alignment horizontal="left"/>
    </xf>
    <xf numFmtId="0" fontId="35" fillId="15" borderId="24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" fontId="37" fillId="6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7" borderId="0" xfId="0" applyFont="1" applyFill="1" applyAlignment="1"/>
    <xf numFmtId="165" fontId="35" fillId="15" borderId="25" xfId="0" applyNumberFormat="1" applyFont="1" applyFill="1" applyBorder="1" applyAlignment="1">
      <alignment horizontal="center" vertical="center"/>
    </xf>
    <xf numFmtId="1" fontId="35" fillId="11" borderId="24" xfId="0" applyNumberFormat="1" applyFont="1" applyFill="1" applyBorder="1" applyAlignment="1">
      <alignment horizontal="center" vertical="center"/>
    </xf>
    <xf numFmtId="166" fontId="35" fillId="11" borderId="24" xfId="0" applyNumberFormat="1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167" fontId="36" fillId="2" borderId="23" xfId="0" applyNumberFormat="1" applyFont="1" applyFill="1" applyBorder="1" applyAlignment="1">
      <alignment horizontal="center" vertical="center"/>
    </xf>
    <xf numFmtId="0" fontId="35" fillId="15" borderId="3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0" fontId="35" fillId="15" borderId="22" xfId="0" applyFont="1" applyFill="1" applyBorder="1" applyAlignment="1">
      <alignment horizontal="center" vertical="center"/>
    </xf>
    <xf numFmtId="0" fontId="43" fillId="0" borderId="22" xfId="0" applyFont="1" applyBorder="1" applyAlignment="1"/>
    <xf numFmtId="0" fontId="35" fillId="2" borderId="23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5" xfId="0" applyNumberFormat="1" applyFont="1" applyFill="1" applyBorder="1" applyAlignment="1">
      <alignment horizontal="center" vertical="center"/>
    </xf>
    <xf numFmtId="0" fontId="43" fillId="21" borderId="22" xfId="0" applyFont="1" applyFill="1" applyBorder="1" applyAlignment="1"/>
    <xf numFmtId="0" fontId="43" fillId="22" borderId="22" xfId="0" applyFont="1" applyFill="1" applyBorder="1" applyAlignment="1"/>
    <xf numFmtId="0" fontId="36" fillId="16" borderId="23" xfId="0" applyFont="1" applyFill="1" applyBorder="1" applyAlignment="1">
      <alignment horizontal="center" vertical="center"/>
    </xf>
    <xf numFmtId="0" fontId="36" fillId="15" borderId="22" xfId="0" applyFont="1" applyFill="1" applyBorder="1" applyAlignment="1">
      <alignment horizontal="center" vertical="center"/>
    </xf>
    <xf numFmtId="166" fontId="35" fillId="15" borderId="26" xfId="0" applyNumberFormat="1" applyFont="1" applyFill="1" applyBorder="1" applyAlignment="1">
      <alignment horizontal="center" vertical="center"/>
    </xf>
    <xf numFmtId="0" fontId="35" fillId="15" borderId="27" xfId="0" applyFont="1" applyFill="1" applyBorder="1" applyAlignment="1">
      <alignment horizontal="center" vertical="center"/>
    </xf>
    <xf numFmtId="0" fontId="35" fillId="2" borderId="4" xfId="0" applyFont="1" applyFill="1" applyBorder="1"/>
    <xf numFmtId="0" fontId="35" fillId="2" borderId="15" xfId="0" applyFont="1" applyFill="1" applyBorder="1" applyAlignment="1">
      <alignment horizontal="center" vertical="center"/>
    </xf>
    <xf numFmtId="166" fontId="35" fillId="11" borderId="26" xfId="0" applyNumberFormat="1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0" fontId="36" fillId="11" borderId="22" xfId="0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6" fontId="35" fillId="12" borderId="26" xfId="0" applyNumberFormat="1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7" fontId="36" fillId="11" borderId="1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43" fontId="36" fillId="6" borderId="1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2" fontId="44" fillId="11" borderId="2" xfId="0" applyNumberFormat="1" applyFont="1" applyFill="1" applyBorder="1" applyAlignment="1">
      <alignment horizontal="center" vertical="center"/>
    </xf>
    <xf numFmtId="2" fontId="44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/>
    <xf numFmtId="0" fontId="35" fillId="11" borderId="25" xfId="0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5" fillId="11" borderId="25" xfId="0" applyFont="1" applyFill="1" applyBorder="1"/>
    <xf numFmtId="0" fontId="43" fillId="21" borderId="25" xfId="0" applyFont="1" applyFill="1" applyBorder="1" applyAlignment="1"/>
    <xf numFmtId="0" fontId="36" fillId="11" borderId="23" xfId="0" applyFont="1" applyFill="1" applyBorder="1" applyAlignment="1">
      <alignment horizontal="center" vertical="center"/>
    </xf>
    <xf numFmtId="165" fontId="35" fillId="12" borderId="25" xfId="0" applyNumberFormat="1" applyFont="1" applyFill="1" applyBorder="1" applyAlignment="1">
      <alignment horizontal="center" vertical="center"/>
    </xf>
    <xf numFmtId="0" fontId="35" fillId="12" borderId="22" xfId="0" applyFont="1" applyFill="1" applyBorder="1"/>
    <xf numFmtId="0" fontId="36" fillId="12" borderId="23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0" fontId="36" fillId="12" borderId="20" xfId="0" applyFont="1" applyFill="1" applyBorder="1" applyAlignment="1">
      <alignment horizontal="center" vertical="center"/>
    </xf>
    <xf numFmtId="2" fontId="44" fillId="12" borderId="2" xfId="0" applyNumberFormat="1" applyFont="1" applyFill="1" applyBorder="1" applyAlignment="1">
      <alignment horizontal="center" vertical="center"/>
    </xf>
    <xf numFmtId="2" fontId="44" fillId="12" borderId="2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43" fontId="36" fillId="13" borderId="1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2" fontId="36" fillId="6" borderId="25" xfId="0" applyNumberFormat="1" applyFont="1" applyFill="1" applyBorder="1" applyAlignment="1">
      <alignment horizontal="center" vertical="center"/>
    </xf>
    <xf numFmtId="0" fontId="36" fillId="6" borderId="25" xfId="0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2" borderId="23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12" borderId="15" xfId="0" applyFont="1" applyFill="1" applyBorder="1" applyAlignment="1">
      <alignment horizontal="center" vertical="center"/>
    </xf>
    <xf numFmtId="2" fontId="36" fillId="6" borderId="15" xfId="0" applyNumberFormat="1" applyFont="1" applyFill="1" applyBorder="1" applyAlignment="1">
      <alignment horizontal="center" vertical="center"/>
    </xf>
    <xf numFmtId="10" fontId="36" fillId="6" borderId="15" xfId="0" applyNumberFormat="1" applyFont="1" applyFill="1" applyBorder="1" applyAlignment="1">
      <alignment horizontal="center" vertical="center" wrapText="1"/>
    </xf>
    <xf numFmtId="16" fontId="36" fillId="6" borderId="15" xfId="0" applyNumberFormat="1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left"/>
    </xf>
    <xf numFmtId="0" fontId="35" fillId="2" borderId="15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center" vertical="center"/>
    </xf>
    <xf numFmtId="0" fontId="35" fillId="11" borderId="1" xfId="0" applyFont="1" applyFill="1" applyBorder="1"/>
    <xf numFmtId="0" fontId="35" fillId="11" borderId="15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43" fontId="36" fillId="6" borderId="15" xfId="0" applyNumberFormat="1" applyFont="1" applyFill="1" applyBorder="1" applyAlignment="1">
      <alignment horizontal="center" vertical="center"/>
    </xf>
    <xf numFmtId="167" fontId="36" fillId="11" borderId="22" xfId="0" applyNumberFormat="1" applyFont="1" applyFill="1" applyBorder="1" applyAlignment="1">
      <alignment horizontal="center" vertical="center"/>
    </xf>
    <xf numFmtId="43" fontId="36" fillId="6" borderId="22" xfId="0" applyNumberFormat="1" applyFont="1" applyFill="1" applyBorder="1" applyAlignment="1">
      <alignment horizontal="center" vertical="center"/>
    </xf>
    <xf numFmtId="16" fontId="36" fillId="11" borderId="22" xfId="0" applyNumberFormat="1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43" fillId="21" borderId="24" xfId="0" applyFont="1" applyFill="1" applyBorder="1" applyAlignment="1"/>
    <xf numFmtId="0" fontId="35" fillId="11" borderId="24" xfId="0" applyFont="1" applyFill="1" applyBorder="1" applyAlignment="1">
      <alignment horizontal="center" vertical="center"/>
    </xf>
    <xf numFmtId="1" fontId="35" fillId="23" borderId="24" xfId="0" applyNumberFormat="1" applyFont="1" applyFill="1" applyBorder="1" applyAlignment="1">
      <alignment horizontal="center" vertical="center"/>
    </xf>
    <xf numFmtId="165" fontId="35" fillId="23" borderId="24" xfId="0" applyNumberFormat="1" applyFont="1" applyFill="1" applyBorder="1" applyAlignment="1">
      <alignment horizontal="center" vertical="center"/>
    </xf>
    <xf numFmtId="166" fontId="35" fillId="23" borderId="24" xfId="0" applyNumberFormat="1" applyFont="1" applyFill="1" applyBorder="1" applyAlignment="1">
      <alignment horizontal="center" vertical="center"/>
    </xf>
    <xf numFmtId="0" fontId="43" fillId="24" borderId="24" xfId="0" applyFont="1" applyFill="1" applyBorder="1" applyAlignment="1"/>
    <xf numFmtId="0" fontId="35" fillId="23" borderId="24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2" fontId="36" fillId="25" borderId="1" xfId="0" applyNumberFormat="1" applyFont="1" applyFill="1" applyBorder="1" applyAlignment="1">
      <alignment horizontal="center" vertical="center"/>
    </xf>
    <xf numFmtId="10" fontId="36" fillId="25" borderId="1" xfId="0" applyNumberFormat="1" applyFont="1" applyFill="1" applyBorder="1" applyAlignment="1">
      <alignment horizontal="center" vertical="center" wrapText="1"/>
    </xf>
    <xf numFmtId="16" fontId="37" fillId="25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" fontId="35" fillId="12" borderId="24" xfId="0" applyNumberFormat="1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left"/>
    </xf>
    <xf numFmtId="0" fontId="35" fillId="12" borderId="24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44" fillId="12" borderId="22" xfId="0" applyFont="1" applyFill="1" applyBorder="1" applyAlignment="1">
      <alignment horizontal="center" vertical="center"/>
    </xf>
    <xf numFmtId="165" fontId="44" fillId="12" borderId="22" xfId="0" applyNumberFormat="1" applyFont="1" applyFill="1" applyBorder="1" applyAlignment="1">
      <alignment horizontal="center" vertical="center"/>
    </xf>
    <xf numFmtId="0" fontId="44" fillId="12" borderId="23" xfId="0" applyFont="1" applyFill="1" applyBorder="1" applyAlignment="1">
      <alignment horizontal="center" vertical="center"/>
    </xf>
    <xf numFmtId="0" fontId="44" fillId="12" borderId="1" xfId="0" applyFont="1" applyFill="1" applyBorder="1"/>
    <xf numFmtId="0" fontId="44" fillId="12" borderId="15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0" fillId="17" borderId="0" xfId="0" applyFill="1" applyAlignment="1"/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left"/>
    </xf>
    <xf numFmtId="0" fontId="35" fillId="11" borderId="24" xfId="0" applyFont="1" applyFill="1" applyBorder="1" applyAlignment="1">
      <alignment horizontal="left"/>
    </xf>
    <xf numFmtId="0" fontId="1" fillId="26" borderId="1" xfId="0" applyFont="1" applyFill="1" applyBorder="1" applyAlignment="1">
      <alignment horizontal="center" vertical="center"/>
    </xf>
    <xf numFmtId="165" fontId="35" fillId="26" borderId="1" xfId="0" applyNumberFormat="1" applyFont="1" applyFill="1" applyBorder="1" applyAlignment="1">
      <alignment horizontal="center" vertical="center"/>
    </xf>
    <xf numFmtId="15" fontId="1" fillId="26" borderId="1" xfId="0" applyNumberFormat="1" applyFont="1" applyFill="1" applyBorder="1" applyAlignment="1">
      <alignment horizontal="center" vertical="center"/>
    </xf>
    <xf numFmtId="0" fontId="36" fillId="26" borderId="1" xfId="0" applyFont="1" applyFill="1" applyBorder="1"/>
    <xf numFmtId="43" fontId="35" fillId="26" borderId="1" xfId="0" applyNumberFormat="1" applyFont="1" applyFill="1" applyBorder="1" applyAlignment="1">
      <alignment horizontal="center" vertical="top"/>
    </xf>
    <xf numFmtId="0" fontId="35" fillId="26" borderId="1" xfId="0" applyFont="1" applyFill="1" applyBorder="1" applyAlignment="1">
      <alignment horizontal="center" vertical="center"/>
    </xf>
    <xf numFmtId="0" fontId="35" fillId="26" borderId="1" xfId="0" applyFont="1" applyFill="1" applyBorder="1" applyAlignment="1">
      <alignment horizontal="center" vertical="top"/>
    </xf>
    <xf numFmtId="0" fontId="36" fillId="27" borderId="1" xfId="0" applyFont="1" applyFill="1" applyBorder="1" applyAlignment="1">
      <alignment horizontal="center" vertical="center"/>
    </xf>
    <xf numFmtId="2" fontId="36" fillId="27" borderId="1" xfId="0" applyNumberFormat="1" applyFont="1" applyFill="1" applyBorder="1" applyAlignment="1">
      <alignment horizontal="center" vertical="center"/>
    </xf>
    <xf numFmtId="10" fontId="36" fillId="27" borderId="1" xfId="0" applyNumberFormat="1" applyFont="1" applyFill="1" applyBorder="1" applyAlignment="1">
      <alignment horizontal="center" vertical="center" wrapText="1"/>
    </xf>
    <xf numFmtId="16" fontId="36" fillId="27" borderId="1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11" borderId="4" xfId="0" applyFont="1" applyFill="1" applyBorder="1"/>
    <xf numFmtId="0" fontId="36" fillId="11" borderId="1" xfId="0" applyFont="1" applyFill="1" applyBorder="1" applyAlignment="1">
      <alignment horizontal="center" vertical="center"/>
    </xf>
    <xf numFmtId="2" fontId="36" fillId="11" borderId="22" xfId="0" applyNumberFormat="1" applyFont="1" applyFill="1" applyBorder="1" applyAlignment="1">
      <alignment horizontal="center" vertical="center"/>
    </xf>
    <xf numFmtId="2" fontId="36" fillId="11" borderId="20" xfId="0" applyNumberFormat="1" applyFont="1" applyFill="1" applyBorder="1" applyAlignment="1">
      <alignment horizontal="center" vertical="center"/>
    </xf>
    <xf numFmtId="2" fontId="36" fillId="11" borderId="25" xfId="0" applyNumberFormat="1" applyFont="1" applyFill="1" applyBorder="1" applyAlignment="1">
      <alignment horizontal="center" vertical="center"/>
    </xf>
    <xf numFmtId="166" fontId="35" fillId="12" borderId="28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165" fontId="44" fillId="12" borderId="24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6" fontId="36" fillId="25" borderId="1" xfId="0" applyNumberFormat="1" applyFont="1" applyFill="1" applyBorder="1" applyAlignment="1">
      <alignment horizontal="center" vertical="center"/>
    </xf>
    <xf numFmtId="0" fontId="35" fillId="23" borderId="24" xfId="0" applyFont="1" applyFill="1" applyBorder="1" applyAlignment="1">
      <alignment horizontal="left"/>
    </xf>
    <xf numFmtId="15" fontId="35" fillId="26" borderId="0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" fontId="36" fillId="15" borderId="22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15" borderId="4" xfId="0" applyFont="1" applyFill="1" applyBorder="1"/>
    <xf numFmtId="0" fontId="35" fillId="15" borderId="1" xfId="0" applyFont="1" applyFill="1" applyBorder="1"/>
    <xf numFmtId="0" fontId="35" fillId="15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22" xfId="0" applyNumberFormat="1" applyFont="1" applyFill="1" applyBorder="1" applyAlignment="1">
      <alignment horizontal="center" vertical="center"/>
    </xf>
    <xf numFmtId="0" fontId="36" fillId="15" borderId="6" xfId="0" applyFont="1" applyFill="1" applyBorder="1"/>
    <xf numFmtId="0" fontId="35" fillId="15" borderId="2" xfId="0" applyFont="1" applyFill="1" applyBorder="1"/>
    <xf numFmtId="0" fontId="35" fillId="15" borderId="2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2" fontId="36" fillId="15" borderId="21" xfId="0" applyNumberFormat="1" applyFont="1" applyFill="1" applyBorder="1" applyAlignment="1">
      <alignment horizontal="center" vertical="center"/>
    </xf>
    <xf numFmtId="2" fontId="36" fillId="15" borderId="29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35" fillId="2" borderId="25" xfId="0" applyNumberFormat="1" applyFont="1" applyFill="1" applyBorder="1" applyAlignment="1">
      <alignment horizontal="center" vertical="center"/>
    </xf>
    <xf numFmtId="166" fontId="35" fillId="2" borderId="31" xfId="0" applyNumberFormat="1" applyFont="1" applyFill="1" applyBorder="1" applyAlignment="1">
      <alignment horizontal="center" vertical="center"/>
    </xf>
    <xf numFmtId="0" fontId="36" fillId="2" borderId="25" xfId="0" applyFont="1" applyFill="1" applyBorder="1"/>
    <xf numFmtId="0" fontId="35" fillId="2" borderId="32" xfId="0" applyFont="1" applyFill="1" applyBorder="1" applyAlignment="1">
      <alignment horizontal="center" vertical="center"/>
    </xf>
    <xf numFmtId="0" fontId="35" fillId="15" borderId="25" xfId="0" applyFont="1" applyFill="1" applyBorder="1" applyAlignment="1">
      <alignment horizontal="center" vertical="center"/>
    </xf>
    <xf numFmtId="0" fontId="35" fillId="2" borderId="25" xfId="0" applyFont="1" applyFill="1" applyBorder="1" applyAlignment="1">
      <alignment horizontal="center" vertical="center"/>
    </xf>
    <xf numFmtId="0" fontId="36" fillId="2" borderId="25" xfId="0" applyFont="1" applyFill="1" applyBorder="1" applyAlignment="1">
      <alignment horizontal="center" vertical="center"/>
    </xf>
    <xf numFmtId="167" fontId="36" fillId="2" borderId="15" xfId="0" applyNumberFormat="1" applyFont="1" applyFill="1" applyBorder="1" applyAlignment="1">
      <alignment horizontal="center" vertical="center"/>
    </xf>
    <xf numFmtId="0" fontId="36" fillId="15" borderId="22" xfId="0" applyFont="1" applyFill="1" applyBorder="1"/>
    <xf numFmtId="0" fontId="35" fillId="15" borderId="22" xfId="0" applyFont="1" applyFill="1" applyBorder="1"/>
    <xf numFmtId="43" fontId="36" fillId="15" borderId="2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43" fontId="36" fillId="11" borderId="2" xfId="0" applyNumberFormat="1" applyFont="1" applyFill="1" applyBorder="1" applyAlignment="1">
      <alignment horizontal="center" vertical="center"/>
    </xf>
    <xf numFmtId="43" fontId="36" fillId="11" borderId="15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6" fillId="11" borderId="5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0" fontId="36" fillId="11" borderId="6" xfId="0" applyFont="1" applyFill="1" applyBorder="1" applyAlignment="1">
      <alignment horizontal="center" vertical="center"/>
    </xf>
    <xf numFmtId="0" fontId="36" fillId="11" borderId="23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43" fontId="36" fillId="15" borderId="2" xfId="0" applyNumberFormat="1" applyFont="1" applyFill="1" applyBorder="1" applyAlignment="1">
      <alignment horizontal="center" vertical="center"/>
    </xf>
    <xf numFmtId="43" fontId="36" fillId="15" borderId="18" xfId="0" applyNumberFormat="1" applyFont="1" applyFill="1" applyBorder="1" applyAlignment="1">
      <alignment horizontal="center" vertical="center"/>
    </xf>
    <xf numFmtId="16" fontId="36" fillId="15" borderId="2" xfId="0" applyNumberFormat="1" applyFont="1" applyFill="1" applyBorder="1" applyAlignment="1">
      <alignment horizontal="center" vertical="center"/>
    </xf>
    <xf numFmtId="16" fontId="36" fillId="15" borderId="18" xfId="0" applyNumberFormat="1" applyFont="1" applyFill="1" applyBorder="1" applyAlignment="1">
      <alignment horizontal="center" vertical="center"/>
    </xf>
    <xf numFmtId="0" fontId="35" fillId="15" borderId="21" xfId="0" applyFont="1" applyFill="1" applyBorder="1" applyAlignment="1">
      <alignment horizontal="center" vertical="center"/>
    </xf>
    <xf numFmtId="165" fontId="35" fillId="15" borderId="24" xfId="0" applyNumberFormat="1" applyFont="1" applyFill="1" applyBorder="1" applyAlignment="1">
      <alignment horizontal="center" vertical="center"/>
    </xf>
    <xf numFmtId="165" fontId="35" fillId="15" borderId="29" xfId="0" applyNumberFormat="1" applyFont="1" applyFill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18" xfId="0" applyFont="1" applyFill="1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6" fillId="15" borderId="30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44462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44462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04" t="s">
        <v>16</v>
      </c>
      <c r="B9" s="506" t="s">
        <v>17</v>
      </c>
      <c r="C9" s="506" t="s">
        <v>18</v>
      </c>
      <c r="D9" s="506" t="s">
        <v>19</v>
      </c>
      <c r="E9" s="26" t="s">
        <v>20</v>
      </c>
      <c r="F9" s="26" t="s">
        <v>21</v>
      </c>
      <c r="G9" s="501" t="s">
        <v>22</v>
      </c>
      <c r="H9" s="502"/>
      <c r="I9" s="503"/>
      <c r="J9" s="501" t="s">
        <v>23</v>
      </c>
      <c r="K9" s="502"/>
      <c r="L9" s="503"/>
      <c r="M9" s="26"/>
      <c r="N9" s="27"/>
      <c r="O9" s="27"/>
      <c r="P9" s="27"/>
    </row>
    <row r="10" spans="1:16" ht="59.25" customHeight="1">
      <c r="A10" s="505"/>
      <c r="B10" s="507"/>
      <c r="C10" s="507"/>
      <c r="D10" s="50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44469</v>
      </c>
      <c r="E11" s="35">
        <v>37100.300000000003</v>
      </c>
      <c r="F11" s="35">
        <v>37176.76666666667</v>
      </c>
      <c r="G11" s="36">
        <v>36913.53333333334</v>
      </c>
      <c r="H11" s="36">
        <v>36726.76666666667</v>
      </c>
      <c r="I11" s="36">
        <v>36463.53333333334</v>
      </c>
      <c r="J11" s="36">
        <v>37363.53333333334</v>
      </c>
      <c r="K11" s="36">
        <v>37626.766666666663</v>
      </c>
      <c r="L11" s="36">
        <v>37813.53333333334</v>
      </c>
      <c r="M11" s="37">
        <v>37440</v>
      </c>
      <c r="N11" s="37">
        <v>36990</v>
      </c>
      <c r="O11" s="38">
        <v>2352400</v>
      </c>
      <c r="P11" s="39">
        <v>4.433913053129266E-2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44469</v>
      </c>
      <c r="E12" s="40">
        <v>17568.5</v>
      </c>
      <c r="F12" s="40">
        <v>17569.316666666666</v>
      </c>
      <c r="G12" s="41">
        <v>17520.183333333331</v>
      </c>
      <c r="H12" s="41">
        <v>17471.866666666665</v>
      </c>
      <c r="I12" s="41">
        <v>17422.73333333333</v>
      </c>
      <c r="J12" s="41">
        <v>17617.633333333331</v>
      </c>
      <c r="K12" s="41">
        <v>17666.766666666663</v>
      </c>
      <c r="L12" s="41">
        <v>17715.083333333332</v>
      </c>
      <c r="M12" s="31">
        <v>17618.45</v>
      </c>
      <c r="N12" s="31">
        <v>17521</v>
      </c>
      <c r="O12" s="42">
        <v>14806700</v>
      </c>
      <c r="P12" s="43">
        <v>4.8114116641105337E-3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44469</v>
      </c>
      <c r="E13" s="40">
        <v>18190.900000000001</v>
      </c>
      <c r="F13" s="40">
        <v>18235.666666666668</v>
      </c>
      <c r="G13" s="41">
        <v>18136.333333333336</v>
      </c>
      <c r="H13" s="41">
        <v>18081.766666666666</v>
      </c>
      <c r="I13" s="41">
        <v>17982.433333333334</v>
      </c>
      <c r="J13" s="41">
        <v>18290.233333333337</v>
      </c>
      <c r="K13" s="41">
        <v>18389.566666666673</v>
      </c>
      <c r="L13" s="41">
        <v>18444.133333333339</v>
      </c>
      <c r="M13" s="31">
        <v>18335</v>
      </c>
      <c r="N13" s="31">
        <v>18181.099999999999</v>
      </c>
      <c r="O13" s="42">
        <v>5360</v>
      </c>
      <c r="P13" s="43">
        <v>0.19642857142857142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44469</v>
      </c>
      <c r="E14" s="40">
        <v>916.5</v>
      </c>
      <c r="F14" s="40">
        <v>915.11666666666667</v>
      </c>
      <c r="G14" s="41">
        <v>904.43333333333339</v>
      </c>
      <c r="H14" s="41">
        <v>892.36666666666667</v>
      </c>
      <c r="I14" s="41">
        <v>881.68333333333339</v>
      </c>
      <c r="J14" s="41">
        <v>927.18333333333339</v>
      </c>
      <c r="K14" s="41">
        <v>937.86666666666656</v>
      </c>
      <c r="L14" s="41">
        <v>949.93333333333339</v>
      </c>
      <c r="M14" s="31">
        <v>925.8</v>
      </c>
      <c r="N14" s="31">
        <v>903.05</v>
      </c>
      <c r="O14" s="42">
        <v>4041750</v>
      </c>
      <c r="P14" s="43">
        <v>-3.2750203417412534E-2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44469</v>
      </c>
      <c r="E15" s="40">
        <v>215.15</v>
      </c>
      <c r="F15" s="40">
        <v>211.16666666666666</v>
      </c>
      <c r="G15" s="41">
        <v>205.38333333333333</v>
      </c>
      <c r="H15" s="41">
        <v>195.61666666666667</v>
      </c>
      <c r="I15" s="41">
        <v>189.83333333333334</v>
      </c>
      <c r="J15" s="41">
        <v>220.93333333333331</v>
      </c>
      <c r="K15" s="41">
        <v>226.71666666666667</v>
      </c>
      <c r="L15" s="41">
        <v>236.48333333333329</v>
      </c>
      <c r="M15" s="31">
        <v>216.95</v>
      </c>
      <c r="N15" s="31">
        <v>201.4</v>
      </c>
      <c r="O15" s="42">
        <v>12131600</v>
      </c>
      <c r="P15" s="43">
        <v>0.13224945401601554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44469</v>
      </c>
      <c r="E16" s="40">
        <v>2368.65</v>
      </c>
      <c r="F16" s="40">
        <v>2361.3166666666671</v>
      </c>
      <c r="G16" s="41">
        <v>2340.6833333333343</v>
      </c>
      <c r="H16" s="41">
        <v>2312.7166666666672</v>
      </c>
      <c r="I16" s="41">
        <v>2292.0833333333344</v>
      </c>
      <c r="J16" s="41">
        <v>2389.2833333333342</v>
      </c>
      <c r="K16" s="41">
        <v>2409.9166666666665</v>
      </c>
      <c r="L16" s="41">
        <v>2437.8833333333341</v>
      </c>
      <c r="M16" s="31">
        <v>2381.9499999999998</v>
      </c>
      <c r="N16" s="31">
        <v>2333.35</v>
      </c>
      <c r="O16" s="42">
        <v>2804500</v>
      </c>
      <c r="P16" s="43">
        <v>-1.0234692076936652E-2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44469</v>
      </c>
      <c r="E17" s="40">
        <v>1441.55</v>
      </c>
      <c r="F17" s="40">
        <v>1445.8500000000001</v>
      </c>
      <c r="G17" s="41">
        <v>1425.7000000000003</v>
      </c>
      <c r="H17" s="41">
        <v>1409.8500000000001</v>
      </c>
      <c r="I17" s="41">
        <v>1389.7000000000003</v>
      </c>
      <c r="J17" s="41">
        <v>1461.7000000000003</v>
      </c>
      <c r="K17" s="41">
        <v>1481.8500000000004</v>
      </c>
      <c r="L17" s="41">
        <v>1497.7000000000003</v>
      </c>
      <c r="M17" s="31">
        <v>1466</v>
      </c>
      <c r="N17" s="31">
        <v>1430</v>
      </c>
      <c r="O17" s="42">
        <v>25547000</v>
      </c>
      <c r="P17" s="43">
        <v>9.324009324009324E-3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44469</v>
      </c>
      <c r="E18" s="40">
        <v>745.9</v>
      </c>
      <c r="F18" s="40">
        <v>750.18333333333339</v>
      </c>
      <c r="G18" s="41">
        <v>739.01666666666677</v>
      </c>
      <c r="H18" s="41">
        <v>732.13333333333333</v>
      </c>
      <c r="I18" s="41">
        <v>720.9666666666667</v>
      </c>
      <c r="J18" s="41">
        <v>757.06666666666683</v>
      </c>
      <c r="K18" s="41">
        <v>768.23333333333335</v>
      </c>
      <c r="L18" s="41">
        <v>775.1166666666669</v>
      </c>
      <c r="M18" s="31">
        <v>761.35</v>
      </c>
      <c r="N18" s="31">
        <v>743.3</v>
      </c>
      <c r="O18" s="42">
        <v>92042500</v>
      </c>
      <c r="P18" s="43">
        <v>2.0964476858656166E-2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44469</v>
      </c>
      <c r="E19" s="40">
        <v>3906.3</v>
      </c>
      <c r="F19" s="40">
        <v>3893.5166666666664</v>
      </c>
      <c r="G19" s="41">
        <v>3842.833333333333</v>
      </c>
      <c r="H19" s="41">
        <v>3779.3666666666668</v>
      </c>
      <c r="I19" s="41">
        <v>3728.6833333333334</v>
      </c>
      <c r="J19" s="41">
        <v>3956.9833333333327</v>
      </c>
      <c r="K19" s="41">
        <v>4007.6666666666661</v>
      </c>
      <c r="L19" s="41">
        <v>4071.1333333333323</v>
      </c>
      <c r="M19" s="31">
        <v>3944.2</v>
      </c>
      <c r="N19" s="31">
        <v>3830.05</v>
      </c>
      <c r="O19" s="42">
        <v>388400</v>
      </c>
      <c r="P19" s="43">
        <v>4.2404723564143855E-2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44469</v>
      </c>
      <c r="E20" s="40">
        <v>737.05</v>
      </c>
      <c r="F20" s="40">
        <v>736.11666666666667</v>
      </c>
      <c r="G20" s="41">
        <v>727.83333333333337</v>
      </c>
      <c r="H20" s="41">
        <v>718.61666666666667</v>
      </c>
      <c r="I20" s="41">
        <v>710.33333333333337</v>
      </c>
      <c r="J20" s="41">
        <v>745.33333333333337</v>
      </c>
      <c r="K20" s="41">
        <v>753.61666666666667</v>
      </c>
      <c r="L20" s="41">
        <v>762.83333333333337</v>
      </c>
      <c r="M20" s="31">
        <v>744.4</v>
      </c>
      <c r="N20" s="31">
        <v>726.9</v>
      </c>
      <c r="O20" s="42">
        <v>8264000</v>
      </c>
      <c r="P20" s="43">
        <v>9.405154513252717E-3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44469</v>
      </c>
      <c r="E21" s="40">
        <v>419.7</v>
      </c>
      <c r="F21" s="40">
        <v>418.81666666666666</v>
      </c>
      <c r="G21" s="41">
        <v>414.63333333333333</v>
      </c>
      <c r="H21" s="41">
        <v>409.56666666666666</v>
      </c>
      <c r="I21" s="41">
        <v>405.38333333333333</v>
      </c>
      <c r="J21" s="41">
        <v>423.88333333333333</v>
      </c>
      <c r="K21" s="41">
        <v>428.06666666666661</v>
      </c>
      <c r="L21" s="41">
        <v>433.13333333333333</v>
      </c>
      <c r="M21" s="31">
        <v>423</v>
      </c>
      <c r="N21" s="31">
        <v>413.75</v>
      </c>
      <c r="O21" s="42">
        <v>14856000</v>
      </c>
      <c r="P21" s="43">
        <v>-7.814065317571629E-3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44469</v>
      </c>
      <c r="E22" s="40">
        <v>814.55</v>
      </c>
      <c r="F22" s="40">
        <v>805.11666666666667</v>
      </c>
      <c r="G22" s="41">
        <v>787.23333333333335</v>
      </c>
      <c r="H22" s="41">
        <v>759.91666666666663</v>
      </c>
      <c r="I22" s="41">
        <v>742.0333333333333</v>
      </c>
      <c r="J22" s="41">
        <v>832.43333333333339</v>
      </c>
      <c r="K22" s="41">
        <v>850.31666666666683</v>
      </c>
      <c r="L22" s="41">
        <v>877.63333333333344</v>
      </c>
      <c r="M22" s="31">
        <v>823</v>
      </c>
      <c r="N22" s="31">
        <v>777.8</v>
      </c>
      <c r="O22" s="42">
        <v>2131800</v>
      </c>
      <c r="P22" s="43">
        <v>0.15563506261180679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44469</v>
      </c>
      <c r="E23" s="40">
        <v>4918.45</v>
      </c>
      <c r="F23" s="40">
        <v>4942.5</v>
      </c>
      <c r="G23" s="41">
        <v>4861</v>
      </c>
      <c r="H23" s="41">
        <v>4803.55</v>
      </c>
      <c r="I23" s="41">
        <v>4722.05</v>
      </c>
      <c r="J23" s="41">
        <v>4999.95</v>
      </c>
      <c r="K23" s="41">
        <v>5081.45</v>
      </c>
      <c r="L23" s="41">
        <v>5138.8999999999996</v>
      </c>
      <c r="M23" s="31">
        <v>5024</v>
      </c>
      <c r="N23" s="31">
        <v>4885.05</v>
      </c>
      <c r="O23" s="42">
        <v>2605500</v>
      </c>
      <c r="P23" s="43">
        <v>-4.0137614678899085E-3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44469</v>
      </c>
      <c r="E24" s="40">
        <v>233.2</v>
      </c>
      <c r="F24" s="40">
        <v>229.79999999999998</v>
      </c>
      <c r="G24" s="41">
        <v>224.39999999999998</v>
      </c>
      <c r="H24" s="41">
        <v>215.6</v>
      </c>
      <c r="I24" s="41">
        <v>210.2</v>
      </c>
      <c r="J24" s="41">
        <v>238.59999999999997</v>
      </c>
      <c r="K24" s="41">
        <v>244</v>
      </c>
      <c r="L24" s="41">
        <v>252.79999999999995</v>
      </c>
      <c r="M24" s="31">
        <v>235.2</v>
      </c>
      <c r="N24" s="31">
        <v>221</v>
      </c>
      <c r="O24" s="42">
        <v>15227500</v>
      </c>
      <c r="P24" s="43">
        <v>0.16440451156566621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44469</v>
      </c>
      <c r="E25" s="40">
        <v>128.69999999999999</v>
      </c>
      <c r="F25" s="40">
        <v>129.06666666666666</v>
      </c>
      <c r="G25" s="41">
        <v>127.08333333333331</v>
      </c>
      <c r="H25" s="41">
        <v>125.46666666666665</v>
      </c>
      <c r="I25" s="41">
        <v>123.48333333333331</v>
      </c>
      <c r="J25" s="41">
        <v>130.68333333333334</v>
      </c>
      <c r="K25" s="41">
        <v>132.66666666666669</v>
      </c>
      <c r="L25" s="41">
        <v>134.28333333333333</v>
      </c>
      <c r="M25" s="31">
        <v>131.05000000000001</v>
      </c>
      <c r="N25" s="31">
        <v>127.45</v>
      </c>
      <c r="O25" s="42">
        <v>51003000</v>
      </c>
      <c r="P25" s="43">
        <v>2.1265092809515228E-2</v>
      </c>
    </row>
    <row r="26" spans="1:16" ht="12.75" customHeight="1">
      <c r="A26" s="31">
        <v>16</v>
      </c>
      <c r="B26" s="273" t="s">
        <v>57</v>
      </c>
      <c r="C26" s="33" t="s">
        <v>58</v>
      </c>
      <c r="D26" s="34">
        <v>44469</v>
      </c>
      <c r="E26" s="40">
        <v>3321.35</v>
      </c>
      <c r="F26" s="40">
        <v>3315.8166666666671</v>
      </c>
      <c r="G26" s="41">
        <v>3297.1333333333341</v>
      </c>
      <c r="H26" s="41">
        <v>3272.916666666667</v>
      </c>
      <c r="I26" s="41">
        <v>3254.233333333334</v>
      </c>
      <c r="J26" s="41">
        <v>3340.0333333333342</v>
      </c>
      <c r="K26" s="41">
        <v>3358.7166666666676</v>
      </c>
      <c r="L26" s="41">
        <v>3382.9333333333343</v>
      </c>
      <c r="M26" s="31">
        <v>3334.5</v>
      </c>
      <c r="N26" s="31">
        <v>3291.6</v>
      </c>
      <c r="O26" s="42">
        <v>4649400</v>
      </c>
      <c r="P26" s="43">
        <v>3.88651379712398E-3</v>
      </c>
    </row>
    <row r="27" spans="1:16" ht="12.75" customHeight="1">
      <c r="A27" s="31">
        <v>17</v>
      </c>
      <c r="B27" s="32" t="s">
        <v>45</v>
      </c>
      <c r="C27" s="33" t="s">
        <v>310</v>
      </c>
      <c r="D27" s="34">
        <v>44469</v>
      </c>
      <c r="E27" s="40">
        <v>2134.4499999999998</v>
      </c>
      <c r="F27" s="40">
        <v>2127.0333333333333</v>
      </c>
      <c r="G27" s="41">
        <v>2079.0666666666666</v>
      </c>
      <c r="H27" s="41">
        <v>2023.6833333333334</v>
      </c>
      <c r="I27" s="41">
        <v>1975.7166666666667</v>
      </c>
      <c r="J27" s="41">
        <v>2182.4166666666665</v>
      </c>
      <c r="K27" s="41">
        <v>2230.3833333333328</v>
      </c>
      <c r="L27" s="41">
        <v>2285.7666666666664</v>
      </c>
      <c r="M27" s="31">
        <v>2175</v>
      </c>
      <c r="N27" s="31">
        <v>2071.65</v>
      </c>
      <c r="O27" s="42">
        <v>440275</v>
      </c>
      <c r="P27" s="43">
        <v>4.7774869109947646E-2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44469</v>
      </c>
      <c r="E28" s="40">
        <v>1088.3499999999999</v>
      </c>
      <c r="F28" s="40">
        <v>1090.4666666666667</v>
      </c>
      <c r="G28" s="41">
        <v>1079.2833333333333</v>
      </c>
      <c r="H28" s="41">
        <v>1070.2166666666667</v>
      </c>
      <c r="I28" s="41">
        <v>1059.0333333333333</v>
      </c>
      <c r="J28" s="41">
        <v>1099.5333333333333</v>
      </c>
      <c r="K28" s="41">
        <v>1110.7166666666667</v>
      </c>
      <c r="L28" s="41">
        <v>1119.7833333333333</v>
      </c>
      <c r="M28" s="31">
        <v>1101.6500000000001</v>
      </c>
      <c r="N28" s="31">
        <v>1081.4000000000001</v>
      </c>
      <c r="O28" s="42">
        <v>5400500</v>
      </c>
      <c r="P28" s="43">
        <v>5.8402743753062224E-2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44469</v>
      </c>
      <c r="E29" s="40">
        <v>733.2</v>
      </c>
      <c r="F29" s="40">
        <v>729.88333333333333</v>
      </c>
      <c r="G29" s="41">
        <v>723.41666666666663</v>
      </c>
      <c r="H29" s="41">
        <v>713.63333333333333</v>
      </c>
      <c r="I29" s="41">
        <v>707.16666666666663</v>
      </c>
      <c r="J29" s="41">
        <v>739.66666666666663</v>
      </c>
      <c r="K29" s="41">
        <v>746.13333333333333</v>
      </c>
      <c r="L29" s="41">
        <v>755.91666666666663</v>
      </c>
      <c r="M29" s="31">
        <v>736.35</v>
      </c>
      <c r="N29" s="31">
        <v>720.1</v>
      </c>
      <c r="O29" s="42">
        <v>14959100</v>
      </c>
      <c r="P29" s="43">
        <v>7.9271230236937773E-3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44469</v>
      </c>
      <c r="E30" s="40">
        <v>790.15</v>
      </c>
      <c r="F30" s="40">
        <v>791.11666666666667</v>
      </c>
      <c r="G30" s="41">
        <v>786.0333333333333</v>
      </c>
      <c r="H30" s="41">
        <v>781.91666666666663</v>
      </c>
      <c r="I30" s="41">
        <v>776.83333333333326</v>
      </c>
      <c r="J30" s="41">
        <v>795.23333333333335</v>
      </c>
      <c r="K30" s="41">
        <v>800.31666666666661</v>
      </c>
      <c r="L30" s="41">
        <v>804.43333333333339</v>
      </c>
      <c r="M30" s="31">
        <v>796.2</v>
      </c>
      <c r="N30" s="31">
        <v>787</v>
      </c>
      <c r="O30" s="42">
        <v>33877200</v>
      </c>
      <c r="P30" s="43">
        <v>1.6747100770726789E-2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44469</v>
      </c>
      <c r="E31" s="40">
        <v>3766.75</v>
      </c>
      <c r="F31" s="40">
        <v>3756.25</v>
      </c>
      <c r="G31" s="41">
        <v>3732.55</v>
      </c>
      <c r="H31" s="41">
        <v>3698.3500000000004</v>
      </c>
      <c r="I31" s="41">
        <v>3674.6500000000005</v>
      </c>
      <c r="J31" s="41">
        <v>3790.45</v>
      </c>
      <c r="K31" s="41">
        <v>3814.1499999999996</v>
      </c>
      <c r="L31" s="41">
        <v>3848.3499999999995</v>
      </c>
      <c r="M31" s="31">
        <v>3779.95</v>
      </c>
      <c r="N31" s="31">
        <v>3722.05</v>
      </c>
      <c r="O31" s="42">
        <v>3166750</v>
      </c>
      <c r="P31" s="43">
        <v>1.8493205757015359E-2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44469</v>
      </c>
      <c r="E32" s="40">
        <v>17619.55</v>
      </c>
      <c r="F32" s="40">
        <v>17647.483333333334</v>
      </c>
      <c r="G32" s="41">
        <v>17485.966666666667</v>
      </c>
      <c r="H32" s="41">
        <v>17352.383333333335</v>
      </c>
      <c r="I32" s="41">
        <v>17190.866666666669</v>
      </c>
      <c r="J32" s="41">
        <v>17781.066666666666</v>
      </c>
      <c r="K32" s="41">
        <v>17942.583333333336</v>
      </c>
      <c r="L32" s="41">
        <v>18076.166666666664</v>
      </c>
      <c r="M32" s="31">
        <v>17809</v>
      </c>
      <c r="N32" s="31">
        <v>17513.900000000001</v>
      </c>
      <c r="O32" s="42">
        <v>826350</v>
      </c>
      <c r="P32" s="43">
        <v>-3.4440452195250194E-2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44469</v>
      </c>
      <c r="E33" s="40">
        <v>7793.7</v>
      </c>
      <c r="F33" s="40">
        <v>7820.8</v>
      </c>
      <c r="G33" s="41">
        <v>7746.6</v>
      </c>
      <c r="H33" s="41">
        <v>7699.5</v>
      </c>
      <c r="I33" s="41">
        <v>7625.3</v>
      </c>
      <c r="J33" s="41">
        <v>7867.9000000000005</v>
      </c>
      <c r="K33" s="41">
        <v>7942.0999999999995</v>
      </c>
      <c r="L33" s="41">
        <v>7989.2000000000007</v>
      </c>
      <c r="M33" s="31">
        <v>7895</v>
      </c>
      <c r="N33" s="31">
        <v>7773.7</v>
      </c>
      <c r="O33" s="42">
        <v>4622625</v>
      </c>
      <c r="P33" s="43">
        <v>-4.1595397294355463E-2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44469</v>
      </c>
      <c r="E34" s="40">
        <v>2701.9</v>
      </c>
      <c r="F34" s="40">
        <v>2650.7333333333331</v>
      </c>
      <c r="G34" s="41">
        <v>2582.4666666666662</v>
      </c>
      <c r="H34" s="41">
        <v>2463.0333333333333</v>
      </c>
      <c r="I34" s="41">
        <v>2394.7666666666664</v>
      </c>
      <c r="J34" s="41">
        <v>2770.1666666666661</v>
      </c>
      <c r="K34" s="41">
        <v>2838.4333333333334</v>
      </c>
      <c r="L34" s="41">
        <v>2957.8666666666659</v>
      </c>
      <c r="M34" s="31">
        <v>2719</v>
      </c>
      <c r="N34" s="31">
        <v>2531.3000000000002</v>
      </c>
      <c r="O34" s="42">
        <v>1655200</v>
      </c>
      <c r="P34" s="43">
        <v>0.13525377229080932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44469</v>
      </c>
      <c r="E35" s="40">
        <v>285.05</v>
      </c>
      <c r="F35" s="40">
        <v>284.03333333333336</v>
      </c>
      <c r="G35" s="41">
        <v>281.36666666666673</v>
      </c>
      <c r="H35" s="41">
        <v>277.68333333333339</v>
      </c>
      <c r="I35" s="41">
        <v>275.01666666666677</v>
      </c>
      <c r="J35" s="41">
        <v>287.7166666666667</v>
      </c>
      <c r="K35" s="41">
        <v>290.38333333333333</v>
      </c>
      <c r="L35" s="41">
        <v>294.06666666666666</v>
      </c>
      <c r="M35" s="31">
        <v>286.7</v>
      </c>
      <c r="N35" s="31">
        <v>280.35000000000002</v>
      </c>
      <c r="O35" s="42">
        <v>29066400</v>
      </c>
      <c r="P35" s="43">
        <v>-7.1323167732415147E-3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44469</v>
      </c>
      <c r="E36" s="40">
        <v>79.7</v>
      </c>
      <c r="F36" s="40">
        <v>79.466666666666669</v>
      </c>
      <c r="G36" s="41">
        <v>78.733333333333334</v>
      </c>
      <c r="H36" s="41">
        <v>77.766666666666666</v>
      </c>
      <c r="I36" s="41">
        <v>77.033333333333331</v>
      </c>
      <c r="J36" s="41">
        <v>80.433333333333337</v>
      </c>
      <c r="K36" s="41">
        <v>81.166666666666686</v>
      </c>
      <c r="L36" s="41">
        <v>82.13333333333334</v>
      </c>
      <c r="M36" s="31">
        <v>80.2</v>
      </c>
      <c r="N36" s="31">
        <v>78.5</v>
      </c>
      <c r="O36" s="42">
        <v>164677500</v>
      </c>
      <c r="P36" s="43">
        <v>-2.6288481494292634E-2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44469</v>
      </c>
      <c r="E37" s="40">
        <v>1804.4</v>
      </c>
      <c r="F37" s="40">
        <v>1795.9666666666665</v>
      </c>
      <c r="G37" s="41">
        <v>1777.4333333333329</v>
      </c>
      <c r="H37" s="41">
        <v>1750.4666666666665</v>
      </c>
      <c r="I37" s="41">
        <v>1731.9333333333329</v>
      </c>
      <c r="J37" s="41">
        <v>1822.9333333333329</v>
      </c>
      <c r="K37" s="41">
        <v>1841.4666666666662</v>
      </c>
      <c r="L37" s="41">
        <v>1868.4333333333329</v>
      </c>
      <c r="M37" s="31">
        <v>1814.5</v>
      </c>
      <c r="N37" s="31">
        <v>1769</v>
      </c>
      <c r="O37" s="42">
        <v>2055900</v>
      </c>
      <c r="P37" s="43">
        <v>2.8052805280528052E-2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44469</v>
      </c>
      <c r="E38" s="40">
        <v>206.65</v>
      </c>
      <c r="F38" s="40">
        <v>206.01666666666665</v>
      </c>
      <c r="G38" s="41">
        <v>204.6333333333333</v>
      </c>
      <c r="H38" s="41">
        <v>202.61666666666665</v>
      </c>
      <c r="I38" s="41">
        <v>201.23333333333329</v>
      </c>
      <c r="J38" s="41">
        <v>208.0333333333333</v>
      </c>
      <c r="K38" s="41">
        <v>209.41666666666663</v>
      </c>
      <c r="L38" s="41">
        <v>211.43333333333331</v>
      </c>
      <c r="M38" s="31">
        <v>207.4</v>
      </c>
      <c r="N38" s="31">
        <v>204</v>
      </c>
      <c r="O38" s="42">
        <v>24190800</v>
      </c>
      <c r="P38" s="43">
        <v>-7.9476390836839637E-3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44469</v>
      </c>
      <c r="E39" s="40">
        <v>814.85</v>
      </c>
      <c r="F39" s="40">
        <v>817.76666666666677</v>
      </c>
      <c r="G39" s="41">
        <v>809.68333333333351</v>
      </c>
      <c r="H39" s="41">
        <v>804.51666666666677</v>
      </c>
      <c r="I39" s="41">
        <v>796.43333333333351</v>
      </c>
      <c r="J39" s="41">
        <v>822.93333333333351</v>
      </c>
      <c r="K39" s="41">
        <v>831.01666666666677</v>
      </c>
      <c r="L39" s="41">
        <v>836.18333333333351</v>
      </c>
      <c r="M39" s="31">
        <v>825.85</v>
      </c>
      <c r="N39" s="31">
        <v>812.6</v>
      </c>
      <c r="O39" s="42">
        <v>5272300</v>
      </c>
      <c r="P39" s="43">
        <v>9.4776748104465035E-3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44469</v>
      </c>
      <c r="E40" s="40">
        <v>743.65</v>
      </c>
      <c r="F40" s="40">
        <v>739.88333333333333</v>
      </c>
      <c r="G40" s="41">
        <v>727.26666666666665</v>
      </c>
      <c r="H40" s="41">
        <v>710.88333333333333</v>
      </c>
      <c r="I40" s="41">
        <v>698.26666666666665</v>
      </c>
      <c r="J40" s="41">
        <v>756.26666666666665</v>
      </c>
      <c r="K40" s="41">
        <v>768.88333333333321</v>
      </c>
      <c r="L40" s="41">
        <v>785.26666666666665</v>
      </c>
      <c r="M40" s="31">
        <v>752.5</v>
      </c>
      <c r="N40" s="31">
        <v>723.5</v>
      </c>
      <c r="O40" s="42">
        <v>10059000</v>
      </c>
      <c r="P40" s="43">
        <v>5.2251686803703123E-2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44469</v>
      </c>
      <c r="E41" s="40">
        <v>726.7</v>
      </c>
      <c r="F41" s="40">
        <v>728.20000000000016</v>
      </c>
      <c r="G41" s="41">
        <v>723.0500000000003</v>
      </c>
      <c r="H41" s="41">
        <v>719.40000000000009</v>
      </c>
      <c r="I41" s="41">
        <v>714.25000000000023</v>
      </c>
      <c r="J41" s="41">
        <v>731.85000000000036</v>
      </c>
      <c r="K41" s="41">
        <v>737.00000000000023</v>
      </c>
      <c r="L41" s="41">
        <v>740.65000000000043</v>
      </c>
      <c r="M41" s="31">
        <v>733.35</v>
      </c>
      <c r="N41" s="31">
        <v>724.55</v>
      </c>
      <c r="O41" s="42">
        <v>67117260</v>
      </c>
      <c r="P41" s="43">
        <v>1.0759881808552155E-2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44469</v>
      </c>
      <c r="E42" s="40">
        <v>57.25</v>
      </c>
      <c r="F42" s="40">
        <v>56.433333333333337</v>
      </c>
      <c r="G42" s="41">
        <v>55.316666666666677</v>
      </c>
      <c r="H42" s="41">
        <v>53.38333333333334</v>
      </c>
      <c r="I42" s="41">
        <v>52.26666666666668</v>
      </c>
      <c r="J42" s="41">
        <v>58.366666666666674</v>
      </c>
      <c r="K42" s="41">
        <v>59.483333333333334</v>
      </c>
      <c r="L42" s="41">
        <v>61.416666666666671</v>
      </c>
      <c r="M42" s="31">
        <v>57.55</v>
      </c>
      <c r="N42" s="31">
        <v>54.5</v>
      </c>
      <c r="O42" s="42">
        <v>119563500</v>
      </c>
      <c r="P42" s="43">
        <v>1.6152061395680886E-2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44469</v>
      </c>
      <c r="E43" s="40">
        <v>368.65</v>
      </c>
      <c r="F43" s="40">
        <v>367.36666666666662</v>
      </c>
      <c r="G43" s="41">
        <v>365.48333333333323</v>
      </c>
      <c r="H43" s="41">
        <v>362.31666666666661</v>
      </c>
      <c r="I43" s="41">
        <v>360.43333333333322</v>
      </c>
      <c r="J43" s="41">
        <v>370.53333333333325</v>
      </c>
      <c r="K43" s="41">
        <v>372.41666666666657</v>
      </c>
      <c r="L43" s="41">
        <v>375.58333333333326</v>
      </c>
      <c r="M43" s="31">
        <v>369.25</v>
      </c>
      <c r="N43" s="31">
        <v>364.2</v>
      </c>
      <c r="O43" s="42">
        <v>18383900</v>
      </c>
      <c r="P43" s="43">
        <v>-4.359740906826109E-3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44469</v>
      </c>
      <c r="E44" s="40">
        <v>15354.35</v>
      </c>
      <c r="F44" s="40">
        <v>15309.683333333334</v>
      </c>
      <c r="G44" s="41">
        <v>15238.516666666668</v>
      </c>
      <c r="H44" s="41">
        <v>15122.683333333334</v>
      </c>
      <c r="I44" s="41">
        <v>15051.516666666668</v>
      </c>
      <c r="J44" s="41">
        <v>15425.516666666668</v>
      </c>
      <c r="K44" s="41">
        <v>15496.683333333332</v>
      </c>
      <c r="L44" s="41">
        <v>15612.516666666668</v>
      </c>
      <c r="M44" s="31">
        <v>15380.85</v>
      </c>
      <c r="N44" s="31">
        <v>15193.85</v>
      </c>
      <c r="O44" s="42">
        <v>133800</v>
      </c>
      <c r="P44" s="43">
        <v>1.5559772296015181E-2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44469</v>
      </c>
      <c r="E45" s="40">
        <v>421.15</v>
      </c>
      <c r="F45" s="40">
        <v>419.55</v>
      </c>
      <c r="G45" s="41">
        <v>416.55</v>
      </c>
      <c r="H45" s="41">
        <v>411.95</v>
      </c>
      <c r="I45" s="41">
        <v>408.95</v>
      </c>
      <c r="J45" s="41">
        <v>424.15000000000003</v>
      </c>
      <c r="K45" s="41">
        <v>427.15000000000003</v>
      </c>
      <c r="L45" s="41">
        <v>431.75000000000006</v>
      </c>
      <c r="M45" s="31">
        <v>422.55</v>
      </c>
      <c r="N45" s="31">
        <v>414.95</v>
      </c>
      <c r="O45" s="42">
        <v>41562000</v>
      </c>
      <c r="P45" s="43">
        <v>5.6333145556181476E-4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44469</v>
      </c>
      <c r="E46" s="40">
        <v>4072.3</v>
      </c>
      <c r="F46" s="40">
        <v>4079.7666666666664</v>
      </c>
      <c r="G46" s="41">
        <v>4043.5333333333328</v>
      </c>
      <c r="H46" s="41">
        <v>4014.7666666666664</v>
      </c>
      <c r="I46" s="41">
        <v>3978.5333333333328</v>
      </c>
      <c r="J46" s="41">
        <v>4108.5333333333328</v>
      </c>
      <c r="K46" s="41">
        <v>4144.7666666666664</v>
      </c>
      <c r="L46" s="41">
        <v>4173.5333333333328</v>
      </c>
      <c r="M46" s="31">
        <v>4116</v>
      </c>
      <c r="N46" s="31">
        <v>4051</v>
      </c>
      <c r="O46" s="42">
        <v>1328400</v>
      </c>
      <c r="P46" s="43">
        <v>1.5907005200367086E-2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44469</v>
      </c>
      <c r="E47" s="40">
        <v>561.95000000000005</v>
      </c>
      <c r="F47" s="40">
        <v>559.06666666666672</v>
      </c>
      <c r="G47" s="41">
        <v>553.93333333333339</v>
      </c>
      <c r="H47" s="41">
        <v>545.91666666666663</v>
      </c>
      <c r="I47" s="41">
        <v>540.7833333333333</v>
      </c>
      <c r="J47" s="41">
        <v>567.08333333333348</v>
      </c>
      <c r="K47" s="41">
        <v>572.21666666666692</v>
      </c>
      <c r="L47" s="41">
        <v>580.23333333333358</v>
      </c>
      <c r="M47" s="31">
        <v>564.20000000000005</v>
      </c>
      <c r="N47" s="31">
        <v>551.04999999999995</v>
      </c>
      <c r="O47" s="42">
        <v>18370000</v>
      </c>
      <c r="P47" s="43">
        <v>-2.3277576324716342E-2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44469</v>
      </c>
      <c r="E48" s="40">
        <v>157.25</v>
      </c>
      <c r="F48" s="40">
        <v>157.21666666666667</v>
      </c>
      <c r="G48" s="41">
        <v>155.03333333333333</v>
      </c>
      <c r="H48" s="41">
        <v>152.81666666666666</v>
      </c>
      <c r="I48" s="41">
        <v>150.63333333333333</v>
      </c>
      <c r="J48" s="41">
        <v>159.43333333333334</v>
      </c>
      <c r="K48" s="41">
        <v>161.61666666666667</v>
      </c>
      <c r="L48" s="41">
        <v>163.83333333333334</v>
      </c>
      <c r="M48" s="31">
        <v>159.4</v>
      </c>
      <c r="N48" s="31">
        <v>155</v>
      </c>
      <c r="O48" s="42">
        <v>77144400</v>
      </c>
      <c r="P48" s="43">
        <v>1.2975962561157201E-2</v>
      </c>
    </row>
    <row r="49" spans="1:16" ht="12.75" customHeight="1">
      <c r="A49" s="31">
        <v>39</v>
      </c>
      <c r="B49" s="32" t="s">
        <v>64</v>
      </c>
      <c r="C49" s="33" t="s">
        <v>335</v>
      </c>
      <c r="D49" s="34">
        <v>44469</v>
      </c>
      <c r="E49" s="40">
        <v>654.45000000000005</v>
      </c>
      <c r="F49" s="40">
        <v>648.94999999999993</v>
      </c>
      <c r="G49" s="41">
        <v>632.99999999999989</v>
      </c>
      <c r="H49" s="41">
        <v>611.54999999999995</v>
      </c>
      <c r="I49" s="41">
        <v>595.59999999999991</v>
      </c>
      <c r="J49" s="41">
        <v>670.39999999999986</v>
      </c>
      <c r="K49" s="41">
        <v>686.34999999999991</v>
      </c>
      <c r="L49" s="41">
        <v>707.79999999999984</v>
      </c>
      <c r="M49" s="31">
        <v>664.9</v>
      </c>
      <c r="N49" s="31">
        <v>627.5</v>
      </c>
      <c r="O49" s="42">
        <v>3460275</v>
      </c>
      <c r="P49" s="43">
        <v>-3.2442748091603052E-2</v>
      </c>
    </row>
    <row r="50" spans="1:16" ht="12.75" customHeight="1">
      <c r="A50" s="31">
        <v>40</v>
      </c>
      <c r="B50" s="32" t="s">
        <v>64</v>
      </c>
      <c r="C50" s="33" t="s">
        <v>85</v>
      </c>
      <c r="D50" s="34">
        <v>44469</v>
      </c>
      <c r="E50" s="40">
        <v>573.1</v>
      </c>
      <c r="F50" s="40">
        <v>577.35</v>
      </c>
      <c r="G50" s="41">
        <v>566.80000000000007</v>
      </c>
      <c r="H50" s="41">
        <v>560.5</v>
      </c>
      <c r="I50" s="41">
        <v>549.95000000000005</v>
      </c>
      <c r="J50" s="41">
        <v>583.65000000000009</v>
      </c>
      <c r="K50" s="41">
        <v>594.20000000000005</v>
      </c>
      <c r="L50" s="41">
        <v>600.50000000000011</v>
      </c>
      <c r="M50" s="31">
        <v>587.9</v>
      </c>
      <c r="N50" s="31">
        <v>571.04999999999995</v>
      </c>
      <c r="O50" s="42">
        <v>11980000</v>
      </c>
      <c r="P50" s="43">
        <v>2.9651912333476579E-2</v>
      </c>
    </row>
    <row r="51" spans="1:16" ht="12.75" customHeight="1">
      <c r="A51" s="31">
        <v>41</v>
      </c>
      <c r="B51" s="32" t="s">
        <v>48</v>
      </c>
      <c r="C51" s="33" t="s">
        <v>86</v>
      </c>
      <c r="D51" s="34">
        <v>44469</v>
      </c>
      <c r="E51" s="40">
        <v>966.6</v>
      </c>
      <c r="F51" s="40">
        <v>965.6</v>
      </c>
      <c r="G51" s="41">
        <v>954.05000000000007</v>
      </c>
      <c r="H51" s="41">
        <v>941.5</v>
      </c>
      <c r="I51" s="41">
        <v>929.95</v>
      </c>
      <c r="J51" s="41">
        <v>978.15000000000009</v>
      </c>
      <c r="K51" s="41">
        <v>989.7</v>
      </c>
      <c r="L51" s="41">
        <v>1002.2500000000001</v>
      </c>
      <c r="M51" s="31">
        <v>977.15</v>
      </c>
      <c r="N51" s="31">
        <v>953.05</v>
      </c>
      <c r="O51" s="42">
        <v>11332100</v>
      </c>
      <c r="P51" s="43">
        <v>2.5227874154660393E-2</v>
      </c>
    </row>
    <row r="52" spans="1:16" ht="12.75" customHeight="1">
      <c r="A52" s="31">
        <v>42</v>
      </c>
      <c r="B52" s="32" t="s">
        <v>45</v>
      </c>
      <c r="C52" s="33" t="s">
        <v>87</v>
      </c>
      <c r="D52" s="34">
        <v>44469</v>
      </c>
      <c r="E52" s="40">
        <v>162.69999999999999</v>
      </c>
      <c r="F52" s="40">
        <v>160.28333333333333</v>
      </c>
      <c r="G52" s="41">
        <v>157.51666666666665</v>
      </c>
      <c r="H52" s="41">
        <v>152.33333333333331</v>
      </c>
      <c r="I52" s="41">
        <v>149.56666666666663</v>
      </c>
      <c r="J52" s="41">
        <v>165.46666666666667</v>
      </c>
      <c r="K52" s="41">
        <v>168.23333333333338</v>
      </c>
      <c r="L52" s="41">
        <v>173.41666666666669</v>
      </c>
      <c r="M52" s="31">
        <v>163.05000000000001</v>
      </c>
      <c r="N52" s="31">
        <v>155.1</v>
      </c>
      <c r="O52" s="42">
        <v>62630400</v>
      </c>
      <c r="P52" s="43">
        <v>0.11935144873142171</v>
      </c>
    </row>
    <row r="53" spans="1:16" ht="12.75" customHeight="1">
      <c r="A53" s="31">
        <v>43</v>
      </c>
      <c r="B53" s="32" t="s">
        <v>88</v>
      </c>
      <c r="C53" s="33" t="s">
        <v>89</v>
      </c>
      <c r="D53" s="34">
        <v>44469</v>
      </c>
      <c r="E53" s="40">
        <v>5579.1</v>
      </c>
      <c r="F53" s="40">
        <v>5584.6500000000005</v>
      </c>
      <c r="G53" s="41">
        <v>5504.4500000000007</v>
      </c>
      <c r="H53" s="41">
        <v>5429.8</v>
      </c>
      <c r="I53" s="41">
        <v>5349.6</v>
      </c>
      <c r="J53" s="41">
        <v>5659.3000000000011</v>
      </c>
      <c r="K53" s="41">
        <v>5739.5</v>
      </c>
      <c r="L53" s="41">
        <v>5814.1500000000015</v>
      </c>
      <c r="M53" s="31">
        <v>5664.85</v>
      </c>
      <c r="N53" s="31">
        <v>5510</v>
      </c>
      <c r="O53" s="42">
        <v>803600</v>
      </c>
      <c r="P53" s="43">
        <v>7.2699924793181245E-3</v>
      </c>
    </row>
    <row r="54" spans="1:16" ht="12.75" customHeight="1">
      <c r="A54" s="31">
        <v>44</v>
      </c>
      <c r="B54" s="32" t="s">
        <v>57</v>
      </c>
      <c r="C54" s="33" t="s">
        <v>90</v>
      </c>
      <c r="D54" s="34">
        <v>44469</v>
      </c>
      <c r="E54" s="40">
        <v>1724.15</v>
      </c>
      <c r="F54" s="40">
        <v>1728.4166666666667</v>
      </c>
      <c r="G54" s="41">
        <v>1714.4333333333334</v>
      </c>
      <c r="H54" s="41">
        <v>1704.7166666666667</v>
      </c>
      <c r="I54" s="41">
        <v>1690.7333333333333</v>
      </c>
      <c r="J54" s="41">
        <v>1738.1333333333334</v>
      </c>
      <c r="K54" s="41">
        <v>1752.1166666666666</v>
      </c>
      <c r="L54" s="41">
        <v>1761.8333333333335</v>
      </c>
      <c r="M54" s="31">
        <v>1742.4</v>
      </c>
      <c r="N54" s="31">
        <v>1718.7</v>
      </c>
      <c r="O54" s="42">
        <v>2999850</v>
      </c>
      <c r="P54" s="43">
        <v>-1.5144454799627214E-3</v>
      </c>
    </row>
    <row r="55" spans="1:16" ht="12.75" customHeight="1">
      <c r="A55" s="31">
        <v>45</v>
      </c>
      <c r="B55" s="32" t="s">
        <v>45</v>
      </c>
      <c r="C55" s="33" t="s">
        <v>91</v>
      </c>
      <c r="D55" s="34">
        <v>44469</v>
      </c>
      <c r="E55" s="40">
        <v>698.55</v>
      </c>
      <c r="F55" s="40">
        <v>702.73333333333323</v>
      </c>
      <c r="G55" s="41">
        <v>693.06666666666649</v>
      </c>
      <c r="H55" s="41">
        <v>687.58333333333326</v>
      </c>
      <c r="I55" s="41">
        <v>677.91666666666652</v>
      </c>
      <c r="J55" s="41">
        <v>708.21666666666647</v>
      </c>
      <c r="K55" s="41">
        <v>717.88333333333321</v>
      </c>
      <c r="L55" s="41">
        <v>723.36666666666645</v>
      </c>
      <c r="M55" s="31">
        <v>712.4</v>
      </c>
      <c r="N55" s="31">
        <v>697.25</v>
      </c>
      <c r="O55" s="42">
        <v>8182305</v>
      </c>
      <c r="P55" s="43">
        <v>2.6814786439379431E-3</v>
      </c>
    </row>
    <row r="56" spans="1:16" ht="12.75" customHeight="1">
      <c r="A56" s="31">
        <v>46</v>
      </c>
      <c r="B56" s="32" t="s">
        <v>45</v>
      </c>
      <c r="C56" s="33" t="s">
        <v>92</v>
      </c>
      <c r="D56" s="34">
        <v>44469</v>
      </c>
      <c r="E56" s="40">
        <v>822.7</v>
      </c>
      <c r="F56" s="40">
        <v>820.03333333333342</v>
      </c>
      <c r="G56" s="41">
        <v>811.36666666666679</v>
      </c>
      <c r="H56" s="41">
        <v>800.03333333333342</v>
      </c>
      <c r="I56" s="41">
        <v>791.36666666666679</v>
      </c>
      <c r="J56" s="41">
        <v>831.36666666666679</v>
      </c>
      <c r="K56" s="41">
        <v>840.03333333333353</v>
      </c>
      <c r="L56" s="41">
        <v>851.36666666666679</v>
      </c>
      <c r="M56" s="31">
        <v>828.7</v>
      </c>
      <c r="N56" s="31">
        <v>808.7</v>
      </c>
      <c r="O56" s="42">
        <v>1810625</v>
      </c>
      <c r="P56" s="43">
        <v>-3.2074841296358167E-2</v>
      </c>
    </row>
    <row r="57" spans="1:16" ht="12.75" customHeight="1">
      <c r="A57" s="31">
        <v>47</v>
      </c>
      <c r="B57" s="32" t="s">
        <v>59</v>
      </c>
      <c r="C57" s="33" t="s">
        <v>93</v>
      </c>
      <c r="D57" s="34">
        <v>44469</v>
      </c>
      <c r="E57" s="40">
        <v>149.94999999999999</v>
      </c>
      <c r="F57" s="40">
        <v>150.06666666666666</v>
      </c>
      <c r="G57" s="41">
        <v>148.58333333333331</v>
      </c>
      <c r="H57" s="41">
        <v>147.21666666666664</v>
      </c>
      <c r="I57" s="41">
        <v>145.73333333333329</v>
      </c>
      <c r="J57" s="41">
        <v>151.43333333333334</v>
      </c>
      <c r="K57" s="41">
        <v>152.91666666666669</v>
      </c>
      <c r="L57" s="41">
        <v>154.28333333333336</v>
      </c>
      <c r="M57" s="31">
        <v>151.55000000000001</v>
      </c>
      <c r="N57" s="31">
        <v>148.69999999999999</v>
      </c>
      <c r="O57" s="42">
        <v>9535600</v>
      </c>
      <c r="P57" s="43">
        <v>2.9795781720790091E-2</v>
      </c>
    </row>
    <row r="58" spans="1:16" ht="12.75" customHeight="1">
      <c r="A58" s="31">
        <v>48</v>
      </c>
      <c r="B58" s="32" t="s">
        <v>71</v>
      </c>
      <c r="C58" s="33" t="s">
        <v>94</v>
      </c>
      <c r="D58" s="34">
        <v>44469</v>
      </c>
      <c r="E58" s="40">
        <v>1025.45</v>
      </c>
      <c r="F58" s="40">
        <v>1013.9333333333333</v>
      </c>
      <c r="G58" s="41">
        <v>998.36666666666656</v>
      </c>
      <c r="H58" s="41">
        <v>971.2833333333333</v>
      </c>
      <c r="I58" s="41">
        <v>955.71666666666658</v>
      </c>
      <c r="J58" s="41">
        <v>1041.0166666666664</v>
      </c>
      <c r="K58" s="41">
        <v>1056.5833333333335</v>
      </c>
      <c r="L58" s="41">
        <v>1083.6666666666665</v>
      </c>
      <c r="M58" s="31">
        <v>1029.5</v>
      </c>
      <c r="N58" s="31">
        <v>986.85</v>
      </c>
      <c r="O58" s="42">
        <v>2350800</v>
      </c>
      <c r="P58" s="43">
        <v>0.10304054054054054</v>
      </c>
    </row>
    <row r="59" spans="1:16" ht="12.75" customHeight="1">
      <c r="A59" s="31">
        <v>49</v>
      </c>
      <c r="B59" s="32" t="s">
        <v>57</v>
      </c>
      <c r="C59" s="33" t="s">
        <v>95</v>
      </c>
      <c r="D59" s="34">
        <v>44469</v>
      </c>
      <c r="E59" s="40">
        <v>650.29999999999995</v>
      </c>
      <c r="F59" s="40">
        <v>651.36666666666667</v>
      </c>
      <c r="G59" s="41">
        <v>647.98333333333335</v>
      </c>
      <c r="H59" s="41">
        <v>645.66666666666663</v>
      </c>
      <c r="I59" s="41">
        <v>642.2833333333333</v>
      </c>
      <c r="J59" s="41">
        <v>653.68333333333339</v>
      </c>
      <c r="K59" s="41">
        <v>657.06666666666683</v>
      </c>
      <c r="L59" s="41">
        <v>659.38333333333344</v>
      </c>
      <c r="M59" s="31">
        <v>654.75</v>
      </c>
      <c r="N59" s="31">
        <v>649.04999999999995</v>
      </c>
      <c r="O59" s="42">
        <v>11298750</v>
      </c>
      <c r="P59" s="43">
        <v>-1.0509031198686371E-2</v>
      </c>
    </row>
    <row r="60" spans="1:16" ht="12.75" customHeight="1">
      <c r="A60" s="31">
        <v>50</v>
      </c>
      <c r="B60" s="32" t="s">
        <v>39</v>
      </c>
      <c r="C60" s="33" t="s">
        <v>96</v>
      </c>
      <c r="D60" s="34">
        <v>44469</v>
      </c>
      <c r="E60" s="40">
        <v>2424.35</v>
      </c>
      <c r="F60" s="40">
        <v>2432.7666666666664</v>
      </c>
      <c r="G60" s="41">
        <v>2407.9333333333329</v>
      </c>
      <c r="H60" s="41">
        <v>2391.5166666666664</v>
      </c>
      <c r="I60" s="41">
        <v>2366.6833333333329</v>
      </c>
      <c r="J60" s="41">
        <v>2449.1833333333329</v>
      </c>
      <c r="K60" s="41">
        <v>2474.0166666666669</v>
      </c>
      <c r="L60" s="41">
        <v>2490.4333333333329</v>
      </c>
      <c r="M60" s="31">
        <v>2457.6</v>
      </c>
      <c r="N60" s="31">
        <v>2416.35</v>
      </c>
      <c r="O60" s="42">
        <v>2763000</v>
      </c>
      <c r="P60" s="43">
        <v>-7.2332730560578662E-4</v>
      </c>
    </row>
    <row r="61" spans="1:16" ht="12.75" customHeight="1">
      <c r="A61" s="31">
        <v>51</v>
      </c>
      <c r="B61" s="32" t="s">
        <v>48</v>
      </c>
      <c r="C61" s="33" t="s">
        <v>97</v>
      </c>
      <c r="D61" s="34">
        <v>44469</v>
      </c>
      <c r="E61" s="40">
        <v>5158.25</v>
      </c>
      <c r="F61" s="40">
        <v>5163.5999999999995</v>
      </c>
      <c r="G61" s="41">
        <v>5134.8499999999985</v>
      </c>
      <c r="H61" s="41">
        <v>5111.4499999999989</v>
      </c>
      <c r="I61" s="41">
        <v>5082.699999999998</v>
      </c>
      <c r="J61" s="41">
        <v>5186.9999999999991</v>
      </c>
      <c r="K61" s="41">
        <v>5215.7500000000009</v>
      </c>
      <c r="L61" s="41">
        <v>5239.1499999999996</v>
      </c>
      <c r="M61" s="31">
        <v>5192.3500000000004</v>
      </c>
      <c r="N61" s="31">
        <v>5140.2</v>
      </c>
      <c r="O61" s="42">
        <v>2164000</v>
      </c>
      <c r="P61" s="43">
        <v>-6.1541287774409849E-3</v>
      </c>
    </row>
    <row r="62" spans="1:16" ht="12.75" customHeight="1">
      <c r="A62" s="31">
        <v>52</v>
      </c>
      <c r="B62" s="32" t="s">
        <v>45</v>
      </c>
      <c r="C62" s="33" t="s">
        <v>255</v>
      </c>
      <c r="D62" s="34">
        <v>44469</v>
      </c>
      <c r="E62" s="40">
        <v>4187.8999999999996</v>
      </c>
      <c r="F62" s="40">
        <v>4151.3833333333332</v>
      </c>
      <c r="G62" s="41">
        <v>4072.7666666666664</v>
      </c>
      <c r="H62" s="41">
        <v>3957.6333333333332</v>
      </c>
      <c r="I62" s="41">
        <v>3879.0166666666664</v>
      </c>
      <c r="J62" s="41">
        <v>4266.5166666666664</v>
      </c>
      <c r="K62" s="41">
        <v>4345.1333333333332</v>
      </c>
      <c r="L62" s="41">
        <v>4460.2666666666664</v>
      </c>
      <c r="M62" s="31">
        <v>4230</v>
      </c>
      <c r="N62" s="31">
        <v>4036.25</v>
      </c>
      <c r="O62" s="42">
        <v>431250</v>
      </c>
      <c r="P62" s="43">
        <v>-1.4848657909765849E-2</v>
      </c>
    </row>
    <row r="63" spans="1:16" ht="12.75" customHeight="1">
      <c r="A63" s="31">
        <v>53</v>
      </c>
      <c r="B63" s="32" t="s">
        <v>98</v>
      </c>
      <c r="C63" s="33" t="s">
        <v>99</v>
      </c>
      <c r="D63" s="34">
        <v>44469</v>
      </c>
      <c r="E63" s="40">
        <v>369.4</v>
      </c>
      <c r="F63" s="40">
        <v>357.7833333333333</v>
      </c>
      <c r="G63" s="41">
        <v>343.76666666666659</v>
      </c>
      <c r="H63" s="41">
        <v>318.13333333333327</v>
      </c>
      <c r="I63" s="41">
        <v>304.11666666666656</v>
      </c>
      <c r="J63" s="41">
        <v>383.41666666666663</v>
      </c>
      <c r="K63" s="41">
        <v>397.43333333333328</v>
      </c>
      <c r="L63" s="41">
        <v>423.06666666666666</v>
      </c>
      <c r="M63" s="31">
        <v>371.8</v>
      </c>
      <c r="N63" s="31">
        <v>332.15</v>
      </c>
      <c r="O63" s="42">
        <v>39243600</v>
      </c>
      <c r="P63" s="43">
        <v>5.3975006647168304E-2</v>
      </c>
    </row>
    <row r="64" spans="1:16" ht="12.75" customHeight="1">
      <c r="A64" s="31">
        <v>54</v>
      </c>
      <c r="B64" s="32" t="s">
        <v>48</v>
      </c>
      <c r="C64" s="33" t="s">
        <v>100</v>
      </c>
      <c r="D64" s="34">
        <v>44469</v>
      </c>
      <c r="E64" s="40">
        <v>4847.25</v>
      </c>
      <c r="F64" s="40">
        <v>4852.9833333333336</v>
      </c>
      <c r="G64" s="41">
        <v>4819.2666666666673</v>
      </c>
      <c r="H64" s="41">
        <v>4791.2833333333338</v>
      </c>
      <c r="I64" s="41">
        <v>4757.5666666666675</v>
      </c>
      <c r="J64" s="41">
        <v>4880.9666666666672</v>
      </c>
      <c r="K64" s="41">
        <v>4914.6833333333343</v>
      </c>
      <c r="L64" s="41">
        <v>4942.666666666667</v>
      </c>
      <c r="M64" s="31">
        <v>4886.7</v>
      </c>
      <c r="N64" s="31">
        <v>4825</v>
      </c>
      <c r="O64" s="42">
        <v>2848000</v>
      </c>
      <c r="P64" s="43">
        <v>8.4985835694051E-3</v>
      </c>
    </row>
    <row r="65" spans="1:16" ht="12.75" customHeight="1">
      <c r="A65" s="31">
        <v>55</v>
      </c>
      <c r="B65" s="32" t="s">
        <v>50</v>
      </c>
      <c r="C65" s="33" t="s">
        <v>101</v>
      </c>
      <c r="D65" s="34">
        <v>44469</v>
      </c>
      <c r="E65" s="40">
        <v>2837.65</v>
      </c>
      <c r="F65" s="40">
        <v>2839.6833333333329</v>
      </c>
      <c r="G65" s="41">
        <v>2814.516666666666</v>
      </c>
      <c r="H65" s="41">
        <v>2791.3833333333332</v>
      </c>
      <c r="I65" s="41">
        <v>2766.2166666666662</v>
      </c>
      <c r="J65" s="41">
        <v>2862.8166666666657</v>
      </c>
      <c r="K65" s="41">
        <v>2887.9833333333327</v>
      </c>
      <c r="L65" s="41">
        <v>2911.1166666666654</v>
      </c>
      <c r="M65" s="31">
        <v>2864.85</v>
      </c>
      <c r="N65" s="31">
        <v>2816.55</v>
      </c>
      <c r="O65" s="42">
        <v>4611250</v>
      </c>
      <c r="P65" s="43">
        <v>2.2744915385809656E-2</v>
      </c>
    </row>
    <row r="66" spans="1:16" ht="12.75" customHeight="1">
      <c r="A66" s="31">
        <v>56</v>
      </c>
      <c r="B66" s="32" t="s">
        <v>50</v>
      </c>
      <c r="C66" s="33" t="s">
        <v>102</v>
      </c>
      <c r="D66" s="34">
        <v>44469</v>
      </c>
      <c r="E66" s="40">
        <v>1524.1</v>
      </c>
      <c r="F66" s="40">
        <v>1509.4833333333333</v>
      </c>
      <c r="G66" s="41">
        <v>1472.1666666666667</v>
      </c>
      <c r="H66" s="41">
        <v>1420.2333333333333</v>
      </c>
      <c r="I66" s="41">
        <v>1382.9166666666667</v>
      </c>
      <c r="J66" s="41">
        <v>1561.4166666666667</v>
      </c>
      <c r="K66" s="41">
        <v>1598.7333333333333</v>
      </c>
      <c r="L66" s="41">
        <v>1650.6666666666667</v>
      </c>
      <c r="M66" s="31">
        <v>1546.8</v>
      </c>
      <c r="N66" s="31">
        <v>1457.55</v>
      </c>
      <c r="O66" s="42">
        <v>8275300</v>
      </c>
      <c r="P66" s="43">
        <v>8.0037326825066396E-2</v>
      </c>
    </row>
    <row r="67" spans="1:16" ht="12.75" customHeight="1">
      <c r="A67" s="31">
        <v>57</v>
      </c>
      <c r="B67" s="32" t="s">
        <v>50</v>
      </c>
      <c r="C67" s="33" t="s">
        <v>103</v>
      </c>
      <c r="D67" s="34">
        <v>44469</v>
      </c>
      <c r="E67" s="40">
        <v>183.15</v>
      </c>
      <c r="F67" s="40">
        <v>182.55000000000004</v>
      </c>
      <c r="G67" s="41">
        <v>180.55000000000007</v>
      </c>
      <c r="H67" s="41">
        <v>177.95000000000002</v>
      </c>
      <c r="I67" s="41">
        <v>175.95000000000005</v>
      </c>
      <c r="J67" s="41">
        <v>185.15000000000009</v>
      </c>
      <c r="K67" s="41">
        <v>187.15000000000003</v>
      </c>
      <c r="L67" s="41">
        <v>189.75000000000011</v>
      </c>
      <c r="M67" s="31">
        <v>184.55</v>
      </c>
      <c r="N67" s="31">
        <v>179.95</v>
      </c>
      <c r="O67" s="42">
        <v>31647600</v>
      </c>
      <c r="P67" s="43">
        <v>7.7196422007106968E-2</v>
      </c>
    </row>
    <row r="68" spans="1:16" ht="12.75" customHeight="1">
      <c r="A68" s="31">
        <v>58</v>
      </c>
      <c r="B68" s="32" t="s">
        <v>59</v>
      </c>
      <c r="C68" s="33" t="s">
        <v>104</v>
      </c>
      <c r="D68" s="34">
        <v>44469</v>
      </c>
      <c r="E68" s="40">
        <v>81.099999999999994</v>
      </c>
      <c r="F68" s="40">
        <v>80.88333333333334</v>
      </c>
      <c r="G68" s="41">
        <v>80.116666666666674</v>
      </c>
      <c r="H68" s="41">
        <v>79.13333333333334</v>
      </c>
      <c r="I68" s="41">
        <v>78.366666666666674</v>
      </c>
      <c r="J68" s="41">
        <v>81.866666666666674</v>
      </c>
      <c r="K68" s="41">
        <v>82.633333333333354</v>
      </c>
      <c r="L68" s="41">
        <v>83.616666666666674</v>
      </c>
      <c r="M68" s="31">
        <v>81.650000000000006</v>
      </c>
      <c r="N68" s="31">
        <v>79.900000000000006</v>
      </c>
      <c r="O68" s="42">
        <v>93080000</v>
      </c>
      <c r="P68" s="43">
        <v>-5.8741856242657264E-3</v>
      </c>
    </row>
    <row r="69" spans="1:16" ht="12.75" customHeight="1">
      <c r="A69" s="31">
        <v>59</v>
      </c>
      <c r="B69" s="32" t="s">
        <v>80</v>
      </c>
      <c r="C69" s="33" t="s">
        <v>105</v>
      </c>
      <c r="D69" s="34">
        <v>44469</v>
      </c>
      <c r="E69" s="40">
        <v>150.55000000000001</v>
      </c>
      <c r="F69" s="40">
        <v>150.95000000000002</v>
      </c>
      <c r="G69" s="41">
        <v>149.45000000000005</v>
      </c>
      <c r="H69" s="41">
        <v>148.35000000000002</v>
      </c>
      <c r="I69" s="41">
        <v>146.85000000000005</v>
      </c>
      <c r="J69" s="41">
        <v>152.05000000000004</v>
      </c>
      <c r="K69" s="41">
        <v>153.54999999999998</v>
      </c>
      <c r="L69" s="41">
        <v>154.65000000000003</v>
      </c>
      <c r="M69" s="31">
        <v>152.44999999999999</v>
      </c>
      <c r="N69" s="31">
        <v>149.85</v>
      </c>
      <c r="O69" s="42">
        <v>43230700</v>
      </c>
      <c r="P69" s="43">
        <v>9.9612102404965083E-2</v>
      </c>
    </row>
    <row r="70" spans="1:16" ht="12.75" customHeight="1">
      <c r="A70" s="31">
        <v>60</v>
      </c>
      <c r="B70" s="32" t="s">
        <v>48</v>
      </c>
      <c r="C70" s="33" t="s">
        <v>106</v>
      </c>
      <c r="D70" s="34">
        <v>44469</v>
      </c>
      <c r="E70" s="40">
        <v>513.45000000000005</v>
      </c>
      <c r="F70" s="40">
        <v>512.03333333333342</v>
      </c>
      <c r="G70" s="41">
        <v>508.11666666666679</v>
      </c>
      <c r="H70" s="41">
        <v>502.78333333333336</v>
      </c>
      <c r="I70" s="41">
        <v>498.86666666666673</v>
      </c>
      <c r="J70" s="41">
        <v>517.36666666666679</v>
      </c>
      <c r="K70" s="41">
        <v>521.28333333333353</v>
      </c>
      <c r="L70" s="41">
        <v>526.6166666666669</v>
      </c>
      <c r="M70" s="31">
        <v>515.95000000000005</v>
      </c>
      <c r="N70" s="31">
        <v>506.7</v>
      </c>
      <c r="O70" s="42">
        <v>7342750</v>
      </c>
      <c r="P70" s="43">
        <v>-1.708743842364532E-2</v>
      </c>
    </row>
    <row r="71" spans="1:16" ht="12.75" customHeight="1">
      <c r="A71" s="31">
        <v>61</v>
      </c>
      <c r="B71" s="32" t="s">
        <v>107</v>
      </c>
      <c r="C71" s="33" t="s">
        <v>108</v>
      </c>
      <c r="D71" s="34">
        <v>44469</v>
      </c>
      <c r="E71" s="40">
        <v>36.299999999999997</v>
      </c>
      <c r="F71" s="40">
        <v>35.800000000000004</v>
      </c>
      <c r="G71" s="41">
        <v>35.100000000000009</v>
      </c>
      <c r="H71" s="41">
        <v>33.900000000000006</v>
      </c>
      <c r="I71" s="41">
        <v>33.20000000000001</v>
      </c>
      <c r="J71" s="41">
        <v>37.000000000000007</v>
      </c>
      <c r="K71" s="41">
        <v>37.70000000000001</v>
      </c>
      <c r="L71" s="41">
        <v>38.900000000000006</v>
      </c>
      <c r="M71" s="31">
        <v>36.5</v>
      </c>
      <c r="N71" s="31">
        <v>34.6</v>
      </c>
      <c r="O71" s="42">
        <v>120892500</v>
      </c>
      <c r="P71" s="43">
        <v>1.7999242137173171E-2</v>
      </c>
    </row>
    <row r="72" spans="1:16" ht="12.75" customHeight="1">
      <c r="A72" s="31">
        <v>62</v>
      </c>
      <c r="B72" s="32" t="s">
        <v>57</v>
      </c>
      <c r="C72" s="33" t="s">
        <v>109</v>
      </c>
      <c r="D72" s="34">
        <v>44469</v>
      </c>
      <c r="E72" s="40">
        <v>1058.25</v>
      </c>
      <c r="F72" s="40">
        <v>1064.8833333333334</v>
      </c>
      <c r="G72" s="41">
        <v>1047.2666666666669</v>
      </c>
      <c r="H72" s="41">
        <v>1036.2833333333335</v>
      </c>
      <c r="I72" s="41">
        <v>1018.666666666667</v>
      </c>
      <c r="J72" s="41">
        <v>1075.8666666666668</v>
      </c>
      <c r="K72" s="41">
        <v>1093.4833333333331</v>
      </c>
      <c r="L72" s="41">
        <v>1104.4666666666667</v>
      </c>
      <c r="M72" s="31">
        <v>1082.5</v>
      </c>
      <c r="N72" s="31">
        <v>1053.9000000000001</v>
      </c>
      <c r="O72" s="42">
        <v>5329000</v>
      </c>
      <c r="P72" s="43">
        <v>4.757224297228229E-2</v>
      </c>
    </row>
    <row r="73" spans="1:16" ht="12.75" customHeight="1">
      <c r="A73" s="31">
        <v>63</v>
      </c>
      <c r="B73" s="32" t="s">
        <v>98</v>
      </c>
      <c r="C73" s="33" t="s">
        <v>110</v>
      </c>
      <c r="D73" s="34">
        <v>44469</v>
      </c>
      <c r="E73" s="40">
        <v>1948.55</v>
      </c>
      <c r="F73" s="40">
        <v>1876.75</v>
      </c>
      <c r="G73" s="41">
        <v>1786.8</v>
      </c>
      <c r="H73" s="41">
        <v>1625.05</v>
      </c>
      <c r="I73" s="41">
        <v>1535.1</v>
      </c>
      <c r="J73" s="41">
        <v>2038.5</v>
      </c>
      <c r="K73" s="41">
        <v>2128.4499999999998</v>
      </c>
      <c r="L73" s="41">
        <v>2290.1999999999998</v>
      </c>
      <c r="M73" s="31">
        <v>1966.7</v>
      </c>
      <c r="N73" s="31">
        <v>1715</v>
      </c>
      <c r="O73" s="42">
        <v>2608450</v>
      </c>
      <c r="P73" s="43">
        <v>6.1078794288736117E-2</v>
      </c>
    </row>
    <row r="74" spans="1:16" ht="12.75" customHeight="1">
      <c r="A74" s="31">
        <v>64</v>
      </c>
      <c r="B74" s="32" t="s">
        <v>48</v>
      </c>
      <c r="C74" s="33" t="s">
        <v>111</v>
      </c>
      <c r="D74" s="34">
        <v>44469</v>
      </c>
      <c r="E74" s="40">
        <v>324.45</v>
      </c>
      <c r="F74" s="40">
        <v>324.48333333333335</v>
      </c>
      <c r="G74" s="41">
        <v>319.9666666666667</v>
      </c>
      <c r="H74" s="41">
        <v>315.48333333333335</v>
      </c>
      <c r="I74" s="41">
        <v>310.9666666666667</v>
      </c>
      <c r="J74" s="41">
        <v>328.9666666666667</v>
      </c>
      <c r="K74" s="41">
        <v>333.48333333333335</v>
      </c>
      <c r="L74" s="41">
        <v>337.9666666666667</v>
      </c>
      <c r="M74" s="31">
        <v>329</v>
      </c>
      <c r="N74" s="31">
        <v>320</v>
      </c>
      <c r="O74" s="42">
        <v>12444950</v>
      </c>
      <c r="P74" s="43">
        <v>-1.2301636117603642E-2</v>
      </c>
    </row>
    <row r="75" spans="1:16" ht="12.75" customHeight="1">
      <c r="A75" s="31">
        <v>65</v>
      </c>
      <c r="B75" s="32" t="s">
        <v>43</v>
      </c>
      <c r="C75" s="33" t="s">
        <v>112</v>
      </c>
      <c r="D75" s="34">
        <v>44469</v>
      </c>
      <c r="E75" s="40">
        <v>1579.8</v>
      </c>
      <c r="F75" s="40">
        <v>1571.3833333333332</v>
      </c>
      <c r="G75" s="41">
        <v>1556.5166666666664</v>
      </c>
      <c r="H75" s="41">
        <v>1533.2333333333331</v>
      </c>
      <c r="I75" s="41">
        <v>1518.3666666666663</v>
      </c>
      <c r="J75" s="41">
        <v>1594.6666666666665</v>
      </c>
      <c r="K75" s="41">
        <v>1609.5333333333333</v>
      </c>
      <c r="L75" s="41">
        <v>1632.8166666666666</v>
      </c>
      <c r="M75" s="31">
        <v>1586.25</v>
      </c>
      <c r="N75" s="31">
        <v>1548.1</v>
      </c>
      <c r="O75" s="42">
        <v>10645225</v>
      </c>
      <c r="P75" s="43">
        <v>1.5404829867246613E-2</v>
      </c>
    </row>
    <row r="76" spans="1:16" ht="12.75" customHeight="1">
      <c r="A76" s="31">
        <v>66</v>
      </c>
      <c r="B76" s="32" t="s">
        <v>80</v>
      </c>
      <c r="C76" t="s">
        <v>113</v>
      </c>
      <c r="D76" s="34">
        <v>44469</v>
      </c>
      <c r="E76" s="40">
        <v>626.04999999999995</v>
      </c>
      <c r="F76" s="40">
        <v>631.56666666666661</v>
      </c>
      <c r="G76" s="41">
        <v>618.63333333333321</v>
      </c>
      <c r="H76" s="41">
        <v>611.21666666666658</v>
      </c>
      <c r="I76" s="41">
        <v>598.28333333333319</v>
      </c>
      <c r="J76" s="41">
        <v>638.98333333333323</v>
      </c>
      <c r="K76" s="41">
        <v>651.91666666666663</v>
      </c>
      <c r="L76" s="41">
        <v>659.33333333333326</v>
      </c>
      <c r="M76" s="31">
        <v>644.5</v>
      </c>
      <c r="N76" s="31">
        <v>624.15</v>
      </c>
      <c r="O76" s="42">
        <v>5757500</v>
      </c>
      <c r="P76" s="43">
        <v>4.397098821396192E-2</v>
      </c>
    </row>
    <row r="77" spans="1:16" ht="12.75" customHeight="1">
      <c r="A77" s="31">
        <v>67</v>
      </c>
      <c r="B77" s="32" t="s">
        <v>45</v>
      </c>
      <c r="C77" s="33" t="s">
        <v>263</v>
      </c>
      <c r="D77" s="34">
        <v>44469</v>
      </c>
      <c r="E77" s="40">
        <v>1361.25</v>
      </c>
      <c r="F77" s="40">
        <v>1361.3500000000001</v>
      </c>
      <c r="G77" s="41">
        <v>1342.8000000000002</v>
      </c>
      <c r="H77" s="41">
        <v>1324.3500000000001</v>
      </c>
      <c r="I77" s="41">
        <v>1305.8000000000002</v>
      </c>
      <c r="J77" s="41">
        <v>1379.8000000000002</v>
      </c>
      <c r="K77" s="41">
        <v>1398.35</v>
      </c>
      <c r="L77" s="41">
        <v>1416.8000000000002</v>
      </c>
      <c r="M77" s="31">
        <v>1379.9</v>
      </c>
      <c r="N77" s="31">
        <v>1342.9</v>
      </c>
      <c r="O77" s="42">
        <v>2082875</v>
      </c>
      <c r="P77" s="43">
        <v>-3.1795098255685585E-2</v>
      </c>
    </row>
    <row r="78" spans="1:16" ht="12.75" customHeight="1">
      <c r="A78" s="31">
        <v>68</v>
      </c>
      <c r="B78" s="32" t="s">
        <v>71</v>
      </c>
      <c r="C78" s="33" t="s">
        <v>114</v>
      </c>
      <c r="D78" s="34">
        <v>44469</v>
      </c>
      <c r="E78" s="40">
        <v>1425.55</v>
      </c>
      <c r="F78" s="40">
        <v>1429.2833333333335</v>
      </c>
      <c r="G78" s="41">
        <v>1412.0666666666671</v>
      </c>
      <c r="H78" s="41">
        <v>1398.5833333333335</v>
      </c>
      <c r="I78" s="41">
        <v>1381.366666666667</v>
      </c>
      <c r="J78" s="41">
        <v>1442.7666666666671</v>
      </c>
      <c r="K78" s="41">
        <v>1459.9833333333338</v>
      </c>
      <c r="L78" s="41">
        <v>1473.4666666666672</v>
      </c>
      <c r="M78" s="31">
        <v>1446.5</v>
      </c>
      <c r="N78" s="31">
        <v>1415.8</v>
      </c>
      <c r="O78" s="42">
        <v>4996500</v>
      </c>
      <c r="P78" s="43">
        <v>4.4091526486260579E-2</v>
      </c>
    </row>
    <row r="79" spans="1:16" ht="12.75" customHeight="1">
      <c r="A79" s="31">
        <v>69</v>
      </c>
      <c r="B79" s="32" t="s">
        <v>88</v>
      </c>
      <c r="C79" s="33" t="s">
        <v>115</v>
      </c>
      <c r="D79" s="34">
        <v>44469</v>
      </c>
      <c r="E79" s="40">
        <v>1318.6</v>
      </c>
      <c r="F79" s="40">
        <v>1315.5166666666667</v>
      </c>
      <c r="G79" s="41">
        <v>1303.1333333333332</v>
      </c>
      <c r="H79" s="41">
        <v>1287.6666666666665</v>
      </c>
      <c r="I79" s="41">
        <v>1275.2833333333331</v>
      </c>
      <c r="J79" s="41">
        <v>1330.9833333333333</v>
      </c>
      <c r="K79" s="41">
        <v>1343.366666666667</v>
      </c>
      <c r="L79" s="41">
        <v>1358.8333333333335</v>
      </c>
      <c r="M79" s="31">
        <v>1327.9</v>
      </c>
      <c r="N79" s="31">
        <v>1300.05</v>
      </c>
      <c r="O79" s="42">
        <v>19455100</v>
      </c>
      <c r="P79" s="43">
        <v>1.4306047224553848E-2</v>
      </c>
    </row>
    <row r="80" spans="1:16" ht="12.75" customHeight="1">
      <c r="A80" s="31">
        <v>70</v>
      </c>
      <c r="B80" s="32" t="s">
        <v>64</v>
      </c>
      <c r="C80" s="33" t="s">
        <v>116</v>
      </c>
      <c r="D80" s="34">
        <v>44469</v>
      </c>
      <c r="E80" s="40">
        <v>2743.1</v>
      </c>
      <c r="F80" s="40">
        <v>2746.1166666666668</v>
      </c>
      <c r="G80" s="41">
        <v>2722.0833333333335</v>
      </c>
      <c r="H80" s="41">
        <v>2701.0666666666666</v>
      </c>
      <c r="I80" s="41">
        <v>2677.0333333333333</v>
      </c>
      <c r="J80" s="41">
        <v>2767.1333333333337</v>
      </c>
      <c r="K80" s="41">
        <v>2791.1666666666665</v>
      </c>
      <c r="L80" s="41">
        <v>2812.1833333333338</v>
      </c>
      <c r="M80" s="31">
        <v>2770.15</v>
      </c>
      <c r="N80" s="31">
        <v>2725.1</v>
      </c>
      <c r="O80" s="42">
        <v>12835200</v>
      </c>
      <c r="P80" s="43">
        <v>3.4329368533023888E-2</v>
      </c>
    </row>
    <row r="81" spans="1:16" ht="12.75" customHeight="1">
      <c r="A81" s="31">
        <v>71</v>
      </c>
      <c r="B81" s="32" t="s">
        <v>64</v>
      </c>
      <c r="C81" s="33" t="s">
        <v>117</v>
      </c>
      <c r="D81" s="34">
        <v>44469</v>
      </c>
      <c r="E81" s="40">
        <v>3215.85</v>
      </c>
      <c r="F81" s="40">
        <v>3212.4833333333336</v>
      </c>
      <c r="G81" s="41">
        <v>3176.4666666666672</v>
      </c>
      <c r="H81" s="41">
        <v>3137.0833333333335</v>
      </c>
      <c r="I81" s="41">
        <v>3101.0666666666671</v>
      </c>
      <c r="J81" s="41">
        <v>3251.8666666666672</v>
      </c>
      <c r="K81" s="41">
        <v>3287.8833333333337</v>
      </c>
      <c r="L81" s="41">
        <v>3327.2666666666673</v>
      </c>
      <c r="M81" s="31">
        <v>3248.5</v>
      </c>
      <c r="N81" s="31">
        <v>3173.1</v>
      </c>
      <c r="O81" s="42">
        <v>1505800</v>
      </c>
      <c r="P81" s="43">
        <v>3.1652507536311318E-2</v>
      </c>
    </row>
    <row r="82" spans="1:16" ht="12.75" customHeight="1">
      <c r="A82" s="31">
        <v>72</v>
      </c>
      <c r="B82" s="32" t="s">
        <v>59</v>
      </c>
      <c r="C82" s="33" t="s">
        <v>118</v>
      </c>
      <c r="D82" s="34">
        <v>44469</v>
      </c>
      <c r="E82" s="40">
        <v>1539</v>
      </c>
      <c r="F82" s="40">
        <v>1542.3500000000001</v>
      </c>
      <c r="G82" s="41">
        <v>1531.6500000000003</v>
      </c>
      <c r="H82" s="41">
        <v>1524.3000000000002</v>
      </c>
      <c r="I82" s="41">
        <v>1513.6000000000004</v>
      </c>
      <c r="J82" s="41">
        <v>1549.7000000000003</v>
      </c>
      <c r="K82" s="41">
        <v>1560.4</v>
      </c>
      <c r="L82" s="41">
        <v>1567.7500000000002</v>
      </c>
      <c r="M82" s="31">
        <v>1553.05</v>
      </c>
      <c r="N82" s="31">
        <v>1535</v>
      </c>
      <c r="O82" s="42">
        <v>31516100</v>
      </c>
      <c r="P82" s="43">
        <v>6.0127284836823801E-2</v>
      </c>
    </row>
    <row r="83" spans="1:16" ht="12.75" customHeight="1">
      <c r="A83" s="31">
        <v>73</v>
      </c>
      <c r="B83" s="32" t="s">
        <v>64</v>
      </c>
      <c r="C83" s="33" t="s">
        <v>119</v>
      </c>
      <c r="D83" s="34">
        <v>44469</v>
      </c>
      <c r="E83" s="40">
        <v>733.3</v>
      </c>
      <c r="F83" s="40">
        <v>734.65</v>
      </c>
      <c r="G83" s="41">
        <v>729.65</v>
      </c>
      <c r="H83" s="41">
        <v>726</v>
      </c>
      <c r="I83" s="41">
        <v>721</v>
      </c>
      <c r="J83" s="41">
        <v>738.3</v>
      </c>
      <c r="K83" s="41">
        <v>743.3</v>
      </c>
      <c r="L83" s="41">
        <v>746.94999999999993</v>
      </c>
      <c r="M83" s="31">
        <v>739.65</v>
      </c>
      <c r="N83" s="31">
        <v>731</v>
      </c>
      <c r="O83" s="42">
        <v>17943200</v>
      </c>
      <c r="P83" s="43">
        <v>1.8417930948367359E-2</v>
      </c>
    </row>
    <row r="84" spans="1:16" ht="12.75" customHeight="1">
      <c r="A84" s="31">
        <v>74</v>
      </c>
      <c r="B84" s="32" t="s">
        <v>50</v>
      </c>
      <c r="C84" s="33" t="s">
        <v>120</v>
      </c>
      <c r="D84" s="34">
        <v>44469</v>
      </c>
      <c r="E84" s="40">
        <v>2854.3</v>
      </c>
      <c r="F84" s="40">
        <v>2849.15</v>
      </c>
      <c r="G84" s="41">
        <v>2834.8</v>
      </c>
      <c r="H84" s="41">
        <v>2815.3</v>
      </c>
      <c r="I84" s="41">
        <v>2800.9500000000003</v>
      </c>
      <c r="J84" s="41">
        <v>2868.65</v>
      </c>
      <c r="K84" s="41">
        <v>2882.9999999999995</v>
      </c>
      <c r="L84" s="41">
        <v>2902.5</v>
      </c>
      <c r="M84" s="31">
        <v>2863.5</v>
      </c>
      <c r="N84" s="31">
        <v>2829.65</v>
      </c>
      <c r="O84" s="42">
        <v>4033200</v>
      </c>
      <c r="P84" s="43">
        <v>2.8930047451400581E-2</v>
      </c>
    </row>
    <row r="85" spans="1:16" ht="12.75" customHeight="1">
      <c r="A85" s="31">
        <v>75</v>
      </c>
      <c r="B85" s="32" t="s">
        <v>121</v>
      </c>
      <c r="C85" s="33" t="s">
        <v>122</v>
      </c>
      <c r="D85" s="34">
        <v>44469</v>
      </c>
      <c r="E85" s="40">
        <v>463.35</v>
      </c>
      <c r="F85" s="40">
        <v>460.66666666666669</v>
      </c>
      <c r="G85" s="41">
        <v>455.83333333333337</v>
      </c>
      <c r="H85" s="41">
        <v>448.31666666666666</v>
      </c>
      <c r="I85" s="41">
        <v>443.48333333333335</v>
      </c>
      <c r="J85" s="41">
        <v>468.18333333333339</v>
      </c>
      <c r="K85" s="41">
        <v>473.01666666666677</v>
      </c>
      <c r="L85" s="41">
        <v>480.53333333333342</v>
      </c>
      <c r="M85" s="31">
        <v>465.5</v>
      </c>
      <c r="N85" s="31">
        <v>453.15</v>
      </c>
      <c r="O85" s="42">
        <v>35526600</v>
      </c>
      <c r="P85" s="43">
        <v>2.7228646027601642E-2</v>
      </c>
    </row>
    <row r="86" spans="1:16" ht="12.75" customHeight="1">
      <c r="A86" s="31">
        <v>76</v>
      </c>
      <c r="B86" s="32" t="s">
        <v>80</v>
      </c>
      <c r="C86" s="33" t="s">
        <v>123</v>
      </c>
      <c r="D86" s="34">
        <v>44469</v>
      </c>
      <c r="E86" s="40">
        <v>276.89999999999998</v>
      </c>
      <c r="F86" s="40">
        <v>276.01666666666665</v>
      </c>
      <c r="G86" s="41">
        <v>273.0333333333333</v>
      </c>
      <c r="H86" s="41">
        <v>269.16666666666663</v>
      </c>
      <c r="I86" s="41">
        <v>266.18333333333328</v>
      </c>
      <c r="J86" s="41">
        <v>279.88333333333333</v>
      </c>
      <c r="K86" s="41">
        <v>282.86666666666667</v>
      </c>
      <c r="L86" s="41">
        <v>286.73333333333335</v>
      </c>
      <c r="M86" s="31">
        <v>279</v>
      </c>
      <c r="N86" s="31">
        <v>272.14999999999998</v>
      </c>
      <c r="O86" s="42">
        <v>24165000</v>
      </c>
      <c r="P86" s="43">
        <v>-6.2180768376637798E-3</v>
      </c>
    </row>
    <row r="87" spans="1:16" ht="12.75" customHeight="1">
      <c r="A87" s="31">
        <v>77</v>
      </c>
      <c r="B87" s="32" t="s">
        <v>57</v>
      </c>
      <c r="C87" s="33" t="s">
        <v>124</v>
      </c>
      <c r="D87" s="34">
        <v>44469</v>
      </c>
      <c r="E87" s="40">
        <v>2791.75</v>
      </c>
      <c r="F87" s="40">
        <v>2804.5</v>
      </c>
      <c r="G87" s="41">
        <v>2768.7</v>
      </c>
      <c r="H87" s="41">
        <v>2745.6499999999996</v>
      </c>
      <c r="I87" s="41">
        <v>2709.8499999999995</v>
      </c>
      <c r="J87" s="41">
        <v>2827.55</v>
      </c>
      <c r="K87" s="41">
        <v>2863.3500000000004</v>
      </c>
      <c r="L87" s="41">
        <v>2886.4000000000005</v>
      </c>
      <c r="M87" s="31">
        <v>2840.3</v>
      </c>
      <c r="N87" s="31">
        <v>2781.45</v>
      </c>
      <c r="O87" s="42">
        <v>7380300</v>
      </c>
      <c r="P87" s="43">
        <v>-9.6215780998389691E-3</v>
      </c>
    </row>
    <row r="88" spans="1:16" ht="12.75" customHeight="1">
      <c r="A88" s="31">
        <v>78</v>
      </c>
      <c r="B88" s="32" t="s">
        <v>64</v>
      </c>
      <c r="C88" s="33" t="s">
        <v>125</v>
      </c>
      <c r="D88" s="34">
        <v>44469</v>
      </c>
      <c r="E88" s="40">
        <v>222.65</v>
      </c>
      <c r="F88" s="40">
        <v>219.33333333333334</v>
      </c>
      <c r="G88" s="41">
        <v>213.81666666666669</v>
      </c>
      <c r="H88" s="41">
        <v>204.98333333333335</v>
      </c>
      <c r="I88" s="41">
        <v>199.4666666666667</v>
      </c>
      <c r="J88" s="41">
        <v>228.16666666666669</v>
      </c>
      <c r="K88" s="41">
        <v>233.68333333333334</v>
      </c>
      <c r="L88" s="41">
        <v>242.51666666666668</v>
      </c>
      <c r="M88" s="31">
        <v>224.85</v>
      </c>
      <c r="N88" s="31">
        <v>210.5</v>
      </c>
      <c r="O88" s="42">
        <v>38123800</v>
      </c>
      <c r="P88" s="43">
        <v>-1.937644525954868E-2</v>
      </c>
    </row>
    <row r="89" spans="1:16" ht="12.75" customHeight="1">
      <c r="A89" s="31">
        <v>79</v>
      </c>
      <c r="B89" s="32" t="s">
        <v>59</v>
      </c>
      <c r="C89" s="33" t="s">
        <v>126</v>
      </c>
      <c r="D89" s="34">
        <v>44469</v>
      </c>
      <c r="E89" s="40">
        <v>705.3</v>
      </c>
      <c r="F89" s="40">
        <v>708.06666666666661</v>
      </c>
      <c r="G89" s="41">
        <v>701.23333333333323</v>
      </c>
      <c r="H89" s="41">
        <v>697.16666666666663</v>
      </c>
      <c r="I89" s="41">
        <v>690.33333333333326</v>
      </c>
      <c r="J89" s="41">
        <v>712.13333333333321</v>
      </c>
      <c r="K89" s="41">
        <v>718.9666666666667</v>
      </c>
      <c r="L89" s="41">
        <v>723.03333333333319</v>
      </c>
      <c r="M89" s="31">
        <v>714.9</v>
      </c>
      <c r="N89" s="31">
        <v>704</v>
      </c>
      <c r="O89" s="42">
        <v>85640500</v>
      </c>
      <c r="P89" s="43">
        <v>3.2131908194548017E-2</v>
      </c>
    </row>
    <row r="90" spans="1:16" ht="12.75" customHeight="1">
      <c r="A90" s="31">
        <v>80</v>
      </c>
      <c r="B90" s="32" t="s">
        <v>64</v>
      </c>
      <c r="C90" s="33" t="s">
        <v>127</v>
      </c>
      <c r="D90" s="34">
        <v>44469</v>
      </c>
      <c r="E90" s="40">
        <v>1629.4</v>
      </c>
      <c r="F90" s="40">
        <v>1641.0833333333333</v>
      </c>
      <c r="G90" s="41">
        <v>1609.3166666666666</v>
      </c>
      <c r="H90" s="41">
        <v>1589.2333333333333</v>
      </c>
      <c r="I90" s="41">
        <v>1557.4666666666667</v>
      </c>
      <c r="J90" s="41">
        <v>1661.1666666666665</v>
      </c>
      <c r="K90" s="41">
        <v>1692.9333333333334</v>
      </c>
      <c r="L90" s="41">
        <v>1713.0166666666664</v>
      </c>
      <c r="M90" s="31">
        <v>1672.85</v>
      </c>
      <c r="N90" s="31">
        <v>1621</v>
      </c>
      <c r="O90" s="42">
        <v>2389775</v>
      </c>
      <c r="P90" s="43">
        <v>6.6375877109804665E-2</v>
      </c>
    </row>
    <row r="91" spans="1:16" ht="12.75" customHeight="1">
      <c r="A91" s="31">
        <v>81</v>
      </c>
      <c r="B91" s="32" t="s">
        <v>64</v>
      </c>
      <c r="C91" s="33" t="s">
        <v>128</v>
      </c>
      <c r="D91" s="34">
        <v>44469</v>
      </c>
      <c r="E91" s="40">
        <v>687.9</v>
      </c>
      <c r="F91" s="40">
        <v>691.13333333333333</v>
      </c>
      <c r="G91" s="41">
        <v>682.51666666666665</v>
      </c>
      <c r="H91" s="41">
        <v>677.13333333333333</v>
      </c>
      <c r="I91" s="41">
        <v>668.51666666666665</v>
      </c>
      <c r="J91" s="41">
        <v>696.51666666666665</v>
      </c>
      <c r="K91" s="41">
        <v>705.13333333333321</v>
      </c>
      <c r="L91" s="41">
        <v>710.51666666666665</v>
      </c>
      <c r="M91" s="31">
        <v>699.75</v>
      </c>
      <c r="N91" s="31">
        <v>685.75</v>
      </c>
      <c r="O91" s="42">
        <v>6192000</v>
      </c>
      <c r="P91" s="43">
        <v>-4.0223203906068358E-2</v>
      </c>
    </row>
    <row r="92" spans="1:16" ht="12.75" customHeight="1">
      <c r="A92" s="31">
        <v>82</v>
      </c>
      <c r="B92" s="32" t="s">
        <v>75</v>
      </c>
      <c r="C92" s="33" t="s">
        <v>129</v>
      </c>
      <c r="D92" s="34">
        <v>44469</v>
      </c>
      <c r="E92" s="40">
        <v>10.45</v>
      </c>
      <c r="F92" s="40">
        <v>10.516666666666666</v>
      </c>
      <c r="G92" s="41">
        <v>10.283333333333331</v>
      </c>
      <c r="H92" s="41">
        <v>10.116666666666665</v>
      </c>
      <c r="I92" s="41">
        <v>9.8833333333333311</v>
      </c>
      <c r="J92" s="41">
        <v>10.683333333333332</v>
      </c>
      <c r="K92" s="41">
        <v>10.916666666666666</v>
      </c>
      <c r="L92" s="41">
        <v>11.083333333333332</v>
      </c>
      <c r="M92" s="31">
        <v>10.75</v>
      </c>
      <c r="N92" s="31">
        <v>10.35</v>
      </c>
      <c r="O92" s="42">
        <v>745920000</v>
      </c>
      <c r="P92" s="43">
        <v>-2.6493696327425542E-2</v>
      </c>
    </row>
    <row r="93" spans="1:16" ht="12.75" customHeight="1">
      <c r="A93" s="31">
        <v>83</v>
      </c>
      <c r="B93" s="32" t="s">
        <v>59</v>
      </c>
      <c r="C93" s="33" t="s">
        <v>130</v>
      </c>
      <c r="D93" s="34">
        <v>44469</v>
      </c>
      <c r="E93" s="40">
        <v>48.65</v>
      </c>
      <c r="F93" s="40">
        <v>48.6</v>
      </c>
      <c r="G93" s="41">
        <v>48.25</v>
      </c>
      <c r="H93" s="41">
        <v>47.85</v>
      </c>
      <c r="I93" s="41">
        <v>47.5</v>
      </c>
      <c r="J93" s="41">
        <v>49</v>
      </c>
      <c r="K93" s="41">
        <v>49.350000000000009</v>
      </c>
      <c r="L93" s="41">
        <v>49.75</v>
      </c>
      <c r="M93" s="31">
        <v>48.95</v>
      </c>
      <c r="N93" s="31">
        <v>48.2</v>
      </c>
      <c r="O93" s="42">
        <v>176301000</v>
      </c>
      <c r="P93" s="43">
        <v>1.0509120609855704E-2</v>
      </c>
    </row>
    <row r="94" spans="1:16" ht="12.75" customHeight="1">
      <c r="A94" s="31">
        <v>84</v>
      </c>
      <c r="B94" s="32" t="s">
        <v>45</v>
      </c>
      <c r="C94" s="33" t="s">
        <v>417</v>
      </c>
      <c r="D94" s="34">
        <v>44469</v>
      </c>
      <c r="E94" s="40">
        <v>600.85</v>
      </c>
      <c r="F94" s="40">
        <v>597.51666666666665</v>
      </c>
      <c r="G94" s="41">
        <v>590.0333333333333</v>
      </c>
      <c r="H94" s="41">
        <v>579.2166666666667</v>
      </c>
      <c r="I94" s="41">
        <v>571.73333333333335</v>
      </c>
      <c r="J94" s="41">
        <v>608.33333333333326</v>
      </c>
      <c r="K94" s="41">
        <v>615.81666666666661</v>
      </c>
      <c r="L94" s="41">
        <v>626.63333333333321</v>
      </c>
      <c r="M94" s="31">
        <v>605</v>
      </c>
      <c r="N94" s="31">
        <v>586.70000000000005</v>
      </c>
      <c r="O94" s="42">
        <v>8727500</v>
      </c>
      <c r="P94" s="43">
        <v>-3.8521900413753746E-3</v>
      </c>
    </row>
    <row r="95" spans="1:16" ht="12.75" customHeight="1">
      <c r="A95" s="31">
        <v>85</v>
      </c>
      <c r="B95" s="32" t="s">
        <v>80</v>
      </c>
      <c r="C95" s="33" t="s">
        <v>131</v>
      </c>
      <c r="D95" s="34">
        <v>44469</v>
      </c>
      <c r="E95" s="40">
        <v>538.9</v>
      </c>
      <c r="F95" s="40">
        <v>543.36666666666667</v>
      </c>
      <c r="G95" s="41">
        <v>532.98333333333335</v>
      </c>
      <c r="H95" s="41">
        <v>527.06666666666672</v>
      </c>
      <c r="I95" s="41">
        <v>516.68333333333339</v>
      </c>
      <c r="J95" s="41">
        <v>549.2833333333333</v>
      </c>
      <c r="K95" s="41">
        <v>559.66666666666674</v>
      </c>
      <c r="L95" s="41">
        <v>565.58333333333326</v>
      </c>
      <c r="M95" s="31">
        <v>553.75</v>
      </c>
      <c r="N95" s="31">
        <v>537.45000000000005</v>
      </c>
      <c r="O95" s="42">
        <v>9304625</v>
      </c>
      <c r="P95" s="43">
        <v>6.6944361797084198E-3</v>
      </c>
    </row>
    <row r="96" spans="1:16" ht="12.75" customHeight="1">
      <c r="A96" s="31">
        <v>86</v>
      </c>
      <c r="B96" s="32" t="s">
        <v>107</v>
      </c>
      <c r="C96" s="33" t="s">
        <v>132</v>
      </c>
      <c r="D96" s="34">
        <v>44469</v>
      </c>
      <c r="E96" s="40">
        <v>173.25</v>
      </c>
      <c r="F96" s="40">
        <v>171.38333333333333</v>
      </c>
      <c r="G96" s="41">
        <v>165.76666666666665</v>
      </c>
      <c r="H96" s="41">
        <v>158.28333333333333</v>
      </c>
      <c r="I96" s="41">
        <v>152.66666666666666</v>
      </c>
      <c r="J96" s="41">
        <v>178.86666666666665</v>
      </c>
      <c r="K96" s="41">
        <v>184.48333333333332</v>
      </c>
      <c r="L96" s="41">
        <v>191.96666666666664</v>
      </c>
      <c r="M96" s="31">
        <v>177</v>
      </c>
      <c r="N96" s="31">
        <v>163.9</v>
      </c>
      <c r="O96" s="42">
        <v>16372200</v>
      </c>
      <c r="P96" s="43">
        <v>4.2204568023833169E-2</v>
      </c>
    </row>
    <row r="97" spans="1:16" ht="12.75" customHeight="1">
      <c r="A97" s="31">
        <v>87</v>
      </c>
      <c r="B97" s="32" t="s">
        <v>45</v>
      </c>
      <c r="C97" s="33" t="s">
        <v>266</v>
      </c>
      <c r="D97" s="34">
        <v>44469</v>
      </c>
      <c r="E97" s="40">
        <v>8631.0499999999993</v>
      </c>
      <c r="F97" s="40">
        <v>8559.35</v>
      </c>
      <c r="G97" s="41">
        <v>8300.75</v>
      </c>
      <c r="H97" s="41">
        <v>7970.4499999999989</v>
      </c>
      <c r="I97" s="41">
        <v>7711.8499999999985</v>
      </c>
      <c r="J97" s="41">
        <v>8889.6500000000015</v>
      </c>
      <c r="K97" s="41">
        <v>9148.2500000000036</v>
      </c>
      <c r="L97" s="41">
        <v>9478.5500000000029</v>
      </c>
      <c r="M97" s="31">
        <v>8817.9500000000007</v>
      </c>
      <c r="N97" s="31">
        <v>8229.0499999999993</v>
      </c>
      <c r="O97" s="42">
        <v>224025</v>
      </c>
      <c r="P97" s="43">
        <v>1.9453924914675767E-2</v>
      </c>
    </row>
    <row r="98" spans="1:16" ht="12.75" customHeight="1">
      <c r="A98" s="31">
        <v>88</v>
      </c>
      <c r="B98" s="32" t="s">
        <v>45</v>
      </c>
      <c r="C98" s="33" t="s">
        <v>133</v>
      </c>
      <c r="D98" s="34">
        <v>44469</v>
      </c>
      <c r="E98" s="40">
        <v>2194.75</v>
      </c>
      <c r="F98" s="40">
        <v>2229.5166666666669</v>
      </c>
      <c r="G98" s="41">
        <v>2151.1833333333338</v>
      </c>
      <c r="H98" s="41">
        <v>2107.6166666666668</v>
      </c>
      <c r="I98" s="41">
        <v>2029.2833333333338</v>
      </c>
      <c r="J98" s="41">
        <v>2273.0833333333339</v>
      </c>
      <c r="K98" s="41">
        <v>2351.416666666667</v>
      </c>
      <c r="L98" s="41">
        <v>2394.983333333334</v>
      </c>
      <c r="M98" s="31">
        <v>2307.85</v>
      </c>
      <c r="N98" s="31">
        <v>2185.9499999999998</v>
      </c>
      <c r="O98" s="42">
        <v>4637500</v>
      </c>
      <c r="P98" s="43">
        <v>-1.6853932584269662E-2</v>
      </c>
    </row>
    <row r="99" spans="1:16" ht="12.75" customHeight="1">
      <c r="A99" s="31">
        <v>89</v>
      </c>
      <c r="B99" s="32" t="s">
        <v>59</v>
      </c>
      <c r="C99" s="33" t="s">
        <v>134</v>
      </c>
      <c r="D99" s="34">
        <v>44469</v>
      </c>
      <c r="E99" s="40">
        <v>1141.25</v>
      </c>
      <c r="F99" s="40">
        <v>1142.1333333333332</v>
      </c>
      <c r="G99" s="41">
        <v>1127.3166666666664</v>
      </c>
      <c r="H99" s="41">
        <v>1113.3833333333332</v>
      </c>
      <c r="I99" s="41">
        <v>1098.5666666666664</v>
      </c>
      <c r="J99" s="41">
        <v>1156.0666666666664</v>
      </c>
      <c r="K99" s="41">
        <v>1170.883333333333</v>
      </c>
      <c r="L99" s="41">
        <v>1184.8166666666664</v>
      </c>
      <c r="M99" s="31">
        <v>1156.95</v>
      </c>
      <c r="N99" s="31">
        <v>1128.2</v>
      </c>
      <c r="O99" s="42">
        <v>14976900</v>
      </c>
      <c r="P99" s="43">
        <v>-6.3006756756756752E-2</v>
      </c>
    </row>
    <row r="100" spans="1:16" ht="12.75" customHeight="1">
      <c r="A100" s="31">
        <v>90</v>
      </c>
      <c r="B100" s="32" t="s">
        <v>75</v>
      </c>
      <c r="C100" s="33" t="s">
        <v>135</v>
      </c>
      <c r="D100" s="34">
        <v>44469</v>
      </c>
      <c r="E100" s="40">
        <v>274.5</v>
      </c>
      <c r="F100" s="40">
        <v>273.59999999999997</v>
      </c>
      <c r="G100" s="41">
        <v>270.94999999999993</v>
      </c>
      <c r="H100" s="41">
        <v>267.39999999999998</v>
      </c>
      <c r="I100" s="41">
        <v>264.74999999999994</v>
      </c>
      <c r="J100" s="41">
        <v>277.14999999999992</v>
      </c>
      <c r="K100" s="41">
        <v>279.7999999999999</v>
      </c>
      <c r="L100" s="41">
        <v>283.34999999999991</v>
      </c>
      <c r="M100" s="31">
        <v>276.25</v>
      </c>
      <c r="N100" s="31">
        <v>270.05</v>
      </c>
      <c r="O100" s="42">
        <v>14159600</v>
      </c>
      <c r="P100" s="43">
        <v>-2.9739063699155795E-2</v>
      </c>
    </row>
    <row r="101" spans="1:16" ht="12.75" customHeight="1">
      <c r="A101" s="31">
        <v>91</v>
      </c>
      <c r="B101" s="32" t="s">
        <v>88</v>
      </c>
      <c r="C101" s="33" t="s">
        <v>136</v>
      </c>
      <c r="D101" s="34">
        <v>44469</v>
      </c>
      <c r="E101" s="40">
        <v>1719.55</v>
      </c>
      <c r="F101" s="40">
        <v>1723.7</v>
      </c>
      <c r="G101" s="41">
        <v>1710.25</v>
      </c>
      <c r="H101" s="41">
        <v>1700.95</v>
      </c>
      <c r="I101" s="41">
        <v>1687.5</v>
      </c>
      <c r="J101" s="41">
        <v>1733</v>
      </c>
      <c r="K101" s="41">
        <v>1746.4500000000003</v>
      </c>
      <c r="L101" s="41">
        <v>1755.75</v>
      </c>
      <c r="M101" s="31">
        <v>1737.15</v>
      </c>
      <c r="N101" s="31">
        <v>1714.4</v>
      </c>
      <c r="O101" s="42">
        <v>33331800</v>
      </c>
      <c r="P101" s="43">
        <v>6.3402351321486155E-3</v>
      </c>
    </row>
    <row r="102" spans="1:16" ht="12.75" customHeight="1">
      <c r="A102" s="31">
        <v>92</v>
      </c>
      <c r="B102" s="32" t="s">
        <v>80</v>
      </c>
      <c r="C102" s="33" t="s">
        <v>137</v>
      </c>
      <c r="D102" s="34">
        <v>44469</v>
      </c>
      <c r="E102" s="40">
        <v>116.65</v>
      </c>
      <c r="F102" s="40">
        <v>116.33333333333333</v>
      </c>
      <c r="G102" s="41">
        <v>115.66666666666666</v>
      </c>
      <c r="H102" s="41">
        <v>114.68333333333332</v>
      </c>
      <c r="I102" s="41">
        <v>114.01666666666665</v>
      </c>
      <c r="J102" s="41">
        <v>117.31666666666666</v>
      </c>
      <c r="K102" s="41">
        <v>117.98333333333332</v>
      </c>
      <c r="L102" s="41">
        <v>118.96666666666667</v>
      </c>
      <c r="M102" s="31">
        <v>117</v>
      </c>
      <c r="N102" s="31">
        <v>115.35</v>
      </c>
      <c r="O102" s="42">
        <v>48490000</v>
      </c>
      <c r="P102" s="43">
        <v>1.5656909462219197E-2</v>
      </c>
    </row>
    <row r="103" spans="1:16" ht="12.75" customHeight="1">
      <c r="A103" s="31">
        <v>93</v>
      </c>
      <c r="B103" s="32" t="s">
        <v>48</v>
      </c>
      <c r="C103" s="33" t="s">
        <v>267</v>
      </c>
      <c r="D103" s="34">
        <v>44469</v>
      </c>
      <c r="E103" s="40">
        <v>2435.65</v>
      </c>
      <c r="F103" s="40">
        <v>2433.8833333333332</v>
      </c>
      <c r="G103" s="41">
        <v>2412.7666666666664</v>
      </c>
      <c r="H103" s="41">
        <v>2389.8833333333332</v>
      </c>
      <c r="I103" s="41">
        <v>2368.7666666666664</v>
      </c>
      <c r="J103" s="41">
        <v>2456.7666666666664</v>
      </c>
      <c r="K103" s="41">
        <v>2477.8833333333332</v>
      </c>
      <c r="L103" s="41">
        <v>2500.7666666666664</v>
      </c>
      <c r="M103" s="31">
        <v>2455</v>
      </c>
      <c r="N103" s="31">
        <v>2411</v>
      </c>
      <c r="O103" s="42">
        <v>344925</v>
      </c>
      <c r="P103" s="43">
        <v>-6.5189048239895696E-4</v>
      </c>
    </row>
    <row r="104" spans="1:16" ht="12.75" customHeight="1">
      <c r="A104" s="31">
        <v>94</v>
      </c>
      <c r="B104" s="32" t="s">
        <v>45</v>
      </c>
      <c r="C104" s="33" t="s">
        <v>138</v>
      </c>
      <c r="D104" s="34">
        <v>44469</v>
      </c>
      <c r="E104" s="40">
        <v>3682.3</v>
      </c>
      <c r="F104" s="40">
        <v>3691.2666666666664</v>
      </c>
      <c r="G104" s="41">
        <v>3627.583333333333</v>
      </c>
      <c r="H104" s="41">
        <v>3572.8666666666668</v>
      </c>
      <c r="I104" s="41">
        <v>3509.1833333333334</v>
      </c>
      <c r="J104" s="41">
        <v>3745.9833333333327</v>
      </c>
      <c r="K104" s="41">
        <v>3809.6666666666661</v>
      </c>
      <c r="L104" s="41">
        <v>3864.3833333333323</v>
      </c>
      <c r="M104" s="31">
        <v>3754.95</v>
      </c>
      <c r="N104" s="31">
        <v>3636.55</v>
      </c>
      <c r="O104" s="42">
        <v>2117700</v>
      </c>
      <c r="P104" s="43">
        <v>-2.5863357751532368E-2</v>
      </c>
    </row>
    <row r="105" spans="1:16" ht="12.75" customHeight="1">
      <c r="A105" s="31">
        <v>95</v>
      </c>
      <c r="B105" s="32" t="s">
        <v>57</v>
      </c>
      <c r="C105" s="33" t="s">
        <v>139</v>
      </c>
      <c r="D105" s="34">
        <v>44469</v>
      </c>
      <c r="E105" s="40">
        <v>243.45</v>
      </c>
      <c r="F105" s="40">
        <v>243.26666666666665</v>
      </c>
      <c r="G105" s="41">
        <v>240.7833333333333</v>
      </c>
      <c r="H105" s="41">
        <v>238.11666666666665</v>
      </c>
      <c r="I105" s="41">
        <v>235.6333333333333</v>
      </c>
      <c r="J105" s="41">
        <v>245.93333333333331</v>
      </c>
      <c r="K105" s="41">
        <v>248.41666666666666</v>
      </c>
      <c r="L105" s="41">
        <v>251.08333333333331</v>
      </c>
      <c r="M105" s="31">
        <v>245.75</v>
      </c>
      <c r="N105" s="31">
        <v>240.6</v>
      </c>
      <c r="O105" s="42">
        <v>192128000</v>
      </c>
      <c r="P105" s="43">
        <v>-2.5583945243712E-3</v>
      </c>
    </row>
    <row r="106" spans="1:16" ht="12.75" customHeight="1">
      <c r="A106" s="31">
        <v>96</v>
      </c>
      <c r="B106" s="32" t="s">
        <v>121</v>
      </c>
      <c r="C106" s="33" t="s">
        <v>140</v>
      </c>
      <c r="D106" s="34">
        <v>44469</v>
      </c>
      <c r="E106" s="40">
        <v>366.45</v>
      </c>
      <c r="F106" s="40">
        <v>365.98333333333335</v>
      </c>
      <c r="G106" s="41">
        <v>359.2166666666667</v>
      </c>
      <c r="H106" s="41">
        <v>351.98333333333335</v>
      </c>
      <c r="I106" s="41">
        <v>345.2166666666667</v>
      </c>
      <c r="J106" s="41">
        <v>373.2166666666667</v>
      </c>
      <c r="K106" s="41">
        <v>379.98333333333335</v>
      </c>
      <c r="L106" s="41">
        <v>387.2166666666667</v>
      </c>
      <c r="M106" s="31">
        <v>372.75</v>
      </c>
      <c r="N106" s="31">
        <v>358.75</v>
      </c>
      <c r="O106" s="42">
        <v>43257500</v>
      </c>
      <c r="P106" s="43">
        <v>-1.2698412698412698E-3</v>
      </c>
    </row>
    <row r="107" spans="1:16" ht="12.75" customHeight="1">
      <c r="A107" s="31">
        <v>97</v>
      </c>
      <c r="B107" s="32" t="s">
        <v>121</v>
      </c>
      <c r="C107" s="33" t="s">
        <v>141</v>
      </c>
      <c r="D107" s="34">
        <v>44469</v>
      </c>
      <c r="E107" s="40">
        <v>679.85</v>
      </c>
      <c r="F107" s="40">
        <v>676.88333333333333</v>
      </c>
      <c r="G107" s="41">
        <v>669.16666666666663</v>
      </c>
      <c r="H107" s="41">
        <v>658.48333333333335</v>
      </c>
      <c r="I107" s="41">
        <v>650.76666666666665</v>
      </c>
      <c r="J107" s="41">
        <v>687.56666666666661</v>
      </c>
      <c r="K107" s="41">
        <v>695.2833333333333</v>
      </c>
      <c r="L107" s="41">
        <v>705.96666666666658</v>
      </c>
      <c r="M107" s="31">
        <v>684.6</v>
      </c>
      <c r="N107" s="31">
        <v>666.2</v>
      </c>
      <c r="O107" s="42">
        <v>48060000</v>
      </c>
      <c r="P107" s="43">
        <v>-2.0767432265162977E-2</v>
      </c>
    </row>
    <row r="108" spans="1:16" ht="12.75" customHeight="1">
      <c r="A108" s="31">
        <v>98</v>
      </c>
      <c r="B108" s="32" t="s">
        <v>45</v>
      </c>
      <c r="C108" s="33" t="s">
        <v>142</v>
      </c>
      <c r="D108" s="34">
        <v>44469</v>
      </c>
      <c r="E108" s="40">
        <v>4124.45</v>
      </c>
      <c r="F108" s="40">
        <v>4142.0166666666664</v>
      </c>
      <c r="G108" s="41">
        <v>4094.083333333333</v>
      </c>
      <c r="H108" s="41">
        <v>4063.7166666666662</v>
      </c>
      <c r="I108" s="41">
        <v>4015.7833333333328</v>
      </c>
      <c r="J108" s="41">
        <v>4172.3833333333332</v>
      </c>
      <c r="K108" s="41">
        <v>4220.3166666666675</v>
      </c>
      <c r="L108" s="41">
        <v>4250.6833333333334</v>
      </c>
      <c r="M108" s="31">
        <v>4189.95</v>
      </c>
      <c r="N108" s="31">
        <v>4111.6499999999996</v>
      </c>
      <c r="O108" s="42">
        <v>1793750</v>
      </c>
      <c r="P108" s="43">
        <v>1.4995048804639977E-2</v>
      </c>
    </row>
    <row r="109" spans="1:16" ht="12.75" customHeight="1">
      <c r="A109" s="31">
        <v>99</v>
      </c>
      <c r="B109" s="32" t="s">
        <v>59</v>
      </c>
      <c r="C109" s="33" t="s">
        <v>143</v>
      </c>
      <c r="D109" s="34">
        <v>44469</v>
      </c>
      <c r="E109" s="40">
        <v>1984.45</v>
      </c>
      <c r="F109" s="40">
        <v>1996.4666666666665</v>
      </c>
      <c r="G109" s="41">
        <v>1966.9333333333329</v>
      </c>
      <c r="H109" s="41">
        <v>1949.4166666666665</v>
      </c>
      <c r="I109" s="41">
        <v>1919.883333333333</v>
      </c>
      <c r="J109" s="41">
        <v>2013.9833333333329</v>
      </c>
      <c r="K109" s="41">
        <v>2043.5166666666662</v>
      </c>
      <c r="L109" s="41">
        <v>2061.0333333333328</v>
      </c>
      <c r="M109" s="31">
        <v>2026</v>
      </c>
      <c r="N109" s="31">
        <v>1978.95</v>
      </c>
      <c r="O109" s="42">
        <v>14980400</v>
      </c>
      <c r="P109" s="43">
        <v>2.4847440002189202E-2</v>
      </c>
    </row>
    <row r="110" spans="1:16" ht="12.75" customHeight="1">
      <c r="A110" s="31">
        <v>100</v>
      </c>
      <c r="B110" s="32" t="s">
        <v>64</v>
      </c>
      <c r="C110" s="33" t="s">
        <v>144</v>
      </c>
      <c r="D110" s="34">
        <v>44469</v>
      </c>
      <c r="E110" s="40">
        <v>86.6</v>
      </c>
      <c r="F110" s="40">
        <v>86</v>
      </c>
      <c r="G110" s="41">
        <v>84.75</v>
      </c>
      <c r="H110" s="41">
        <v>82.9</v>
      </c>
      <c r="I110" s="41">
        <v>81.650000000000006</v>
      </c>
      <c r="J110" s="41">
        <v>87.85</v>
      </c>
      <c r="K110" s="41">
        <v>89.1</v>
      </c>
      <c r="L110" s="41">
        <v>90.949999999999989</v>
      </c>
      <c r="M110" s="31">
        <v>87.25</v>
      </c>
      <c r="N110" s="31">
        <v>84.15</v>
      </c>
      <c r="O110" s="42">
        <v>62940972</v>
      </c>
      <c r="P110" s="43">
        <v>3.3709511944892273E-2</v>
      </c>
    </row>
    <row r="111" spans="1:16" ht="12.75" customHeight="1">
      <c r="A111" s="31">
        <v>101</v>
      </c>
      <c r="B111" s="32" t="s">
        <v>45</v>
      </c>
      <c r="C111" s="33" t="s">
        <v>145</v>
      </c>
      <c r="D111" s="34">
        <v>44469</v>
      </c>
      <c r="E111" s="40">
        <v>3990.5</v>
      </c>
      <c r="F111" s="40">
        <v>3994.5833333333335</v>
      </c>
      <c r="G111" s="41">
        <v>3969.3166666666671</v>
      </c>
      <c r="H111" s="41">
        <v>3948.1333333333337</v>
      </c>
      <c r="I111" s="41">
        <v>3922.8666666666672</v>
      </c>
      <c r="J111" s="41">
        <v>4015.7666666666669</v>
      </c>
      <c r="K111" s="41">
        <v>4041.0333333333333</v>
      </c>
      <c r="L111" s="41">
        <v>4062.2166666666667</v>
      </c>
      <c r="M111" s="31">
        <v>4019.85</v>
      </c>
      <c r="N111" s="31">
        <v>3973.4</v>
      </c>
      <c r="O111" s="42">
        <v>594000</v>
      </c>
      <c r="P111" s="43">
        <v>-7.5187969924812026E-3</v>
      </c>
    </row>
    <row r="112" spans="1:16" ht="12.75" customHeight="1">
      <c r="A112" s="31">
        <v>102</v>
      </c>
      <c r="B112" s="32" t="s">
        <v>64</v>
      </c>
      <c r="C112" s="33" t="s">
        <v>146</v>
      </c>
      <c r="D112" s="34">
        <v>44469</v>
      </c>
      <c r="E112" s="40">
        <v>431.8</v>
      </c>
      <c r="F112" s="40">
        <v>425.91666666666669</v>
      </c>
      <c r="G112" s="41">
        <v>414.48333333333335</v>
      </c>
      <c r="H112" s="41">
        <v>397.16666666666669</v>
      </c>
      <c r="I112" s="41">
        <v>385.73333333333335</v>
      </c>
      <c r="J112" s="41">
        <v>443.23333333333335</v>
      </c>
      <c r="K112" s="41">
        <v>454.66666666666663</v>
      </c>
      <c r="L112" s="41">
        <v>471.98333333333335</v>
      </c>
      <c r="M112" s="31">
        <v>437.35</v>
      </c>
      <c r="N112" s="31">
        <v>408.6</v>
      </c>
      <c r="O112" s="42">
        <v>18722000</v>
      </c>
      <c r="P112" s="43">
        <v>-3.6438497169325783E-2</v>
      </c>
    </row>
    <row r="113" spans="1:16" ht="12.75" customHeight="1">
      <c r="A113" s="31">
        <v>103</v>
      </c>
      <c r="B113" s="32" t="s">
        <v>71</v>
      </c>
      <c r="C113" s="33" t="s">
        <v>147</v>
      </c>
      <c r="D113" s="34">
        <v>44469</v>
      </c>
      <c r="E113" s="40">
        <v>1715.9</v>
      </c>
      <c r="F113" s="40">
        <v>1720.6833333333332</v>
      </c>
      <c r="G113" s="41">
        <v>1707.0666666666664</v>
      </c>
      <c r="H113" s="41">
        <v>1698.2333333333331</v>
      </c>
      <c r="I113" s="41">
        <v>1684.6166666666663</v>
      </c>
      <c r="J113" s="41">
        <v>1729.5166666666664</v>
      </c>
      <c r="K113" s="41">
        <v>1743.1333333333332</v>
      </c>
      <c r="L113" s="41">
        <v>1751.9666666666665</v>
      </c>
      <c r="M113" s="31">
        <v>1734.3</v>
      </c>
      <c r="N113" s="31">
        <v>1711.85</v>
      </c>
      <c r="O113" s="42">
        <v>12949000</v>
      </c>
      <c r="P113" s="43">
        <v>2.1407837445573296E-2</v>
      </c>
    </row>
    <row r="114" spans="1:16" ht="12.75" customHeight="1">
      <c r="A114" s="31">
        <v>104</v>
      </c>
      <c r="B114" s="32" t="s">
        <v>88</v>
      </c>
      <c r="C114" s="33" t="s">
        <v>148</v>
      </c>
      <c r="D114" s="34">
        <v>44469</v>
      </c>
      <c r="E114" s="40">
        <v>5847.25</v>
      </c>
      <c r="F114" s="40">
        <v>5818.5166666666664</v>
      </c>
      <c r="G114" s="41">
        <v>5754.9333333333325</v>
      </c>
      <c r="H114" s="41">
        <v>5662.6166666666659</v>
      </c>
      <c r="I114" s="41">
        <v>5599.0333333333319</v>
      </c>
      <c r="J114" s="41">
        <v>5910.833333333333</v>
      </c>
      <c r="K114" s="41">
        <v>5974.416666666667</v>
      </c>
      <c r="L114" s="41">
        <v>6066.7333333333336</v>
      </c>
      <c r="M114" s="31">
        <v>5882.1</v>
      </c>
      <c r="N114" s="31">
        <v>5726.2</v>
      </c>
      <c r="O114" s="42">
        <v>668700</v>
      </c>
      <c r="P114" s="43">
        <v>-3.1711555169417899E-2</v>
      </c>
    </row>
    <row r="115" spans="1:16" ht="12.75" customHeight="1">
      <c r="A115" s="31">
        <v>105</v>
      </c>
      <c r="B115" s="32" t="s">
        <v>88</v>
      </c>
      <c r="C115" s="33" t="s">
        <v>149</v>
      </c>
      <c r="D115" s="34">
        <v>44469</v>
      </c>
      <c r="E115" s="40">
        <v>4696.7</v>
      </c>
      <c r="F115" s="40">
        <v>4688.7333333333336</v>
      </c>
      <c r="G115" s="41">
        <v>4617.9666666666672</v>
      </c>
      <c r="H115" s="41">
        <v>4539.2333333333336</v>
      </c>
      <c r="I115" s="41">
        <v>4468.4666666666672</v>
      </c>
      <c r="J115" s="41">
        <v>4767.4666666666672</v>
      </c>
      <c r="K115" s="41">
        <v>4838.2333333333336</v>
      </c>
      <c r="L115" s="41">
        <v>4916.9666666666672</v>
      </c>
      <c r="M115" s="31">
        <v>4759.5</v>
      </c>
      <c r="N115" s="31">
        <v>4610</v>
      </c>
      <c r="O115" s="42">
        <v>663600</v>
      </c>
      <c r="P115" s="43">
        <v>7.9726651480637817E-2</v>
      </c>
    </row>
    <row r="116" spans="1:16" ht="12.75" customHeight="1">
      <c r="A116" s="31">
        <v>106</v>
      </c>
      <c r="B116" s="32" t="s">
        <v>48</v>
      </c>
      <c r="C116" s="33" t="s">
        <v>150</v>
      </c>
      <c r="D116" s="34">
        <v>44469</v>
      </c>
      <c r="E116" s="40">
        <v>943.25</v>
      </c>
      <c r="F116" s="40">
        <v>940.6</v>
      </c>
      <c r="G116" s="41">
        <v>934.2</v>
      </c>
      <c r="H116" s="41">
        <v>925.15</v>
      </c>
      <c r="I116" s="41">
        <v>918.75</v>
      </c>
      <c r="J116" s="41">
        <v>949.65000000000009</v>
      </c>
      <c r="K116" s="41">
        <v>956.05</v>
      </c>
      <c r="L116" s="41">
        <v>965.10000000000014</v>
      </c>
      <c r="M116" s="31">
        <v>947</v>
      </c>
      <c r="N116" s="31">
        <v>931.55</v>
      </c>
      <c r="O116" s="42">
        <v>12128650</v>
      </c>
      <c r="P116" s="43">
        <v>1.8196089624661054E-2</v>
      </c>
    </row>
    <row r="117" spans="1:16" ht="12.75" customHeight="1">
      <c r="A117" s="31">
        <v>107</v>
      </c>
      <c r="B117" s="32" t="s">
        <v>50</v>
      </c>
      <c r="C117" s="33" t="s">
        <v>151</v>
      </c>
      <c r="D117" s="34">
        <v>44469</v>
      </c>
      <c r="E117" s="40">
        <v>754.35</v>
      </c>
      <c r="F117" s="40">
        <v>751.76666666666677</v>
      </c>
      <c r="G117" s="41">
        <v>742.58333333333348</v>
      </c>
      <c r="H117" s="41">
        <v>730.81666666666672</v>
      </c>
      <c r="I117" s="41">
        <v>721.63333333333344</v>
      </c>
      <c r="J117" s="41">
        <v>763.53333333333353</v>
      </c>
      <c r="K117" s="41">
        <v>772.7166666666667</v>
      </c>
      <c r="L117" s="41">
        <v>784.48333333333358</v>
      </c>
      <c r="M117" s="31">
        <v>760.95</v>
      </c>
      <c r="N117" s="31">
        <v>740</v>
      </c>
      <c r="O117" s="42">
        <v>14513800</v>
      </c>
      <c r="P117" s="43">
        <v>-2.4536925667548713E-3</v>
      </c>
    </row>
    <row r="118" spans="1:16" ht="12.75" customHeight="1">
      <c r="A118" s="31">
        <v>108</v>
      </c>
      <c r="B118" s="32" t="s">
        <v>64</v>
      </c>
      <c r="C118" s="33" t="s">
        <v>152</v>
      </c>
      <c r="D118" s="34">
        <v>44469</v>
      </c>
      <c r="E118" s="40">
        <v>180.85</v>
      </c>
      <c r="F118" s="40">
        <v>181.48333333333335</v>
      </c>
      <c r="G118" s="41">
        <v>178.8666666666667</v>
      </c>
      <c r="H118" s="41">
        <v>176.88333333333335</v>
      </c>
      <c r="I118" s="41">
        <v>174.26666666666671</v>
      </c>
      <c r="J118" s="41">
        <v>183.4666666666667</v>
      </c>
      <c r="K118" s="41">
        <v>186.08333333333337</v>
      </c>
      <c r="L118" s="41">
        <v>188.06666666666669</v>
      </c>
      <c r="M118" s="31">
        <v>184.1</v>
      </c>
      <c r="N118" s="31">
        <v>179.5</v>
      </c>
      <c r="O118" s="42">
        <v>28444000</v>
      </c>
      <c r="P118" s="43">
        <v>3.811405985319029E-3</v>
      </c>
    </row>
    <row r="119" spans="1:16" ht="12.75" customHeight="1">
      <c r="A119" s="31">
        <v>109</v>
      </c>
      <c r="B119" s="32" t="s">
        <v>64</v>
      </c>
      <c r="C119" s="33" t="s">
        <v>153</v>
      </c>
      <c r="D119" s="34">
        <v>44469</v>
      </c>
      <c r="E119" s="40">
        <v>171.55</v>
      </c>
      <c r="F119" s="40">
        <v>170.58333333333334</v>
      </c>
      <c r="G119" s="41">
        <v>166.56666666666669</v>
      </c>
      <c r="H119" s="41">
        <v>161.58333333333334</v>
      </c>
      <c r="I119" s="41">
        <v>157.56666666666669</v>
      </c>
      <c r="J119" s="41">
        <v>175.56666666666669</v>
      </c>
      <c r="K119" s="41">
        <v>179.58333333333334</v>
      </c>
      <c r="L119" s="41">
        <v>184.56666666666669</v>
      </c>
      <c r="M119" s="31">
        <v>174.6</v>
      </c>
      <c r="N119" s="31">
        <v>165.6</v>
      </c>
      <c r="O119" s="42">
        <v>25098000</v>
      </c>
      <c r="P119" s="43">
        <v>-5.3405747906766235E-2</v>
      </c>
    </row>
    <row r="120" spans="1:16" ht="12.75" customHeight="1">
      <c r="A120" s="31">
        <v>110</v>
      </c>
      <c r="B120" s="32" t="s">
        <v>57</v>
      </c>
      <c r="C120" s="33" t="s">
        <v>154</v>
      </c>
      <c r="D120" s="34">
        <v>44469</v>
      </c>
      <c r="E120" s="40">
        <v>567.75</v>
      </c>
      <c r="F120" s="40">
        <v>566.1</v>
      </c>
      <c r="G120" s="41">
        <v>562.5</v>
      </c>
      <c r="H120" s="41">
        <v>557.25</v>
      </c>
      <c r="I120" s="41">
        <v>553.65</v>
      </c>
      <c r="J120" s="41">
        <v>571.35</v>
      </c>
      <c r="K120" s="41">
        <v>574.95000000000016</v>
      </c>
      <c r="L120" s="41">
        <v>580.20000000000005</v>
      </c>
      <c r="M120" s="31">
        <v>569.70000000000005</v>
      </c>
      <c r="N120" s="31">
        <v>560.85</v>
      </c>
      <c r="O120" s="42">
        <v>10178000</v>
      </c>
      <c r="P120" s="43">
        <v>8.7215064420218032E-3</v>
      </c>
    </row>
    <row r="121" spans="1:16" ht="12.75" customHeight="1">
      <c r="A121" s="31">
        <v>111</v>
      </c>
      <c r="B121" s="32" t="s">
        <v>50</v>
      </c>
      <c r="C121" s="33" t="s">
        <v>155</v>
      </c>
      <c r="D121" s="34">
        <v>44469</v>
      </c>
      <c r="E121" s="40">
        <v>6828.55</v>
      </c>
      <c r="F121" s="40">
        <v>6821.2666666666664</v>
      </c>
      <c r="G121" s="41">
        <v>6792.7333333333327</v>
      </c>
      <c r="H121" s="41">
        <v>6756.9166666666661</v>
      </c>
      <c r="I121" s="41">
        <v>6728.3833333333323</v>
      </c>
      <c r="J121" s="41">
        <v>6857.083333333333</v>
      </c>
      <c r="K121" s="41">
        <v>6885.6166666666659</v>
      </c>
      <c r="L121" s="41">
        <v>6921.4333333333334</v>
      </c>
      <c r="M121" s="31">
        <v>6849.8</v>
      </c>
      <c r="N121" s="31">
        <v>6785.45</v>
      </c>
      <c r="O121" s="42">
        <v>3475500</v>
      </c>
      <c r="P121" s="43">
        <v>-8.5862619808306714E-3</v>
      </c>
    </row>
    <row r="122" spans="1:16" ht="12.75" customHeight="1">
      <c r="A122" s="31">
        <v>112</v>
      </c>
      <c r="B122" s="32" t="s">
        <v>57</v>
      </c>
      <c r="C122" s="33" t="s">
        <v>156</v>
      </c>
      <c r="D122" s="34">
        <v>44469</v>
      </c>
      <c r="E122" s="40">
        <v>773.8</v>
      </c>
      <c r="F122" s="40">
        <v>768.34999999999991</v>
      </c>
      <c r="G122" s="41">
        <v>753.79999999999984</v>
      </c>
      <c r="H122" s="41">
        <v>733.8</v>
      </c>
      <c r="I122" s="41">
        <v>719.24999999999989</v>
      </c>
      <c r="J122" s="41">
        <v>788.3499999999998</v>
      </c>
      <c r="K122" s="41">
        <v>802.9</v>
      </c>
      <c r="L122" s="41">
        <v>822.89999999999975</v>
      </c>
      <c r="M122" s="31">
        <v>782.9</v>
      </c>
      <c r="N122" s="31">
        <v>748.35</v>
      </c>
      <c r="O122" s="42">
        <v>15083750</v>
      </c>
      <c r="P122" s="43">
        <v>-6.8312757201646089E-3</v>
      </c>
    </row>
    <row r="123" spans="1:16" ht="12.75" customHeight="1">
      <c r="A123" s="31">
        <v>113</v>
      </c>
      <c r="B123" s="32" t="s">
        <v>45</v>
      </c>
      <c r="C123" s="33" t="s">
        <v>471</v>
      </c>
      <c r="D123" s="34">
        <v>44469</v>
      </c>
      <c r="E123" s="40">
        <v>1621.9</v>
      </c>
      <c r="F123" s="40">
        <v>1627.95</v>
      </c>
      <c r="G123" s="41">
        <v>1610.9</v>
      </c>
      <c r="H123" s="41">
        <v>1599.9</v>
      </c>
      <c r="I123" s="41">
        <v>1582.8500000000001</v>
      </c>
      <c r="J123" s="41">
        <v>1638.95</v>
      </c>
      <c r="K123" s="41">
        <v>1655.9999999999998</v>
      </c>
      <c r="L123" s="41">
        <v>1667</v>
      </c>
      <c r="M123" s="31">
        <v>1645</v>
      </c>
      <c r="N123" s="31">
        <v>1616.95</v>
      </c>
      <c r="O123" s="42">
        <v>2009000</v>
      </c>
      <c r="P123" s="43">
        <v>4.9019607843137254E-3</v>
      </c>
    </row>
    <row r="124" spans="1:16" ht="12.75" customHeight="1">
      <c r="A124" s="31">
        <v>114</v>
      </c>
      <c r="B124" s="32" t="s">
        <v>48</v>
      </c>
      <c r="C124" s="33" t="s">
        <v>157</v>
      </c>
      <c r="D124" s="34">
        <v>44469</v>
      </c>
      <c r="E124" s="40">
        <v>3011.45</v>
      </c>
      <c r="F124" s="40">
        <v>3021.85</v>
      </c>
      <c r="G124" s="41">
        <v>2969.6</v>
      </c>
      <c r="H124" s="41">
        <v>2927.75</v>
      </c>
      <c r="I124" s="41">
        <v>2875.5</v>
      </c>
      <c r="J124" s="41">
        <v>3063.7</v>
      </c>
      <c r="K124" s="41">
        <v>3115.95</v>
      </c>
      <c r="L124" s="41">
        <v>3157.7999999999997</v>
      </c>
      <c r="M124" s="31">
        <v>3074.1</v>
      </c>
      <c r="N124" s="31">
        <v>2980</v>
      </c>
      <c r="O124" s="42">
        <v>351200</v>
      </c>
      <c r="P124" s="43">
        <v>7.269395235186317E-2</v>
      </c>
    </row>
    <row r="125" spans="1:16" ht="12.75" customHeight="1">
      <c r="A125" s="31">
        <v>115</v>
      </c>
      <c r="B125" s="32" t="s">
        <v>64</v>
      </c>
      <c r="C125" s="33" t="s">
        <v>158</v>
      </c>
      <c r="D125" s="34">
        <v>44469</v>
      </c>
      <c r="E125" s="40">
        <v>1042.5999999999999</v>
      </c>
      <c r="F125" s="40">
        <v>1050.2</v>
      </c>
      <c r="G125" s="41">
        <v>1033.2</v>
      </c>
      <c r="H125" s="41">
        <v>1023.8</v>
      </c>
      <c r="I125" s="41">
        <v>1006.8</v>
      </c>
      <c r="J125" s="41">
        <v>1059.6000000000001</v>
      </c>
      <c r="K125" s="41">
        <v>1076.6000000000001</v>
      </c>
      <c r="L125" s="41">
        <v>1086.0000000000002</v>
      </c>
      <c r="M125" s="31">
        <v>1067.2</v>
      </c>
      <c r="N125" s="31">
        <v>1040.8</v>
      </c>
      <c r="O125" s="42">
        <v>2822950</v>
      </c>
      <c r="P125" s="43">
        <v>-2.297266253158741E-3</v>
      </c>
    </row>
    <row r="126" spans="1:16" ht="12.75" customHeight="1">
      <c r="A126" s="31">
        <v>116</v>
      </c>
      <c r="B126" s="32" t="s">
        <v>80</v>
      </c>
      <c r="C126" s="33" t="s">
        <v>159</v>
      </c>
      <c r="D126" s="34">
        <v>44469</v>
      </c>
      <c r="E126" s="40">
        <v>1097.2</v>
      </c>
      <c r="F126" s="40">
        <v>1099.6499999999999</v>
      </c>
      <c r="G126" s="41">
        <v>1091.2999999999997</v>
      </c>
      <c r="H126" s="41">
        <v>1085.3999999999999</v>
      </c>
      <c r="I126" s="41">
        <v>1077.0499999999997</v>
      </c>
      <c r="J126" s="41">
        <v>1105.5499999999997</v>
      </c>
      <c r="K126" s="41">
        <v>1113.8999999999996</v>
      </c>
      <c r="L126" s="41">
        <v>1119.7999999999997</v>
      </c>
      <c r="M126" s="31">
        <v>1108</v>
      </c>
      <c r="N126" s="31">
        <v>1093.75</v>
      </c>
      <c r="O126" s="42">
        <v>2434800</v>
      </c>
      <c r="P126" s="43">
        <v>5.6495704243686537E-2</v>
      </c>
    </row>
    <row r="127" spans="1:16" ht="12.75" customHeight="1">
      <c r="A127" s="31">
        <v>117</v>
      </c>
      <c r="B127" s="32" t="s">
        <v>88</v>
      </c>
      <c r="C127" s="33" t="s">
        <v>160</v>
      </c>
      <c r="D127" s="34">
        <v>44469</v>
      </c>
      <c r="E127" s="40">
        <v>4525.2</v>
      </c>
      <c r="F127" s="40">
        <v>4490.6500000000005</v>
      </c>
      <c r="G127" s="41">
        <v>4412.5500000000011</v>
      </c>
      <c r="H127" s="41">
        <v>4299.9000000000005</v>
      </c>
      <c r="I127" s="41">
        <v>4221.8000000000011</v>
      </c>
      <c r="J127" s="41">
        <v>4603.3000000000011</v>
      </c>
      <c r="K127" s="41">
        <v>4681.4000000000015</v>
      </c>
      <c r="L127" s="41">
        <v>4794.0500000000011</v>
      </c>
      <c r="M127" s="31">
        <v>4568.75</v>
      </c>
      <c r="N127" s="31">
        <v>4378</v>
      </c>
      <c r="O127" s="42">
        <v>2451600</v>
      </c>
      <c r="P127" s="43">
        <v>3.8461538461538464E-2</v>
      </c>
    </row>
    <row r="128" spans="1:16" ht="12.75" customHeight="1">
      <c r="A128" s="31">
        <v>118</v>
      </c>
      <c r="B128" s="32" t="s">
        <v>50</v>
      </c>
      <c r="C128" s="33" t="s">
        <v>161</v>
      </c>
      <c r="D128" s="34">
        <v>44469</v>
      </c>
      <c r="E128" s="40">
        <v>224.95</v>
      </c>
      <c r="F128" s="40">
        <v>223.61666666666667</v>
      </c>
      <c r="G128" s="41">
        <v>221.33333333333334</v>
      </c>
      <c r="H128" s="41">
        <v>217.71666666666667</v>
      </c>
      <c r="I128" s="41">
        <v>215.43333333333334</v>
      </c>
      <c r="J128" s="41">
        <v>227.23333333333335</v>
      </c>
      <c r="K128" s="41">
        <v>229.51666666666665</v>
      </c>
      <c r="L128" s="41">
        <v>233.13333333333335</v>
      </c>
      <c r="M128" s="31">
        <v>225.9</v>
      </c>
      <c r="N128" s="31">
        <v>220</v>
      </c>
      <c r="O128" s="42">
        <v>34877500</v>
      </c>
      <c r="P128" s="43">
        <v>-1.5608021337548158E-2</v>
      </c>
    </row>
    <row r="129" spans="1:16" ht="12.75" customHeight="1">
      <c r="A129" s="31">
        <v>119</v>
      </c>
      <c r="B129" s="32" t="s">
        <v>88</v>
      </c>
      <c r="C129" s="33" t="s">
        <v>162</v>
      </c>
      <c r="D129" s="34">
        <v>44469</v>
      </c>
      <c r="E129" s="40">
        <v>3252.7</v>
      </c>
      <c r="F129" s="40">
        <v>3246.2666666666664</v>
      </c>
      <c r="G129" s="41">
        <v>3187.0333333333328</v>
      </c>
      <c r="H129" s="41">
        <v>3121.3666666666663</v>
      </c>
      <c r="I129" s="41">
        <v>3062.1333333333328</v>
      </c>
      <c r="J129" s="41">
        <v>3311.9333333333329</v>
      </c>
      <c r="K129" s="41">
        <v>3371.1666666666665</v>
      </c>
      <c r="L129" s="41">
        <v>3436.833333333333</v>
      </c>
      <c r="M129" s="31">
        <v>3305.5</v>
      </c>
      <c r="N129" s="31">
        <v>3180.6</v>
      </c>
      <c r="O129" s="42">
        <v>1855750</v>
      </c>
      <c r="P129" s="43">
        <v>-9.1965989935797327E-3</v>
      </c>
    </row>
    <row r="130" spans="1:16" ht="12.75" customHeight="1">
      <c r="A130" s="31">
        <v>120</v>
      </c>
      <c r="B130" s="32" t="s">
        <v>50</v>
      </c>
      <c r="C130" s="33" t="s">
        <v>163</v>
      </c>
      <c r="D130" s="34">
        <v>44469</v>
      </c>
      <c r="E130" s="40">
        <v>80227.100000000006</v>
      </c>
      <c r="F130" s="40">
        <v>79895.066666666666</v>
      </c>
      <c r="G130" s="41">
        <v>78981.533333333326</v>
      </c>
      <c r="H130" s="41">
        <v>77735.96666666666</v>
      </c>
      <c r="I130" s="41">
        <v>76822.43333333332</v>
      </c>
      <c r="J130" s="41">
        <v>81140.633333333331</v>
      </c>
      <c r="K130" s="41">
        <v>82054.166666666686</v>
      </c>
      <c r="L130" s="41">
        <v>83299.733333333337</v>
      </c>
      <c r="M130" s="31">
        <v>80808.600000000006</v>
      </c>
      <c r="N130" s="31">
        <v>78649.5</v>
      </c>
      <c r="O130" s="42">
        <v>47050</v>
      </c>
      <c r="P130" s="43">
        <v>-2.081165452653486E-2</v>
      </c>
    </row>
    <row r="131" spans="1:16" ht="12.75" customHeight="1">
      <c r="A131" s="31">
        <v>121</v>
      </c>
      <c r="B131" s="32" t="s">
        <v>64</v>
      </c>
      <c r="C131" s="33" t="s">
        <v>164</v>
      </c>
      <c r="D131" s="34">
        <v>44469</v>
      </c>
      <c r="E131" s="40">
        <v>1545.25</v>
      </c>
      <c r="F131" s="40">
        <v>1522.1499999999999</v>
      </c>
      <c r="G131" s="41">
        <v>1496.2999999999997</v>
      </c>
      <c r="H131" s="41">
        <v>1447.35</v>
      </c>
      <c r="I131" s="41">
        <v>1421.4999999999998</v>
      </c>
      <c r="J131" s="41">
        <v>1571.0999999999997</v>
      </c>
      <c r="K131" s="41">
        <v>1596.9499999999996</v>
      </c>
      <c r="L131" s="41">
        <v>1645.8999999999996</v>
      </c>
      <c r="M131" s="31">
        <v>1548</v>
      </c>
      <c r="N131" s="31">
        <v>1473.2</v>
      </c>
      <c r="O131" s="42">
        <v>3408750</v>
      </c>
      <c r="P131" s="43">
        <v>4.4023772837332157E-4</v>
      </c>
    </row>
    <row r="132" spans="1:16" ht="12.75" customHeight="1">
      <c r="A132" s="31">
        <v>122</v>
      </c>
      <c r="B132" s="32" t="s">
        <v>45</v>
      </c>
      <c r="C132" s="33" t="s">
        <v>165</v>
      </c>
      <c r="D132" s="34">
        <v>44469</v>
      </c>
      <c r="E132" s="40">
        <v>435.15</v>
      </c>
      <c r="F132" s="40">
        <v>434.59999999999997</v>
      </c>
      <c r="G132" s="41">
        <v>431.54999999999995</v>
      </c>
      <c r="H132" s="41">
        <v>427.95</v>
      </c>
      <c r="I132" s="41">
        <v>424.9</v>
      </c>
      <c r="J132" s="41">
        <v>438.19999999999993</v>
      </c>
      <c r="K132" s="41">
        <v>441.25</v>
      </c>
      <c r="L132" s="41">
        <v>444.84999999999991</v>
      </c>
      <c r="M132" s="31">
        <v>437.65</v>
      </c>
      <c r="N132" s="31">
        <v>431</v>
      </c>
      <c r="O132" s="42">
        <v>2945600</v>
      </c>
      <c r="P132" s="43">
        <v>-1.4981273408239701E-2</v>
      </c>
    </row>
    <row r="133" spans="1:16" ht="12.75" customHeight="1">
      <c r="A133" s="31">
        <v>123</v>
      </c>
      <c r="B133" s="32" t="s">
        <v>121</v>
      </c>
      <c r="C133" s="33" t="s">
        <v>166</v>
      </c>
      <c r="D133" s="34">
        <v>44469</v>
      </c>
      <c r="E133" s="40">
        <v>89.8</v>
      </c>
      <c r="F133" s="40">
        <v>89.466666666666654</v>
      </c>
      <c r="G133" s="41">
        <v>88.033333333333303</v>
      </c>
      <c r="H133" s="41">
        <v>86.266666666666652</v>
      </c>
      <c r="I133" s="41">
        <v>84.8333333333333</v>
      </c>
      <c r="J133" s="41">
        <v>91.233333333333306</v>
      </c>
      <c r="K133" s="41">
        <v>92.666666666666671</v>
      </c>
      <c r="L133" s="41">
        <v>94.433333333333309</v>
      </c>
      <c r="M133" s="31">
        <v>90.9</v>
      </c>
      <c r="N133" s="31">
        <v>87.7</v>
      </c>
      <c r="O133" s="42">
        <v>91443000</v>
      </c>
      <c r="P133" s="43">
        <v>6.768558951965066E-2</v>
      </c>
    </row>
    <row r="134" spans="1:16" ht="12.75" customHeight="1">
      <c r="A134" s="31">
        <v>124</v>
      </c>
      <c r="B134" s="32" t="s">
        <v>45</v>
      </c>
      <c r="C134" s="33" t="s">
        <v>167</v>
      </c>
      <c r="D134" s="34">
        <v>44469</v>
      </c>
      <c r="E134" s="40">
        <v>6802.45</v>
      </c>
      <c r="F134" s="40">
        <v>6804.2833333333328</v>
      </c>
      <c r="G134" s="41">
        <v>6742.6166666666659</v>
      </c>
      <c r="H134" s="41">
        <v>6682.7833333333328</v>
      </c>
      <c r="I134" s="41">
        <v>6621.1166666666659</v>
      </c>
      <c r="J134" s="41">
        <v>6864.1166666666659</v>
      </c>
      <c r="K134" s="41">
        <v>6925.7833333333338</v>
      </c>
      <c r="L134" s="41">
        <v>6985.6166666666659</v>
      </c>
      <c r="M134" s="31">
        <v>6865.95</v>
      </c>
      <c r="N134" s="31">
        <v>6744.45</v>
      </c>
      <c r="O134" s="42">
        <v>1014750</v>
      </c>
      <c r="P134" s="43">
        <v>-1.721593703885883E-3</v>
      </c>
    </row>
    <row r="135" spans="1:16" ht="12.75" customHeight="1">
      <c r="A135" s="31">
        <v>125</v>
      </c>
      <c r="B135" s="32" t="s">
        <v>39</v>
      </c>
      <c r="C135" s="33" t="s">
        <v>168</v>
      </c>
      <c r="D135" s="34">
        <v>44469</v>
      </c>
      <c r="E135" s="40">
        <v>3884.45</v>
      </c>
      <c r="F135" s="40">
        <v>3889.6666666666665</v>
      </c>
      <c r="G135" s="41">
        <v>3850.4833333333331</v>
      </c>
      <c r="H135" s="41">
        <v>3816.5166666666664</v>
      </c>
      <c r="I135" s="41">
        <v>3777.333333333333</v>
      </c>
      <c r="J135" s="41">
        <v>3923.6333333333332</v>
      </c>
      <c r="K135" s="41">
        <v>3962.8166666666666</v>
      </c>
      <c r="L135" s="41">
        <v>3996.7833333333333</v>
      </c>
      <c r="M135" s="31">
        <v>3928.85</v>
      </c>
      <c r="N135" s="31">
        <v>3855.7</v>
      </c>
      <c r="O135" s="42">
        <v>722475</v>
      </c>
      <c r="P135" s="43">
        <v>-5.1122931442080376E-2</v>
      </c>
    </row>
    <row r="136" spans="1:16" ht="12.75" customHeight="1">
      <c r="A136" s="31">
        <v>126</v>
      </c>
      <c r="B136" s="32" t="s">
        <v>57</v>
      </c>
      <c r="C136" s="33" t="s">
        <v>169</v>
      </c>
      <c r="D136" s="34">
        <v>44469</v>
      </c>
      <c r="E136" s="40">
        <v>20005.45</v>
      </c>
      <c r="F136" s="40">
        <v>20038.55</v>
      </c>
      <c r="G136" s="41">
        <v>19901.899999999998</v>
      </c>
      <c r="H136" s="41">
        <v>19798.349999999999</v>
      </c>
      <c r="I136" s="41">
        <v>19661.699999999997</v>
      </c>
      <c r="J136" s="41">
        <v>20142.099999999999</v>
      </c>
      <c r="K136" s="41">
        <v>20278.75</v>
      </c>
      <c r="L136" s="41">
        <v>20382.3</v>
      </c>
      <c r="M136" s="31">
        <v>20175.2</v>
      </c>
      <c r="N136" s="31">
        <v>19935</v>
      </c>
      <c r="O136" s="42">
        <v>418500</v>
      </c>
      <c r="P136" s="43">
        <v>2.0351969352328503E-3</v>
      </c>
    </row>
    <row r="137" spans="1:16" ht="12.75" customHeight="1">
      <c r="A137" s="31">
        <v>127</v>
      </c>
      <c r="B137" s="32" t="s">
        <v>121</v>
      </c>
      <c r="C137" s="33" t="s">
        <v>170</v>
      </c>
      <c r="D137" s="34">
        <v>44469</v>
      </c>
      <c r="E137" s="40">
        <v>145.15</v>
      </c>
      <c r="F137" s="40">
        <v>142.88333333333333</v>
      </c>
      <c r="G137" s="41">
        <v>139.66666666666666</v>
      </c>
      <c r="H137" s="41">
        <v>134.18333333333334</v>
      </c>
      <c r="I137" s="41">
        <v>130.96666666666667</v>
      </c>
      <c r="J137" s="41">
        <v>148.36666666666665</v>
      </c>
      <c r="K137" s="41">
        <v>151.58333333333334</v>
      </c>
      <c r="L137" s="41">
        <v>157.06666666666663</v>
      </c>
      <c r="M137" s="31">
        <v>146.1</v>
      </c>
      <c r="N137" s="31">
        <v>137.4</v>
      </c>
      <c r="O137" s="42">
        <v>108667300</v>
      </c>
      <c r="P137" s="43">
        <v>3.4836980794997766E-2</v>
      </c>
    </row>
    <row r="138" spans="1:16" ht="12.75" customHeight="1">
      <c r="A138" s="31">
        <v>128</v>
      </c>
      <c r="B138" s="32" t="s">
        <v>171</v>
      </c>
      <c r="C138" s="33" t="s">
        <v>172</v>
      </c>
      <c r="D138" s="34">
        <v>44469</v>
      </c>
      <c r="E138" s="40">
        <v>124.65</v>
      </c>
      <c r="F138" s="40">
        <v>125.33333333333333</v>
      </c>
      <c r="G138" s="41">
        <v>123.66666666666666</v>
      </c>
      <c r="H138" s="41">
        <v>122.68333333333332</v>
      </c>
      <c r="I138" s="41">
        <v>121.01666666666665</v>
      </c>
      <c r="J138" s="41">
        <v>126.31666666666666</v>
      </c>
      <c r="K138" s="41">
        <v>127.98333333333332</v>
      </c>
      <c r="L138" s="41">
        <v>128.96666666666667</v>
      </c>
      <c r="M138" s="31">
        <v>127</v>
      </c>
      <c r="N138" s="31">
        <v>124.35</v>
      </c>
      <c r="O138" s="42">
        <v>61195200</v>
      </c>
      <c r="P138" s="43">
        <v>3.6693704132869834E-2</v>
      </c>
    </row>
    <row r="139" spans="1:16" ht="12.75" customHeight="1">
      <c r="A139" s="31">
        <v>129</v>
      </c>
      <c r="B139" s="32" t="s">
        <v>88</v>
      </c>
      <c r="C139" s="33" t="s">
        <v>482</v>
      </c>
      <c r="D139" s="34">
        <v>44469</v>
      </c>
      <c r="E139" s="40">
        <v>4676.75</v>
      </c>
      <c r="F139" s="40">
        <v>4685.4833333333336</v>
      </c>
      <c r="G139" s="41">
        <v>4627.5666666666675</v>
      </c>
      <c r="H139" s="41">
        <v>4578.3833333333341</v>
      </c>
      <c r="I139" s="41">
        <v>4520.4666666666681</v>
      </c>
      <c r="J139" s="41">
        <v>4734.666666666667</v>
      </c>
      <c r="K139" s="41">
        <v>4792.583333333333</v>
      </c>
      <c r="L139" s="41">
        <v>4841.7666666666664</v>
      </c>
      <c r="M139" s="31">
        <v>4743.3999999999996</v>
      </c>
      <c r="N139" s="31">
        <v>4636.3</v>
      </c>
      <c r="O139" s="42">
        <v>580375</v>
      </c>
      <c r="P139" s="43">
        <v>1.5085264538696982E-2</v>
      </c>
    </row>
    <row r="140" spans="1:16" ht="12.75" customHeight="1">
      <c r="A140" s="31">
        <v>130</v>
      </c>
      <c r="B140" s="32" t="s">
        <v>80</v>
      </c>
      <c r="C140" s="33" t="s">
        <v>173</v>
      </c>
      <c r="D140" s="34">
        <v>44469</v>
      </c>
      <c r="E140" s="40">
        <v>133.80000000000001</v>
      </c>
      <c r="F140" s="40">
        <v>133.83333333333334</v>
      </c>
      <c r="G140" s="41">
        <v>132.36666666666667</v>
      </c>
      <c r="H140" s="41">
        <v>130.93333333333334</v>
      </c>
      <c r="I140" s="41">
        <v>129.46666666666667</v>
      </c>
      <c r="J140" s="41">
        <v>135.26666666666668</v>
      </c>
      <c r="K140" s="41">
        <v>136.73333333333332</v>
      </c>
      <c r="L140" s="41">
        <v>138.16666666666669</v>
      </c>
      <c r="M140" s="31">
        <v>135.30000000000001</v>
      </c>
      <c r="N140" s="31">
        <v>132.4</v>
      </c>
      <c r="O140" s="42">
        <v>50904700</v>
      </c>
      <c r="P140" s="43">
        <v>-4.0354187835680067E-2</v>
      </c>
    </row>
    <row r="141" spans="1:16" ht="12.75" customHeight="1">
      <c r="A141" s="31">
        <v>131</v>
      </c>
      <c r="B141" s="32" t="s">
        <v>41</v>
      </c>
      <c r="C141" s="33" t="s">
        <v>174</v>
      </c>
      <c r="D141" s="34">
        <v>44469</v>
      </c>
      <c r="E141" s="40">
        <v>33445</v>
      </c>
      <c r="F141" s="40">
        <v>33199.216666666667</v>
      </c>
      <c r="G141" s="41">
        <v>32708.983333333337</v>
      </c>
      <c r="H141" s="41">
        <v>31972.966666666671</v>
      </c>
      <c r="I141" s="41">
        <v>31482.733333333341</v>
      </c>
      <c r="J141" s="41">
        <v>33935.233333333337</v>
      </c>
      <c r="K141" s="41">
        <v>34425.46666666666</v>
      </c>
      <c r="L141" s="41">
        <v>35161.48333333333</v>
      </c>
      <c r="M141" s="31">
        <v>33689.449999999997</v>
      </c>
      <c r="N141" s="31">
        <v>32463.200000000001</v>
      </c>
      <c r="O141" s="42">
        <v>89100</v>
      </c>
      <c r="P141" s="43">
        <v>2.5198481187435277E-2</v>
      </c>
    </row>
    <row r="142" spans="1:16" ht="12.75" customHeight="1">
      <c r="A142" s="31">
        <v>132</v>
      </c>
      <c r="B142" s="32" t="s">
        <v>48</v>
      </c>
      <c r="C142" s="33" t="s">
        <v>175</v>
      </c>
      <c r="D142" s="34">
        <v>44469</v>
      </c>
      <c r="E142" s="40">
        <v>2648</v>
      </c>
      <c r="F142" s="40">
        <v>2640.6</v>
      </c>
      <c r="G142" s="41">
        <v>2600.5499999999997</v>
      </c>
      <c r="H142" s="41">
        <v>2553.1</v>
      </c>
      <c r="I142" s="41">
        <v>2513.0499999999997</v>
      </c>
      <c r="J142" s="41">
        <v>2688.0499999999997</v>
      </c>
      <c r="K142" s="41">
        <v>2728.1</v>
      </c>
      <c r="L142" s="41">
        <v>2775.5499999999997</v>
      </c>
      <c r="M142" s="31">
        <v>2680.65</v>
      </c>
      <c r="N142" s="31">
        <v>2593.15</v>
      </c>
      <c r="O142" s="42">
        <v>4296325</v>
      </c>
      <c r="P142" s="43">
        <v>0.10013379339483135</v>
      </c>
    </row>
    <row r="143" spans="1:16" ht="12.75" customHeight="1">
      <c r="A143" s="31">
        <v>133</v>
      </c>
      <c r="B143" s="32" t="s">
        <v>80</v>
      </c>
      <c r="C143" s="33" t="s">
        <v>176</v>
      </c>
      <c r="D143" s="34">
        <v>44469</v>
      </c>
      <c r="E143" s="40">
        <v>233.5</v>
      </c>
      <c r="F143" s="40">
        <v>233.18333333333331</v>
      </c>
      <c r="G143" s="41">
        <v>231.96666666666661</v>
      </c>
      <c r="H143" s="41">
        <v>230.43333333333331</v>
      </c>
      <c r="I143" s="41">
        <v>229.21666666666661</v>
      </c>
      <c r="J143" s="41">
        <v>234.71666666666661</v>
      </c>
      <c r="K143" s="41">
        <v>235.93333333333331</v>
      </c>
      <c r="L143" s="41">
        <v>237.46666666666661</v>
      </c>
      <c r="M143" s="31">
        <v>234.4</v>
      </c>
      <c r="N143" s="31">
        <v>231.65</v>
      </c>
      <c r="O143" s="42">
        <v>24378000</v>
      </c>
      <c r="P143" s="43">
        <v>-3.5561005518087063E-3</v>
      </c>
    </row>
    <row r="144" spans="1:16" ht="12.75" customHeight="1">
      <c r="A144" s="31">
        <v>134</v>
      </c>
      <c r="B144" s="32" t="s">
        <v>64</v>
      </c>
      <c r="C144" s="33" t="s">
        <v>177</v>
      </c>
      <c r="D144" s="34">
        <v>44469</v>
      </c>
      <c r="E144" s="40">
        <v>135.1</v>
      </c>
      <c r="F144" s="40">
        <v>135.23333333333332</v>
      </c>
      <c r="G144" s="41">
        <v>133.91666666666663</v>
      </c>
      <c r="H144" s="41">
        <v>132.73333333333332</v>
      </c>
      <c r="I144" s="41">
        <v>131.41666666666663</v>
      </c>
      <c r="J144" s="41">
        <v>136.41666666666663</v>
      </c>
      <c r="K144" s="41">
        <v>137.73333333333329</v>
      </c>
      <c r="L144" s="41">
        <v>138.91666666666663</v>
      </c>
      <c r="M144" s="31">
        <v>136.55000000000001</v>
      </c>
      <c r="N144" s="31">
        <v>134.05000000000001</v>
      </c>
      <c r="O144" s="42">
        <v>26895600</v>
      </c>
      <c r="P144" s="43">
        <v>5.7964293994899139E-3</v>
      </c>
    </row>
    <row r="145" spans="1:16" ht="12.75" customHeight="1">
      <c r="A145" s="31">
        <v>135</v>
      </c>
      <c r="B145" s="32" t="s">
        <v>48</v>
      </c>
      <c r="C145" s="33" t="s">
        <v>178</v>
      </c>
      <c r="D145" s="34">
        <v>44469</v>
      </c>
      <c r="E145" s="40">
        <v>5813.05</v>
      </c>
      <c r="F145" s="40">
        <v>5792.1333333333341</v>
      </c>
      <c r="G145" s="41">
        <v>5740.9666666666681</v>
      </c>
      <c r="H145" s="41">
        <v>5668.8833333333341</v>
      </c>
      <c r="I145" s="41">
        <v>5617.7166666666681</v>
      </c>
      <c r="J145" s="41">
        <v>5864.2166666666681</v>
      </c>
      <c r="K145" s="41">
        <v>5915.3833333333341</v>
      </c>
      <c r="L145" s="41">
        <v>5987.4666666666681</v>
      </c>
      <c r="M145" s="31">
        <v>5843.3</v>
      </c>
      <c r="N145" s="31">
        <v>5720.05</v>
      </c>
      <c r="O145" s="42">
        <v>255625</v>
      </c>
      <c r="P145" s="43">
        <v>-1.46484375E-3</v>
      </c>
    </row>
    <row r="146" spans="1:16" ht="12.75" customHeight="1">
      <c r="A146" s="31">
        <v>136</v>
      </c>
      <c r="B146" s="32" t="s">
        <v>57</v>
      </c>
      <c r="C146" s="33" t="s">
        <v>179</v>
      </c>
      <c r="D146" s="34">
        <v>44469</v>
      </c>
      <c r="E146" s="40">
        <v>2424.1999999999998</v>
      </c>
      <c r="F146" s="40">
        <v>2438.9</v>
      </c>
      <c r="G146" s="41">
        <v>2402.8000000000002</v>
      </c>
      <c r="H146" s="41">
        <v>2381.4</v>
      </c>
      <c r="I146" s="41">
        <v>2345.3000000000002</v>
      </c>
      <c r="J146" s="41">
        <v>2460.3000000000002</v>
      </c>
      <c r="K146" s="41">
        <v>2496.3999999999996</v>
      </c>
      <c r="L146" s="41">
        <v>2517.8000000000002</v>
      </c>
      <c r="M146" s="31">
        <v>2475</v>
      </c>
      <c r="N146" s="31">
        <v>2417.5</v>
      </c>
      <c r="O146" s="42">
        <v>3109000</v>
      </c>
      <c r="P146" s="43">
        <v>4.0368157597287261E-3</v>
      </c>
    </row>
    <row r="147" spans="1:16" ht="12.75" customHeight="1">
      <c r="A147" s="31">
        <v>137</v>
      </c>
      <c r="B147" s="32" t="s">
        <v>39</v>
      </c>
      <c r="C147" s="33" t="s">
        <v>180</v>
      </c>
      <c r="D147" s="34">
        <v>44469</v>
      </c>
      <c r="E147" s="40">
        <v>3278.9</v>
      </c>
      <c r="F147" s="40">
        <v>3270.5666666666671</v>
      </c>
      <c r="G147" s="41">
        <v>3228.3333333333339</v>
      </c>
      <c r="H147" s="41">
        <v>3177.7666666666669</v>
      </c>
      <c r="I147" s="41">
        <v>3135.5333333333338</v>
      </c>
      <c r="J147" s="41">
        <v>3321.1333333333341</v>
      </c>
      <c r="K147" s="41">
        <v>3363.3666666666668</v>
      </c>
      <c r="L147" s="41">
        <v>3413.9333333333343</v>
      </c>
      <c r="M147" s="31">
        <v>3312.8</v>
      </c>
      <c r="N147" s="31">
        <v>3220</v>
      </c>
      <c r="O147" s="42">
        <v>1310000</v>
      </c>
      <c r="P147" s="43">
        <v>3.7212984956452887E-2</v>
      </c>
    </row>
    <row r="148" spans="1:16" ht="12.75" customHeight="1">
      <c r="A148" s="31">
        <v>138</v>
      </c>
      <c r="B148" s="32" t="s">
        <v>59</v>
      </c>
      <c r="C148" s="33" t="s">
        <v>181</v>
      </c>
      <c r="D148" s="34">
        <v>44469</v>
      </c>
      <c r="E148" s="40">
        <v>38.299999999999997</v>
      </c>
      <c r="F148" s="40">
        <v>38.233333333333327</v>
      </c>
      <c r="G148" s="41">
        <v>38.066666666666656</v>
      </c>
      <c r="H148" s="41">
        <v>37.833333333333329</v>
      </c>
      <c r="I148" s="41">
        <v>37.666666666666657</v>
      </c>
      <c r="J148" s="41">
        <v>38.466666666666654</v>
      </c>
      <c r="K148" s="41">
        <v>38.633333333333326</v>
      </c>
      <c r="L148" s="41">
        <v>38.866666666666653</v>
      </c>
      <c r="M148" s="31">
        <v>38.4</v>
      </c>
      <c r="N148" s="31">
        <v>38</v>
      </c>
      <c r="O148" s="42">
        <v>307696000</v>
      </c>
      <c r="P148" s="43">
        <v>-1.0089051320327379E-2</v>
      </c>
    </row>
    <row r="149" spans="1:16" ht="12.75" customHeight="1">
      <c r="A149" s="31">
        <v>139</v>
      </c>
      <c r="B149" s="32" t="s">
        <v>45</v>
      </c>
      <c r="C149" s="33" t="s">
        <v>273</v>
      </c>
      <c r="D149" s="34">
        <v>44469</v>
      </c>
      <c r="E149" s="40">
        <v>2409.0500000000002</v>
      </c>
      <c r="F149" s="40">
        <v>2418.2000000000003</v>
      </c>
      <c r="G149" s="41">
        <v>2360.4000000000005</v>
      </c>
      <c r="H149" s="41">
        <v>2311.7500000000005</v>
      </c>
      <c r="I149" s="41">
        <v>2253.9500000000007</v>
      </c>
      <c r="J149" s="41">
        <v>2466.8500000000004</v>
      </c>
      <c r="K149" s="41">
        <v>2524.6500000000005</v>
      </c>
      <c r="L149" s="41">
        <v>2573.3000000000002</v>
      </c>
      <c r="M149" s="31">
        <v>2476</v>
      </c>
      <c r="N149" s="31">
        <v>2369.5500000000002</v>
      </c>
      <c r="O149" s="42">
        <v>773700</v>
      </c>
      <c r="P149" s="43">
        <v>4.3284789644012944E-2</v>
      </c>
    </row>
    <row r="150" spans="1:16" ht="12.75" customHeight="1">
      <c r="A150" s="31">
        <v>140</v>
      </c>
      <c r="B150" s="32" t="s">
        <v>171</v>
      </c>
      <c r="C150" s="33" t="s">
        <v>182</v>
      </c>
      <c r="D150" s="34">
        <v>44469</v>
      </c>
      <c r="E150" s="40">
        <v>177.3</v>
      </c>
      <c r="F150" s="40">
        <v>177.16666666666666</v>
      </c>
      <c r="G150" s="41">
        <v>176.38333333333333</v>
      </c>
      <c r="H150" s="41">
        <v>175.46666666666667</v>
      </c>
      <c r="I150" s="41">
        <v>174.68333333333334</v>
      </c>
      <c r="J150" s="41">
        <v>178.08333333333331</v>
      </c>
      <c r="K150" s="41">
        <v>178.86666666666667</v>
      </c>
      <c r="L150" s="41">
        <v>179.7833333333333</v>
      </c>
      <c r="M150" s="31">
        <v>177.95</v>
      </c>
      <c r="N150" s="31">
        <v>176.25</v>
      </c>
      <c r="O150" s="42">
        <v>36477720</v>
      </c>
      <c r="P150" s="43">
        <v>2.6102610261026102E-2</v>
      </c>
    </row>
    <row r="151" spans="1:16" ht="12.75" customHeight="1">
      <c r="A151" s="31">
        <v>141</v>
      </c>
      <c r="B151" s="32" t="s">
        <v>183</v>
      </c>
      <c r="C151" s="33" t="s">
        <v>184</v>
      </c>
      <c r="D151" s="34">
        <v>44469</v>
      </c>
      <c r="E151" s="40">
        <v>1574.35</v>
      </c>
      <c r="F151" s="40">
        <v>1571.5333333333331</v>
      </c>
      <c r="G151" s="41">
        <v>1506.5166666666662</v>
      </c>
      <c r="H151" s="41">
        <v>1438.6833333333332</v>
      </c>
      <c r="I151" s="41">
        <v>1373.6666666666663</v>
      </c>
      <c r="J151" s="41">
        <v>1639.3666666666661</v>
      </c>
      <c r="K151" s="41">
        <v>1704.383333333333</v>
      </c>
      <c r="L151" s="41">
        <v>1772.216666666666</v>
      </c>
      <c r="M151" s="31">
        <v>1636.55</v>
      </c>
      <c r="N151" s="31">
        <v>1503.7</v>
      </c>
      <c r="O151" s="42">
        <v>3201869</v>
      </c>
      <c r="P151" s="43">
        <v>-6.5664856673822453E-3</v>
      </c>
    </row>
    <row r="152" spans="1:16" ht="12.75" customHeight="1">
      <c r="A152" s="31">
        <v>142</v>
      </c>
      <c r="B152" s="32" t="s">
        <v>43</v>
      </c>
      <c r="C152" s="33" t="s">
        <v>185</v>
      </c>
      <c r="D152" s="34">
        <v>44469</v>
      </c>
      <c r="E152" s="40">
        <v>980.95</v>
      </c>
      <c r="F152" s="40">
        <v>982.55000000000007</v>
      </c>
      <c r="G152" s="41">
        <v>970.00000000000011</v>
      </c>
      <c r="H152" s="41">
        <v>959.05000000000007</v>
      </c>
      <c r="I152" s="41">
        <v>946.50000000000011</v>
      </c>
      <c r="J152" s="41">
        <v>993.50000000000011</v>
      </c>
      <c r="K152" s="41">
        <v>1006.0500000000001</v>
      </c>
      <c r="L152" s="41">
        <v>1017.0000000000001</v>
      </c>
      <c r="M152" s="31">
        <v>995.1</v>
      </c>
      <c r="N152" s="31">
        <v>971.6</v>
      </c>
      <c r="O152" s="42">
        <v>2220200</v>
      </c>
      <c r="P152" s="43">
        <v>7.0930709307093068E-2</v>
      </c>
    </row>
    <row r="153" spans="1:16" ht="12.75" customHeight="1">
      <c r="A153" s="31">
        <v>143</v>
      </c>
      <c r="B153" s="32" t="s">
        <v>59</v>
      </c>
      <c r="C153" s="33" t="s">
        <v>186</v>
      </c>
      <c r="D153" s="34">
        <v>44469</v>
      </c>
      <c r="E153" s="40">
        <v>179.3</v>
      </c>
      <c r="F153" s="40">
        <v>178.36666666666667</v>
      </c>
      <c r="G153" s="41">
        <v>176.68333333333334</v>
      </c>
      <c r="H153" s="41">
        <v>174.06666666666666</v>
      </c>
      <c r="I153" s="41">
        <v>172.38333333333333</v>
      </c>
      <c r="J153" s="41">
        <v>180.98333333333335</v>
      </c>
      <c r="K153" s="41">
        <v>182.66666666666669</v>
      </c>
      <c r="L153" s="41">
        <v>185.28333333333336</v>
      </c>
      <c r="M153" s="31">
        <v>180.05</v>
      </c>
      <c r="N153" s="31">
        <v>175.75</v>
      </c>
      <c r="O153" s="42">
        <v>35449600</v>
      </c>
      <c r="P153" s="43">
        <v>4.0246406570841886E-3</v>
      </c>
    </row>
    <row r="154" spans="1:16" ht="12.75" customHeight="1">
      <c r="A154" s="31">
        <v>144</v>
      </c>
      <c r="B154" s="32" t="s">
        <v>171</v>
      </c>
      <c r="C154" s="33" t="s">
        <v>187</v>
      </c>
      <c r="D154" s="34">
        <v>44469</v>
      </c>
      <c r="E154" s="40">
        <v>152.80000000000001</v>
      </c>
      <c r="F154" s="40">
        <v>152.88333333333335</v>
      </c>
      <c r="G154" s="41">
        <v>151.3666666666667</v>
      </c>
      <c r="H154" s="41">
        <v>149.93333333333334</v>
      </c>
      <c r="I154" s="41">
        <v>148.41666666666669</v>
      </c>
      <c r="J154" s="41">
        <v>154.31666666666672</v>
      </c>
      <c r="K154" s="41">
        <v>155.83333333333337</v>
      </c>
      <c r="L154" s="41">
        <v>157.26666666666674</v>
      </c>
      <c r="M154" s="31">
        <v>154.4</v>
      </c>
      <c r="N154" s="31">
        <v>151.44999999999999</v>
      </c>
      <c r="O154" s="42">
        <v>24414000</v>
      </c>
      <c r="P154" s="43">
        <v>-1.0216492337630747E-2</v>
      </c>
    </row>
    <row r="155" spans="1:16" ht="12.75" customHeight="1">
      <c r="A155" s="31">
        <v>145</v>
      </c>
      <c r="B155" s="273" t="s">
        <v>80</v>
      </c>
      <c r="C155" s="33" t="s">
        <v>188</v>
      </c>
      <c r="D155" s="34">
        <v>44469</v>
      </c>
      <c r="E155" s="40">
        <v>2436.9</v>
      </c>
      <c r="F155" s="40">
        <v>2427.8000000000002</v>
      </c>
      <c r="G155" s="41">
        <v>2409.1500000000005</v>
      </c>
      <c r="H155" s="41">
        <v>2381.4000000000005</v>
      </c>
      <c r="I155" s="41">
        <v>2362.7500000000009</v>
      </c>
      <c r="J155" s="41">
        <v>2455.5500000000002</v>
      </c>
      <c r="K155" s="41">
        <v>2474.1999999999998</v>
      </c>
      <c r="L155" s="41">
        <v>2501.9499999999998</v>
      </c>
      <c r="M155" s="31">
        <v>2446.4499999999998</v>
      </c>
      <c r="N155" s="31">
        <v>2400.0500000000002</v>
      </c>
      <c r="O155" s="42">
        <v>32512500</v>
      </c>
      <c r="P155" s="43">
        <v>1.1676481341745171E-2</v>
      </c>
    </row>
    <row r="156" spans="1:16" ht="12.75" customHeight="1">
      <c r="A156" s="31">
        <v>146</v>
      </c>
      <c r="B156" s="32" t="s">
        <v>121</v>
      </c>
      <c r="C156" s="33" t="s">
        <v>189</v>
      </c>
      <c r="D156" s="34">
        <v>44469</v>
      </c>
      <c r="E156" s="40">
        <v>111.55</v>
      </c>
      <c r="F156" s="40">
        <v>111.53333333333332</v>
      </c>
      <c r="G156" s="41">
        <v>109.21666666666664</v>
      </c>
      <c r="H156" s="41">
        <v>106.88333333333333</v>
      </c>
      <c r="I156" s="41">
        <v>104.56666666666665</v>
      </c>
      <c r="J156" s="41">
        <v>113.86666666666663</v>
      </c>
      <c r="K156" s="41">
        <v>116.18333333333332</v>
      </c>
      <c r="L156" s="41">
        <v>118.51666666666662</v>
      </c>
      <c r="M156" s="31">
        <v>113.85</v>
      </c>
      <c r="N156" s="31">
        <v>109.2</v>
      </c>
      <c r="O156" s="42">
        <v>172919000</v>
      </c>
      <c r="P156" s="43">
        <v>7.8892774583604997E-2</v>
      </c>
    </row>
    <row r="157" spans="1:16" ht="12.75" customHeight="1">
      <c r="A157" s="31">
        <v>147</v>
      </c>
      <c r="B157" s="32" t="s">
        <v>64</v>
      </c>
      <c r="C157" s="33" t="s">
        <v>190</v>
      </c>
      <c r="D157" s="34">
        <v>44469</v>
      </c>
      <c r="E157" s="40">
        <v>1194.55</v>
      </c>
      <c r="F157" s="40">
        <v>1193.5666666666666</v>
      </c>
      <c r="G157" s="41">
        <v>1182.4333333333332</v>
      </c>
      <c r="H157" s="41">
        <v>1170.3166666666666</v>
      </c>
      <c r="I157" s="41">
        <v>1159.1833333333332</v>
      </c>
      <c r="J157" s="41">
        <v>1205.6833333333332</v>
      </c>
      <c r="K157" s="41">
        <v>1216.8166666666664</v>
      </c>
      <c r="L157" s="41">
        <v>1228.9333333333332</v>
      </c>
      <c r="M157" s="31">
        <v>1204.7</v>
      </c>
      <c r="N157" s="31">
        <v>1181.45</v>
      </c>
      <c r="O157" s="42">
        <v>11071500</v>
      </c>
      <c r="P157" s="43">
        <v>-1.019176612578785E-2</v>
      </c>
    </row>
    <row r="158" spans="1:16" ht="12.75" customHeight="1">
      <c r="A158" s="31">
        <v>148</v>
      </c>
      <c r="B158" s="32" t="s">
        <v>59</v>
      </c>
      <c r="C158" s="33" t="s">
        <v>191</v>
      </c>
      <c r="D158" s="34">
        <v>44469</v>
      </c>
      <c r="E158" s="40">
        <v>440.45</v>
      </c>
      <c r="F158" s="40">
        <v>440.25</v>
      </c>
      <c r="G158" s="41">
        <v>437.05</v>
      </c>
      <c r="H158" s="41">
        <v>433.65000000000003</v>
      </c>
      <c r="I158" s="41">
        <v>430.45000000000005</v>
      </c>
      <c r="J158" s="41">
        <v>443.65</v>
      </c>
      <c r="K158" s="41">
        <v>446.85</v>
      </c>
      <c r="L158" s="41">
        <v>450.24999999999994</v>
      </c>
      <c r="M158" s="31">
        <v>443.45</v>
      </c>
      <c r="N158" s="31">
        <v>436.85</v>
      </c>
      <c r="O158" s="42">
        <v>92488500</v>
      </c>
      <c r="P158" s="43">
        <v>2.2605147936844899E-2</v>
      </c>
    </row>
    <row r="159" spans="1:16" ht="12.75" customHeight="1">
      <c r="A159" s="31">
        <v>149</v>
      </c>
      <c r="B159" s="32" t="s">
        <v>43</v>
      </c>
      <c r="C159" s="33" t="s">
        <v>192</v>
      </c>
      <c r="D159" s="34">
        <v>44469</v>
      </c>
      <c r="E159" s="40">
        <v>29796.85</v>
      </c>
      <c r="F159" s="40">
        <v>29917.05</v>
      </c>
      <c r="G159" s="41">
        <v>29534.35</v>
      </c>
      <c r="H159" s="41">
        <v>29271.85</v>
      </c>
      <c r="I159" s="41">
        <v>28889.149999999998</v>
      </c>
      <c r="J159" s="41">
        <v>30179.55</v>
      </c>
      <c r="K159" s="41">
        <v>30562.250000000004</v>
      </c>
      <c r="L159" s="41">
        <v>30824.75</v>
      </c>
      <c r="M159" s="31">
        <v>30299.75</v>
      </c>
      <c r="N159" s="31">
        <v>29654.55</v>
      </c>
      <c r="O159" s="42">
        <v>174725</v>
      </c>
      <c r="P159" s="43">
        <v>-5.2081920520819204E-2</v>
      </c>
    </row>
    <row r="160" spans="1:16" ht="12.75" customHeight="1">
      <c r="A160" s="31">
        <v>150</v>
      </c>
      <c r="B160" s="32" t="s">
        <v>71</v>
      </c>
      <c r="C160" s="33" t="s">
        <v>193</v>
      </c>
      <c r="D160" s="34">
        <v>44469</v>
      </c>
      <c r="E160" s="40">
        <v>2171.35</v>
      </c>
      <c r="F160" s="40">
        <v>2179.2833333333333</v>
      </c>
      <c r="G160" s="41">
        <v>2154.5666666666666</v>
      </c>
      <c r="H160" s="41">
        <v>2137.7833333333333</v>
      </c>
      <c r="I160" s="41">
        <v>2113.0666666666666</v>
      </c>
      <c r="J160" s="41">
        <v>2196.0666666666666</v>
      </c>
      <c r="K160" s="41">
        <v>2220.7833333333328</v>
      </c>
      <c r="L160" s="41">
        <v>2237.5666666666666</v>
      </c>
      <c r="M160" s="31">
        <v>2204</v>
      </c>
      <c r="N160" s="31">
        <v>2162.5</v>
      </c>
      <c r="O160" s="42">
        <v>2066350</v>
      </c>
      <c r="P160" s="43">
        <v>1.1992005329780147E-3</v>
      </c>
    </row>
    <row r="161" spans="1:16" ht="12.75" customHeight="1">
      <c r="A161" s="31">
        <v>151</v>
      </c>
      <c r="B161" s="32" t="s">
        <v>41</v>
      </c>
      <c r="C161" s="33" t="s">
        <v>194</v>
      </c>
      <c r="D161" s="34">
        <v>44469</v>
      </c>
      <c r="E161" s="40">
        <v>10772.9</v>
      </c>
      <c r="F161" s="40">
        <v>10809.433333333332</v>
      </c>
      <c r="G161" s="41">
        <v>10691.316666666666</v>
      </c>
      <c r="H161" s="41">
        <v>10609.733333333334</v>
      </c>
      <c r="I161" s="41">
        <v>10491.616666666667</v>
      </c>
      <c r="J161" s="41">
        <v>10891.016666666665</v>
      </c>
      <c r="K161" s="41">
        <v>11009.13333333333</v>
      </c>
      <c r="L161" s="41">
        <v>11090.716666666664</v>
      </c>
      <c r="M161" s="31">
        <v>10927.55</v>
      </c>
      <c r="N161" s="31">
        <v>10727.85</v>
      </c>
      <c r="O161" s="42">
        <v>871750</v>
      </c>
      <c r="P161" s="43">
        <v>5.2044048876150252E-2</v>
      </c>
    </row>
    <row r="162" spans="1:16" ht="12.75" customHeight="1">
      <c r="A162" s="31">
        <v>152</v>
      </c>
      <c r="B162" s="32" t="s">
        <v>64</v>
      </c>
      <c r="C162" s="33" t="s">
        <v>195</v>
      </c>
      <c r="D162" s="34">
        <v>44469</v>
      </c>
      <c r="E162" s="40">
        <v>1349.3</v>
      </c>
      <c r="F162" s="40">
        <v>1345.45</v>
      </c>
      <c r="G162" s="41">
        <v>1332.4</v>
      </c>
      <c r="H162" s="41">
        <v>1315.5</v>
      </c>
      <c r="I162" s="41">
        <v>1302.45</v>
      </c>
      <c r="J162" s="41">
        <v>1362.3500000000001</v>
      </c>
      <c r="K162" s="41">
        <v>1375.3999999999999</v>
      </c>
      <c r="L162" s="41">
        <v>1392.3000000000002</v>
      </c>
      <c r="M162" s="31">
        <v>1358.5</v>
      </c>
      <c r="N162" s="31">
        <v>1328.55</v>
      </c>
      <c r="O162" s="42">
        <v>4483200</v>
      </c>
      <c r="P162" s="43">
        <v>-2.0964360587002098E-2</v>
      </c>
    </row>
    <row r="163" spans="1:16" ht="12.75" customHeight="1">
      <c r="A163" s="31">
        <v>153</v>
      </c>
      <c r="B163" s="32" t="s">
        <v>48</v>
      </c>
      <c r="C163" s="33" t="s">
        <v>531</v>
      </c>
      <c r="D163" s="34">
        <v>44469</v>
      </c>
      <c r="E163" s="40">
        <v>626.79999999999995</v>
      </c>
      <c r="F163" s="40">
        <v>615.51666666666665</v>
      </c>
      <c r="G163" s="41">
        <v>592.23333333333335</v>
      </c>
      <c r="H163" s="41">
        <v>557.66666666666674</v>
      </c>
      <c r="I163" s="41">
        <v>534.38333333333344</v>
      </c>
      <c r="J163" s="41">
        <v>650.08333333333326</v>
      </c>
      <c r="K163" s="41">
        <v>673.36666666666656</v>
      </c>
      <c r="L163" s="41">
        <v>707.93333333333317</v>
      </c>
      <c r="M163" s="31">
        <v>638.79999999999995</v>
      </c>
      <c r="N163" s="31">
        <v>580.95000000000005</v>
      </c>
      <c r="O163" s="42">
        <v>2412450</v>
      </c>
      <c r="P163" s="43">
        <v>0.15364751452550032</v>
      </c>
    </row>
    <row r="164" spans="1:16" ht="12.75" customHeight="1">
      <c r="A164" s="31">
        <v>154</v>
      </c>
      <c r="B164" s="32" t="s">
        <v>48</v>
      </c>
      <c r="C164" s="33" t="s">
        <v>196</v>
      </c>
      <c r="D164" s="34">
        <v>44469</v>
      </c>
      <c r="E164" s="40">
        <v>772.55</v>
      </c>
      <c r="F164" s="40">
        <v>771.48333333333323</v>
      </c>
      <c r="G164" s="41">
        <v>766.76666666666642</v>
      </c>
      <c r="H164" s="41">
        <v>760.98333333333323</v>
      </c>
      <c r="I164" s="41">
        <v>756.26666666666642</v>
      </c>
      <c r="J164" s="41">
        <v>777.26666666666642</v>
      </c>
      <c r="K164" s="41">
        <v>781.98333333333335</v>
      </c>
      <c r="L164" s="41">
        <v>787.76666666666642</v>
      </c>
      <c r="M164" s="31">
        <v>776.2</v>
      </c>
      <c r="N164" s="31">
        <v>765.7</v>
      </c>
      <c r="O164" s="42">
        <v>30990400</v>
      </c>
      <c r="P164" s="43">
        <v>-7.5322812051649927E-3</v>
      </c>
    </row>
    <row r="165" spans="1:16" ht="12.75" customHeight="1">
      <c r="A165" s="31">
        <v>155</v>
      </c>
      <c r="B165" s="32" t="s">
        <v>183</v>
      </c>
      <c r="C165" s="33" t="s">
        <v>197</v>
      </c>
      <c r="D165" s="34">
        <v>44469</v>
      </c>
      <c r="E165" s="40">
        <v>506.75</v>
      </c>
      <c r="F165" s="40">
        <v>507.09999999999997</v>
      </c>
      <c r="G165" s="41">
        <v>496.4</v>
      </c>
      <c r="H165" s="41">
        <v>486.05</v>
      </c>
      <c r="I165" s="41">
        <v>475.35</v>
      </c>
      <c r="J165" s="41">
        <v>517.44999999999993</v>
      </c>
      <c r="K165" s="41">
        <v>528.14999999999986</v>
      </c>
      <c r="L165" s="41">
        <v>538.49999999999989</v>
      </c>
      <c r="M165" s="31">
        <v>517.79999999999995</v>
      </c>
      <c r="N165" s="31">
        <v>496.75</v>
      </c>
      <c r="O165" s="42">
        <v>13156500</v>
      </c>
      <c r="P165" s="43">
        <v>-2.0984484875544145E-2</v>
      </c>
    </row>
    <row r="166" spans="1:16" ht="12.75" customHeight="1">
      <c r="A166" s="31">
        <v>156</v>
      </c>
      <c r="B166" s="32" t="s">
        <v>48</v>
      </c>
      <c r="C166" s="33" t="s">
        <v>278</v>
      </c>
      <c r="D166" s="34">
        <v>44469</v>
      </c>
      <c r="E166" s="40">
        <v>664.05</v>
      </c>
      <c r="F166" s="40">
        <v>661.5333333333333</v>
      </c>
      <c r="G166" s="41">
        <v>654.56666666666661</v>
      </c>
      <c r="H166" s="41">
        <v>645.08333333333326</v>
      </c>
      <c r="I166" s="41">
        <v>638.11666666666656</v>
      </c>
      <c r="J166" s="41">
        <v>671.01666666666665</v>
      </c>
      <c r="K166" s="41">
        <v>677.98333333333335</v>
      </c>
      <c r="L166" s="41">
        <v>687.4666666666667</v>
      </c>
      <c r="M166" s="31">
        <v>668.5</v>
      </c>
      <c r="N166" s="31">
        <v>652.04999999999995</v>
      </c>
      <c r="O166" s="42">
        <v>1718700</v>
      </c>
      <c r="P166" s="43">
        <v>4.970178926441352E-3</v>
      </c>
    </row>
    <row r="167" spans="1:16" ht="12.75" customHeight="1">
      <c r="A167" s="31">
        <v>157</v>
      </c>
      <c r="B167" s="32" t="s">
        <v>39</v>
      </c>
      <c r="C167" s="33" t="s">
        <v>198</v>
      </c>
      <c r="D167" s="34">
        <v>44469</v>
      </c>
      <c r="E167" s="40">
        <v>827.15</v>
      </c>
      <c r="F167" s="40">
        <v>819.88333333333333</v>
      </c>
      <c r="G167" s="41">
        <v>809.26666666666665</v>
      </c>
      <c r="H167" s="41">
        <v>791.38333333333333</v>
      </c>
      <c r="I167" s="41">
        <v>780.76666666666665</v>
      </c>
      <c r="J167" s="41">
        <v>837.76666666666665</v>
      </c>
      <c r="K167" s="41">
        <v>848.38333333333321</v>
      </c>
      <c r="L167" s="41">
        <v>866.26666666666665</v>
      </c>
      <c r="M167" s="31">
        <v>830.5</v>
      </c>
      <c r="N167" s="31">
        <v>802</v>
      </c>
      <c r="O167" s="42">
        <v>11037000</v>
      </c>
      <c r="P167" s="43">
        <v>8.3135391923990498E-3</v>
      </c>
    </row>
    <row r="168" spans="1:16" ht="12.75" customHeight="1">
      <c r="A168" s="31">
        <v>158</v>
      </c>
      <c r="B168" s="32" t="s">
        <v>57</v>
      </c>
      <c r="C168" s="33" t="s">
        <v>199</v>
      </c>
      <c r="D168" s="34">
        <v>44469</v>
      </c>
      <c r="E168" s="40">
        <v>856.95</v>
      </c>
      <c r="F168" s="40">
        <v>858.9</v>
      </c>
      <c r="G168" s="41">
        <v>853.05</v>
      </c>
      <c r="H168" s="41">
        <v>849.15</v>
      </c>
      <c r="I168" s="41">
        <v>843.3</v>
      </c>
      <c r="J168" s="41">
        <v>862.8</v>
      </c>
      <c r="K168" s="41">
        <v>868.65000000000009</v>
      </c>
      <c r="L168" s="41">
        <v>872.55</v>
      </c>
      <c r="M168" s="31">
        <v>864.75</v>
      </c>
      <c r="N168" s="31">
        <v>855</v>
      </c>
      <c r="O168" s="42">
        <v>9127350</v>
      </c>
      <c r="P168" s="43">
        <v>1.5012760846719712E-2</v>
      </c>
    </row>
    <row r="169" spans="1:16" ht="12.75" customHeight="1">
      <c r="A169" s="31">
        <v>159</v>
      </c>
      <c r="B169" s="32" t="s">
        <v>50</v>
      </c>
      <c r="C169" s="33" t="s">
        <v>200</v>
      </c>
      <c r="D169" s="34">
        <v>44469</v>
      </c>
      <c r="E169" s="40">
        <v>311</v>
      </c>
      <c r="F169" s="40">
        <v>309.68333333333334</v>
      </c>
      <c r="G169" s="41">
        <v>304.76666666666665</v>
      </c>
      <c r="H169" s="41">
        <v>298.5333333333333</v>
      </c>
      <c r="I169" s="41">
        <v>293.61666666666662</v>
      </c>
      <c r="J169" s="41">
        <v>315.91666666666669</v>
      </c>
      <c r="K169" s="41">
        <v>320.83333333333331</v>
      </c>
      <c r="L169" s="41">
        <v>327.06666666666672</v>
      </c>
      <c r="M169" s="31">
        <v>314.60000000000002</v>
      </c>
      <c r="N169" s="31">
        <v>303.45</v>
      </c>
      <c r="O169" s="42">
        <v>104019300</v>
      </c>
      <c r="P169" s="43">
        <v>2.004118050789293E-3</v>
      </c>
    </row>
    <row r="170" spans="1:16" ht="12.75" customHeight="1">
      <c r="A170" s="31">
        <v>160</v>
      </c>
      <c r="B170" s="32" t="s">
        <v>171</v>
      </c>
      <c r="C170" s="33" t="s">
        <v>201</v>
      </c>
      <c r="D170" s="34">
        <v>44469</v>
      </c>
      <c r="E170" s="40">
        <v>138.25</v>
      </c>
      <c r="F170" s="40">
        <v>138.21666666666667</v>
      </c>
      <c r="G170" s="41">
        <v>136.38333333333333</v>
      </c>
      <c r="H170" s="41">
        <v>134.51666666666665</v>
      </c>
      <c r="I170" s="41">
        <v>132.68333333333331</v>
      </c>
      <c r="J170" s="41">
        <v>140.08333333333334</v>
      </c>
      <c r="K170" s="41">
        <v>141.91666666666666</v>
      </c>
      <c r="L170" s="41">
        <v>143.78333333333336</v>
      </c>
      <c r="M170" s="31">
        <v>140.05000000000001</v>
      </c>
      <c r="N170" s="31">
        <v>136.35</v>
      </c>
      <c r="O170" s="42">
        <v>132927750</v>
      </c>
      <c r="P170" s="43">
        <v>2.0574212271973466E-2</v>
      </c>
    </row>
    <row r="171" spans="1:16" ht="12.75" customHeight="1">
      <c r="A171" s="31">
        <v>161</v>
      </c>
      <c r="B171" s="32" t="s">
        <v>121</v>
      </c>
      <c r="C171" s="33" t="s">
        <v>202</v>
      </c>
      <c r="D171" s="34">
        <v>44469</v>
      </c>
      <c r="E171" s="40">
        <v>1308.9000000000001</v>
      </c>
      <c r="F171" s="40">
        <v>1304.3166666666668</v>
      </c>
      <c r="G171" s="41">
        <v>1287.2333333333336</v>
      </c>
      <c r="H171" s="41">
        <v>1265.5666666666668</v>
      </c>
      <c r="I171" s="41">
        <v>1248.4833333333336</v>
      </c>
      <c r="J171" s="41">
        <v>1325.9833333333336</v>
      </c>
      <c r="K171" s="41">
        <v>1343.0666666666671</v>
      </c>
      <c r="L171" s="41">
        <v>1364.7333333333336</v>
      </c>
      <c r="M171" s="31">
        <v>1321.4</v>
      </c>
      <c r="N171" s="31">
        <v>1282.6500000000001</v>
      </c>
      <c r="O171" s="42">
        <v>51604350</v>
      </c>
      <c r="P171" s="43">
        <v>-1.6045120824621967E-2</v>
      </c>
    </row>
    <row r="172" spans="1:16" ht="12.75" customHeight="1">
      <c r="A172" s="31">
        <v>162</v>
      </c>
      <c r="B172" s="32" t="s">
        <v>88</v>
      </c>
      <c r="C172" s="33" t="s">
        <v>203</v>
      </c>
      <c r="D172" s="34">
        <v>44469</v>
      </c>
      <c r="E172" s="40">
        <v>3874.1</v>
      </c>
      <c r="F172" s="40">
        <v>3881.7000000000003</v>
      </c>
      <c r="G172" s="41">
        <v>3858.4000000000005</v>
      </c>
      <c r="H172" s="41">
        <v>3842.7000000000003</v>
      </c>
      <c r="I172" s="41">
        <v>3819.4000000000005</v>
      </c>
      <c r="J172" s="41">
        <v>3897.4000000000005</v>
      </c>
      <c r="K172" s="41">
        <v>3920.7000000000007</v>
      </c>
      <c r="L172" s="41">
        <v>3936.4000000000005</v>
      </c>
      <c r="M172" s="31">
        <v>3905</v>
      </c>
      <c r="N172" s="31">
        <v>3866</v>
      </c>
      <c r="O172" s="42">
        <v>9457800</v>
      </c>
      <c r="P172" s="43">
        <v>-7.9612322602976814E-3</v>
      </c>
    </row>
    <row r="173" spans="1:16" ht="12.75" customHeight="1">
      <c r="A173" s="31">
        <v>163</v>
      </c>
      <c r="B173" s="32" t="s">
        <v>88</v>
      </c>
      <c r="C173" s="33" t="s">
        <v>204</v>
      </c>
      <c r="D173" s="34">
        <v>44469</v>
      </c>
      <c r="E173" s="40">
        <v>1517.45</v>
      </c>
      <c r="F173" s="40">
        <v>1503.3999999999999</v>
      </c>
      <c r="G173" s="41">
        <v>1474.7999999999997</v>
      </c>
      <c r="H173" s="41">
        <v>1432.1499999999999</v>
      </c>
      <c r="I173" s="41">
        <v>1403.5499999999997</v>
      </c>
      <c r="J173" s="41">
        <v>1546.0499999999997</v>
      </c>
      <c r="K173" s="41">
        <v>1574.6499999999996</v>
      </c>
      <c r="L173" s="41">
        <v>1617.2999999999997</v>
      </c>
      <c r="M173" s="31">
        <v>1532</v>
      </c>
      <c r="N173" s="31">
        <v>1460.75</v>
      </c>
      <c r="O173" s="42">
        <v>10809600</v>
      </c>
      <c r="P173" s="43">
        <v>4.2894356005788711E-2</v>
      </c>
    </row>
    <row r="174" spans="1:16" ht="12.75" customHeight="1">
      <c r="A174" s="31">
        <v>164</v>
      </c>
      <c r="B174" s="32" t="s">
        <v>57</v>
      </c>
      <c r="C174" s="33" t="s">
        <v>205</v>
      </c>
      <c r="D174" s="34">
        <v>44469</v>
      </c>
      <c r="E174" s="40">
        <v>2087.9</v>
      </c>
      <c r="F174" s="40">
        <v>2092.8833333333337</v>
      </c>
      <c r="G174" s="41">
        <v>2075.8166666666675</v>
      </c>
      <c r="H174" s="41">
        <v>2063.733333333334</v>
      </c>
      <c r="I174" s="41">
        <v>2046.6666666666679</v>
      </c>
      <c r="J174" s="41">
        <v>2104.9666666666672</v>
      </c>
      <c r="K174" s="41">
        <v>2122.0333333333338</v>
      </c>
      <c r="L174" s="41">
        <v>2134.1166666666668</v>
      </c>
      <c r="M174" s="31">
        <v>2109.9499999999998</v>
      </c>
      <c r="N174" s="31">
        <v>2080.8000000000002</v>
      </c>
      <c r="O174" s="42">
        <v>4968750</v>
      </c>
      <c r="P174" s="43">
        <v>1.9230769230769232E-2</v>
      </c>
    </row>
    <row r="175" spans="1:16" ht="12.75" customHeight="1">
      <c r="A175" s="31">
        <v>165</v>
      </c>
      <c r="B175" s="32" t="s">
        <v>48</v>
      </c>
      <c r="C175" s="33" t="s">
        <v>206</v>
      </c>
      <c r="D175" s="34">
        <v>44469</v>
      </c>
      <c r="E175" s="40">
        <v>3095.6</v>
      </c>
      <c r="F175" s="40">
        <v>3083.4666666666667</v>
      </c>
      <c r="G175" s="41">
        <v>3059.8333333333335</v>
      </c>
      <c r="H175" s="41">
        <v>3024.0666666666666</v>
      </c>
      <c r="I175" s="41">
        <v>3000.4333333333334</v>
      </c>
      <c r="J175" s="41">
        <v>3119.2333333333336</v>
      </c>
      <c r="K175" s="41">
        <v>3142.8666666666668</v>
      </c>
      <c r="L175" s="41">
        <v>3178.6333333333337</v>
      </c>
      <c r="M175" s="31">
        <v>3107.1</v>
      </c>
      <c r="N175" s="31">
        <v>3047.7</v>
      </c>
      <c r="O175" s="42">
        <v>800750</v>
      </c>
      <c r="P175" s="43">
        <v>-1.3854679802955665E-2</v>
      </c>
    </row>
    <row r="176" spans="1:16" ht="12.75" customHeight="1">
      <c r="A176" s="31">
        <v>166</v>
      </c>
      <c r="B176" s="32" t="s">
        <v>171</v>
      </c>
      <c r="C176" s="33" t="s">
        <v>207</v>
      </c>
      <c r="D176" s="34">
        <v>44469</v>
      </c>
      <c r="E176" s="40">
        <v>491.8</v>
      </c>
      <c r="F176" s="40">
        <v>493.48333333333329</v>
      </c>
      <c r="G176" s="41">
        <v>483.46666666666658</v>
      </c>
      <c r="H176" s="41">
        <v>475.13333333333327</v>
      </c>
      <c r="I176" s="41">
        <v>465.11666666666656</v>
      </c>
      <c r="J176" s="41">
        <v>501.81666666666661</v>
      </c>
      <c r="K176" s="41">
        <v>511.83333333333337</v>
      </c>
      <c r="L176" s="41">
        <v>520.16666666666663</v>
      </c>
      <c r="M176" s="31">
        <v>503.5</v>
      </c>
      <c r="N176" s="31">
        <v>485.15</v>
      </c>
      <c r="O176" s="42">
        <v>3876000</v>
      </c>
      <c r="P176" s="43">
        <v>9.1677228559357837E-2</v>
      </c>
    </row>
    <row r="177" spans="1:16" ht="12.75" customHeight="1">
      <c r="A177" s="31">
        <v>167</v>
      </c>
      <c r="B177" s="32" t="s">
        <v>45</v>
      </c>
      <c r="C177" s="33" t="s">
        <v>208</v>
      </c>
      <c r="D177" s="34">
        <v>44469</v>
      </c>
      <c r="E177" s="40">
        <v>985.75</v>
      </c>
      <c r="F177" s="40">
        <v>986.66666666666663</v>
      </c>
      <c r="G177" s="41">
        <v>976.88333333333321</v>
      </c>
      <c r="H177" s="41">
        <v>968.01666666666654</v>
      </c>
      <c r="I177" s="41">
        <v>958.23333333333312</v>
      </c>
      <c r="J177" s="41">
        <v>995.5333333333333</v>
      </c>
      <c r="K177" s="41">
        <v>1005.3166666666668</v>
      </c>
      <c r="L177" s="41">
        <v>1014.1833333333334</v>
      </c>
      <c r="M177" s="31">
        <v>996.45</v>
      </c>
      <c r="N177" s="31">
        <v>977.8</v>
      </c>
      <c r="O177" s="42">
        <v>2016950</v>
      </c>
      <c r="P177" s="43">
        <v>3.6075036075036075E-3</v>
      </c>
    </row>
    <row r="178" spans="1:16" ht="12.75" customHeight="1">
      <c r="A178" s="31">
        <v>168</v>
      </c>
      <c r="B178" s="32" t="s">
        <v>50</v>
      </c>
      <c r="C178" s="33" t="s">
        <v>209</v>
      </c>
      <c r="D178" s="34">
        <v>44469</v>
      </c>
      <c r="E178" s="40">
        <v>538.29999999999995</v>
      </c>
      <c r="F178" s="40">
        <v>536.2833333333333</v>
      </c>
      <c r="G178" s="41">
        <v>532.01666666666665</v>
      </c>
      <c r="H178" s="41">
        <v>525.73333333333335</v>
      </c>
      <c r="I178" s="41">
        <v>521.4666666666667</v>
      </c>
      <c r="J178" s="41">
        <v>542.56666666666661</v>
      </c>
      <c r="K178" s="41">
        <v>546.83333333333326</v>
      </c>
      <c r="L178" s="41">
        <v>553.11666666666656</v>
      </c>
      <c r="M178" s="31">
        <v>540.54999999999995</v>
      </c>
      <c r="N178" s="31">
        <v>530</v>
      </c>
      <c r="O178" s="42">
        <v>5919200</v>
      </c>
      <c r="P178" s="43">
        <v>6.5255731922398585E-2</v>
      </c>
    </row>
    <row r="179" spans="1:16" ht="12.75" customHeight="1">
      <c r="A179" s="31">
        <v>169</v>
      </c>
      <c r="B179" s="32" t="s">
        <v>57</v>
      </c>
      <c r="C179" s="33" t="s">
        <v>210</v>
      </c>
      <c r="D179" s="34">
        <v>44469</v>
      </c>
      <c r="E179" s="40">
        <v>1637.8</v>
      </c>
      <c r="F179" s="40">
        <v>1625.8166666666666</v>
      </c>
      <c r="G179" s="41">
        <v>1600.9833333333331</v>
      </c>
      <c r="H179" s="41">
        <v>1564.1666666666665</v>
      </c>
      <c r="I179" s="41">
        <v>1539.333333333333</v>
      </c>
      <c r="J179" s="41">
        <v>1662.6333333333332</v>
      </c>
      <c r="K179" s="41">
        <v>1687.4666666666667</v>
      </c>
      <c r="L179" s="41">
        <v>1724.2833333333333</v>
      </c>
      <c r="M179" s="31">
        <v>1650.65</v>
      </c>
      <c r="N179" s="31">
        <v>1589</v>
      </c>
      <c r="O179" s="42">
        <v>1462300</v>
      </c>
      <c r="P179" s="43">
        <v>-5.8160504959422904E-2</v>
      </c>
    </row>
    <row r="180" spans="1:16" ht="12.75" customHeight="1">
      <c r="A180" s="31">
        <v>170</v>
      </c>
      <c r="B180" s="32" t="s">
        <v>43</v>
      </c>
      <c r="C180" s="33" t="s">
        <v>211</v>
      </c>
      <c r="D180" s="34">
        <v>44469</v>
      </c>
      <c r="E180" s="40">
        <v>7643.65</v>
      </c>
      <c r="F180" s="40">
        <v>7642.7333333333327</v>
      </c>
      <c r="G180" s="41">
        <v>7592.0666666666657</v>
      </c>
      <c r="H180" s="41">
        <v>7540.4833333333327</v>
      </c>
      <c r="I180" s="41">
        <v>7489.8166666666657</v>
      </c>
      <c r="J180" s="41">
        <v>7694.3166666666657</v>
      </c>
      <c r="K180" s="41">
        <v>7744.9833333333318</v>
      </c>
      <c r="L180" s="41">
        <v>7796.5666666666657</v>
      </c>
      <c r="M180" s="31">
        <v>7693.4</v>
      </c>
      <c r="N180" s="31">
        <v>7591.15</v>
      </c>
      <c r="O180" s="42">
        <v>1767400</v>
      </c>
      <c r="P180" s="43">
        <v>1.8204862311326189E-2</v>
      </c>
    </row>
    <row r="181" spans="1:16" ht="12.75" customHeight="1">
      <c r="A181" s="31">
        <v>171</v>
      </c>
      <c r="B181" s="32" t="s">
        <v>39</v>
      </c>
      <c r="C181" s="33" t="s">
        <v>212</v>
      </c>
      <c r="D181" s="34">
        <v>44469</v>
      </c>
      <c r="E181" s="40">
        <v>725.4</v>
      </c>
      <c r="F181" s="40">
        <v>722.35</v>
      </c>
      <c r="G181" s="41">
        <v>717.80000000000007</v>
      </c>
      <c r="H181" s="41">
        <v>710.2</v>
      </c>
      <c r="I181" s="41">
        <v>705.65000000000009</v>
      </c>
      <c r="J181" s="41">
        <v>729.95</v>
      </c>
      <c r="K181" s="41">
        <v>734.5</v>
      </c>
      <c r="L181" s="41">
        <v>742.1</v>
      </c>
      <c r="M181" s="31">
        <v>726.9</v>
      </c>
      <c r="N181" s="31">
        <v>714.75</v>
      </c>
      <c r="O181" s="42">
        <v>23925200</v>
      </c>
      <c r="P181" s="43">
        <v>6.2329141607435756E-3</v>
      </c>
    </row>
    <row r="182" spans="1:16" ht="12.75" customHeight="1">
      <c r="A182" s="31">
        <v>172</v>
      </c>
      <c r="B182" s="32" t="s">
        <v>121</v>
      </c>
      <c r="C182" s="33" t="s">
        <v>213</v>
      </c>
      <c r="D182" s="34">
        <v>44469</v>
      </c>
      <c r="E182" s="40">
        <v>295.25</v>
      </c>
      <c r="F182" s="40">
        <v>294.98333333333329</v>
      </c>
      <c r="G182" s="41">
        <v>291.16666666666657</v>
      </c>
      <c r="H182" s="41">
        <v>287.08333333333326</v>
      </c>
      <c r="I182" s="41">
        <v>283.26666666666654</v>
      </c>
      <c r="J182" s="41">
        <v>299.06666666666661</v>
      </c>
      <c r="K182" s="41">
        <v>302.88333333333333</v>
      </c>
      <c r="L182" s="41">
        <v>306.96666666666664</v>
      </c>
      <c r="M182" s="31">
        <v>298.8</v>
      </c>
      <c r="N182" s="31">
        <v>290.89999999999998</v>
      </c>
      <c r="O182" s="42">
        <v>122267100</v>
      </c>
      <c r="P182" s="43">
        <v>-1.2963287369553793E-2</v>
      </c>
    </row>
    <row r="183" spans="1:16" ht="12.75" customHeight="1">
      <c r="A183" s="31">
        <v>173</v>
      </c>
      <c r="B183" s="32" t="s">
        <v>71</v>
      </c>
      <c r="C183" s="33" t="s">
        <v>214</v>
      </c>
      <c r="D183" s="34">
        <v>44469</v>
      </c>
      <c r="E183" s="40">
        <v>1241.8</v>
      </c>
      <c r="F183" s="40">
        <v>1238.4666666666667</v>
      </c>
      <c r="G183" s="41">
        <v>1230.4833333333333</v>
      </c>
      <c r="H183" s="41">
        <v>1219.1666666666667</v>
      </c>
      <c r="I183" s="41">
        <v>1211.1833333333334</v>
      </c>
      <c r="J183" s="41">
        <v>1249.7833333333333</v>
      </c>
      <c r="K183" s="41">
        <v>1257.7666666666669</v>
      </c>
      <c r="L183" s="41">
        <v>1269.0833333333333</v>
      </c>
      <c r="M183" s="31">
        <v>1246.45</v>
      </c>
      <c r="N183" s="31">
        <v>1227.1500000000001</v>
      </c>
      <c r="O183" s="42">
        <v>3536000</v>
      </c>
      <c r="P183" s="43">
        <v>1.1152416356877323E-2</v>
      </c>
    </row>
    <row r="184" spans="1:16" ht="12.75" customHeight="1">
      <c r="A184" s="31">
        <v>174</v>
      </c>
      <c r="B184" s="32" t="s">
        <v>88</v>
      </c>
      <c r="C184" s="33" t="s">
        <v>215</v>
      </c>
      <c r="D184" s="34">
        <v>44469</v>
      </c>
      <c r="E184" s="40">
        <v>670.05</v>
      </c>
      <c r="F184" s="40">
        <v>670.23333333333335</v>
      </c>
      <c r="G184" s="41">
        <v>664.11666666666667</v>
      </c>
      <c r="H184" s="41">
        <v>658.18333333333328</v>
      </c>
      <c r="I184" s="41">
        <v>652.06666666666661</v>
      </c>
      <c r="J184" s="41">
        <v>676.16666666666674</v>
      </c>
      <c r="K184" s="41">
        <v>682.28333333333353</v>
      </c>
      <c r="L184" s="41">
        <v>688.21666666666681</v>
      </c>
      <c r="M184" s="31">
        <v>676.35</v>
      </c>
      <c r="N184" s="31">
        <v>664.3</v>
      </c>
      <c r="O184" s="42">
        <v>30692800</v>
      </c>
      <c r="P184" s="43">
        <v>5.2156678662702762E-4</v>
      </c>
    </row>
    <row r="185" spans="1:16" ht="12.75" customHeight="1">
      <c r="A185" s="31">
        <v>175</v>
      </c>
      <c r="B185" s="32" t="s">
        <v>183</v>
      </c>
      <c r="C185" s="33" t="s">
        <v>216</v>
      </c>
      <c r="D185" s="34">
        <v>44469</v>
      </c>
      <c r="E185" s="40">
        <v>337</v>
      </c>
      <c r="F185" s="40">
        <v>324.95</v>
      </c>
      <c r="G185" s="41">
        <v>294.89999999999998</v>
      </c>
      <c r="H185" s="41">
        <v>252.8</v>
      </c>
      <c r="I185" s="41">
        <v>222.75</v>
      </c>
      <c r="J185" s="41">
        <v>367.04999999999995</v>
      </c>
      <c r="K185" s="41">
        <v>397.1</v>
      </c>
      <c r="L185" s="41">
        <v>439.19999999999993</v>
      </c>
      <c r="M185" s="31">
        <v>355</v>
      </c>
      <c r="N185" s="31">
        <v>282.85000000000002</v>
      </c>
      <c r="O185" s="42">
        <v>56847000</v>
      </c>
      <c r="P185" s="43">
        <v>-0.11737854581023802</v>
      </c>
    </row>
    <row r="186" spans="1:16" ht="12.75" customHeight="1">
      <c r="L186" s="1"/>
      <c r="M186" s="1"/>
      <c r="N186" s="1"/>
      <c r="O186" s="1"/>
      <c r="P186" s="1"/>
    </row>
    <row r="187" spans="1:16" ht="12.75" customHeight="1">
      <c r="L187" s="1"/>
      <c r="M187" s="1"/>
      <c r="N187" s="1"/>
      <c r="O187" s="1"/>
      <c r="P187" s="1"/>
    </row>
    <row r="188" spans="1:16" ht="12.75" customHeight="1">
      <c r="L188" s="1"/>
      <c r="M188" s="1"/>
      <c r="N188" s="1"/>
      <c r="O188" s="1"/>
      <c r="P188" s="1"/>
    </row>
    <row r="189" spans="1:16" ht="12.75" customHeight="1">
      <c r="L189" s="1"/>
      <c r="M189" s="1"/>
      <c r="N189" s="1"/>
      <c r="O189" s="1"/>
      <c r="P189" s="1"/>
    </row>
    <row r="190" spans="1:16" ht="12.75" customHeight="1">
      <c r="L190" s="1"/>
      <c r="M190" s="1"/>
      <c r="N190" s="1"/>
      <c r="O190" s="1"/>
      <c r="P190" s="1"/>
    </row>
    <row r="191" spans="1:16" ht="12.75" customHeight="1">
      <c r="L191" s="1"/>
      <c r="M191" s="1"/>
      <c r="N191" s="1"/>
      <c r="O191" s="1"/>
      <c r="P191" s="1"/>
    </row>
    <row r="192" spans="1:16" ht="12.75" customHeight="1">
      <c r="L192" s="1"/>
      <c r="M192" s="1"/>
      <c r="N192" s="1"/>
      <c r="O192" s="1"/>
      <c r="P192" s="1"/>
    </row>
    <row r="193" spans="1:16" ht="12.75" customHeight="1">
      <c r="L193" s="1"/>
      <c r="M193" s="1"/>
      <c r="N193" s="1"/>
      <c r="O193" s="1"/>
      <c r="P193" s="1"/>
    </row>
    <row r="194" spans="1:16" ht="12.75" customHeight="1"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44462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04" t="s">
        <v>16</v>
      </c>
      <c r="B8" s="506"/>
      <c r="C8" s="510" t="s">
        <v>20</v>
      </c>
      <c r="D8" s="510" t="s">
        <v>21</v>
      </c>
      <c r="E8" s="501" t="s">
        <v>22</v>
      </c>
      <c r="F8" s="502"/>
      <c r="G8" s="503"/>
      <c r="H8" s="501" t="s">
        <v>23</v>
      </c>
      <c r="I8" s="502"/>
      <c r="J8" s="503"/>
      <c r="K8" s="26"/>
      <c r="L8" s="53"/>
      <c r="M8" s="53"/>
      <c r="N8" s="1"/>
      <c r="O8" s="1"/>
    </row>
    <row r="9" spans="1:15" ht="36" customHeight="1">
      <c r="A9" s="508"/>
      <c r="B9" s="509"/>
      <c r="C9" s="509"/>
      <c r="D9" s="50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17546.650000000001</v>
      </c>
      <c r="D10" s="35">
        <v>17560.366666666669</v>
      </c>
      <c r="E10" s="35">
        <v>17510.283333333336</v>
      </c>
      <c r="F10" s="35">
        <v>17473.916666666668</v>
      </c>
      <c r="G10" s="35">
        <v>17423.833333333336</v>
      </c>
      <c r="H10" s="35">
        <v>17596.733333333337</v>
      </c>
      <c r="I10" s="35">
        <v>17646.816666666666</v>
      </c>
      <c r="J10" s="35">
        <v>17683.183333333338</v>
      </c>
      <c r="K10" s="37">
        <v>17610.45</v>
      </c>
      <c r="L10" s="37">
        <v>17524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36944.65</v>
      </c>
      <c r="D11" s="40">
        <v>37052.950000000004</v>
      </c>
      <c r="E11" s="40">
        <v>36777.30000000001</v>
      </c>
      <c r="F11" s="40">
        <v>36609.950000000004</v>
      </c>
      <c r="G11" s="40">
        <v>36334.30000000001</v>
      </c>
      <c r="H11" s="40">
        <v>37220.30000000001</v>
      </c>
      <c r="I11" s="40">
        <v>37495.950000000004</v>
      </c>
      <c r="J11" s="40">
        <v>37663.30000000001</v>
      </c>
      <c r="K11" s="31">
        <v>37328.6</v>
      </c>
      <c r="L11" s="31">
        <v>36885.599999999999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2172.1999999999998</v>
      </c>
      <c r="D12" s="40">
        <v>2165.6166666666668</v>
      </c>
      <c r="E12" s="40">
        <v>2155.2333333333336</v>
      </c>
      <c r="F12" s="40">
        <v>2138.2666666666669</v>
      </c>
      <c r="G12" s="40">
        <v>2127.8833333333337</v>
      </c>
      <c r="H12" s="40">
        <v>2182.5833333333335</v>
      </c>
      <c r="I12" s="40">
        <v>2192.9666666666667</v>
      </c>
      <c r="J12" s="40">
        <v>2209.9333333333334</v>
      </c>
      <c r="K12" s="31">
        <v>2176</v>
      </c>
      <c r="L12" s="31">
        <v>2148.65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4936.6499999999996</v>
      </c>
      <c r="D13" s="40">
        <v>4934.45</v>
      </c>
      <c r="E13" s="40">
        <v>4915.2</v>
      </c>
      <c r="F13" s="40">
        <v>4893.75</v>
      </c>
      <c r="G13" s="40">
        <v>4874.5</v>
      </c>
      <c r="H13" s="40">
        <v>4955.8999999999996</v>
      </c>
      <c r="I13" s="40">
        <v>4975.1499999999996</v>
      </c>
      <c r="J13" s="40">
        <v>4996.5999999999995</v>
      </c>
      <c r="K13" s="31">
        <v>4953.7</v>
      </c>
      <c r="L13" s="31">
        <v>4913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36422.400000000001</v>
      </c>
      <c r="D14" s="40">
        <v>36427.166666666664</v>
      </c>
      <c r="E14" s="40">
        <v>36141.183333333327</v>
      </c>
      <c r="F14" s="40">
        <v>35859.96666666666</v>
      </c>
      <c r="G14" s="40">
        <v>35573.983333333323</v>
      </c>
      <c r="H14" s="40">
        <v>36708.383333333331</v>
      </c>
      <c r="I14" s="40">
        <v>36994.366666666669</v>
      </c>
      <c r="J14" s="40">
        <v>37275.583333333336</v>
      </c>
      <c r="K14" s="31">
        <v>36713.15</v>
      </c>
      <c r="L14" s="31">
        <v>36145.949999999997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3831.5</v>
      </c>
      <c r="D15" s="40">
        <v>3824.65</v>
      </c>
      <c r="E15" s="40">
        <v>3809.7000000000003</v>
      </c>
      <c r="F15" s="40">
        <v>3787.9</v>
      </c>
      <c r="G15" s="40">
        <v>3772.9500000000003</v>
      </c>
      <c r="H15" s="40">
        <v>3846.4500000000003</v>
      </c>
      <c r="I15" s="40">
        <v>3861.4</v>
      </c>
      <c r="J15" s="40">
        <v>3883.2000000000003</v>
      </c>
      <c r="K15" s="31">
        <v>3839.6</v>
      </c>
      <c r="L15" s="31">
        <v>3802.85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8167.35</v>
      </c>
      <c r="D16" s="40">
        <v>8122.6333333333341</v>
      </c>
      <c r="E16" s="40">
        <v>8046.7666666666682</v>
      </c>
      <c r="F16" s="40">
        <v>7926.1833333333343</v>
      </c>
      <c r="G16" s="40">
        <v>7850.3166666666684</v>
      </c>
      <c r="H16" s="40">
        <v>8243.2166666666672</v>
      </c>
      <c r="I16" s="40">
        <v>8319.0833333333358</v>
      </c>
      <c r="J16" s="40">
        <v>8439.6666666666679</v>
      </c>
      <c r="K16" s="31">
        <v>8198.5</v>
      </c>
      <c r="L16" s="31">
        <v>8002.05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2365.5500000000002</v>
      </c>
      <c r="D17" s="40">
        <v>2358.5499999999997</v>
      </c>
      <c r="E17" s="40">
        <v>2338.0999999999995</v>
      </c>
      <c r="F17" s="40">
        <v>2310.6499999999996</v>
      </c>
      <c r="G17" s="40">
        <v>2290.1999999999994</v>
      </c>
      <c r="H17" s="40">
        <v>2385.9999999999995</v>
      </c>
      <c r="I17" s="40">
        <v>2406.4499999999994</v>
      </c>
      <c r="J17" s="40">
        <v>2433.8999999999996</v>
      </c>
      <c r="K17" s="31">
        <v>2379</v>
      </c>
      <c r="L17" s="31">
        <v>2331.1</v>
      </c>
      <c r="M17" s="31">
        <v>3.0880299999999998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1085</v>
      </c>
      <c r="D18" s="40">
        <v>1089.2</v>
      </c>
      <c r="E18" s="40">
        <v>1075.8000000000002</v>
      </c>
      <c r="F18" s="40">
        <v>1066.6000000000001</v>
      </c>
      <c r="G18" s="40">
        <v>1053.2000000000003</v>
      </c>
      <c r="H18" s="40">
        <v>1098.4000000000001</v>
      </c>
      <c r="I18" s="40">
        <v>1111.8000000000002</v>
      </c>
      <c r="J18" s="40">
        <v>1121</v>
      </c>
      <c r="K18" s="31">
        <v>1102.5999999999999</v>
      </c>
      <c r="L18" s="31">
        <v>1080</v>
      </c>
      <c r="M18" s="31">
        <v>14.36192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915.3</v>
      </c>
      <c r="D19" s="40">
        <v>914.13333333333321</v>
      </c>
      <c r="E19" s="40">
        <v>904.71666666666647</v>
      </c>
      <c r="F19" s="40">
        <v>894.13333333333321</v>
      </c>
      <c r="G19" s="40">
        <v>884.71666666666647</v>
      </c>
      <c r="H19" s="40">
        <v>924.71666666666647</v>
      </c>
      <c r="I19" s="40">
        <v>934.13333333333321</v>
      </c>
      <c r="J19" s="40">
        <v>944.71666666666647</v>
      </c>
      <c r="K19" s="31">
        <v>923.55</v>
      </c>
      <c r="L19" s="31">
        <v>903.55</v>
      </c>
      <c r="M19" s="31">
        <v>7.5608300000000002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21464.95</v>
      </c>
      <c r="D20" s="40">
        <v>21255</v>
      </c>
      <c r="E20" s="40">
        <v>21009.95</v>
      </c>
      <c r="F20" s="40">
        <v>20554.95</v>
      </c>
      <c r="G20" s="40">
        <v>20309.900000000001</v>
      </c>
      <c r="H20" s="40">
        <v>21710</v>
      </c>
      <c r="I20" s="40">
        <v>21955.050000000003</v>
      </c>
      <c r="J20" s="40">
        <v>22410.05</v>
      </c>
      <c r="K20" s="31">
        <v>21500.05</v>
      </c>
      <c r="L20" s="31">
        <v>20800</v>
      </c>
      <c r="M20" s="31">
        <v>0.17468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1437.75</v>
      </c>
      <c r="D21" s="40">
        <v>1441.5833333333333</v>
      </c>
      <c r="E21" s="40">
        <v>1420.5166666666664</v>
      </c>
      <c r="F21" s="40">
        <v>1403.2833333333331</v>
      </c>
      <c r="G21" s="40">
        <v>1382.2166666666662</v>
      </c>
      <c r="H21" s="40">
        <v>1458.8166666666666</v>
      </c>
      <c r="I21" s="40">
        <v>1479.8833333333337</v>
      </c>
      <c r="J21" s="40">
        <v>1497.1166666666668</v>
      </c>
      <c r="K21" s="31">
        <v>1462.65</v>
      </c>
      <c r="L21" s="31">
        <v>1424.35</v>
      </c>
      <c r="M21" s="31">
        <v>16.638580000000001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1141.55</v>
      </c>
      <c r="D22" s="40">
        <v>1144.0333333333335</v>
      </c>
      <c r="E22" s="40">
        <v>1124.5666666666671</v>
      </c>
      <c r="F22" s="40">
        <v>1107.5833333333335</v>
      </c>
      <c r="G22" s="40">
        <v>1088.116666666667</v>
      </c>
      <c r="H22" s="40">
        <v>1161.0166666666671</v>
      </c>
      <c r="I22" s="40">
        <v>1180.4833333333338</v>
      </c>
      <c r="J22" s="40">
        <v>1197.4666666666672</v>
      </c>
      <c r="K22" s="31">
        <v>1163.5</v>
      </c>
      <c r="L22" s="31">
        <v>1127.05</v>
      </c>
      <c r="M22" s="31">
        <v>22.48068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745.3</v>
      </c>
      <c r="D23" s="40">
        <v>748.9666666666667</v>
      </c>
      <c r="E23" s="40">
        <v>738.33333333333337</v>
      </c>
      <c r="F23" s="40">
        <v>731.36666666666667</v>
      </c>
      <c r="G23" s="40">
        <v>720.73333333333335</v>
      </c>
      <c r="H23" s="40">
        <v>755.93333333333339</v>
      </c>
      <c r="I23" s="40">
        <v>766.56666666666661</v>
      </c>
      <c r="J23" s="40">
        <v>773.53333333333342</v>
      </c>
      <c r="K23" s="31">
        <v>759.6</v>
      </c>
      <c r="L23" s="31">
        <v>742</v>
      </c>
      <c r="M23" s="31">
        <v>43.43365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1378.7</v>
      </c>
      <c r="D24" s="40">
        <v>1388.2333333333333</v>
      </c>
      <c r="E24" s="40">
        <v>1360.4666666666667</v>
      </c>
      <c r="F24" s="40">
        <v>1342.2333333333333</v>
      </c>
      <c r="G24" s="40">
        <v>1314.4666666666667</v>
      </c>
      <c r="H24" s="40">
        <v>1406.4666666666667</v>
      </c>
      <c r="I24" s="40">
        <v>1434.2333333333336</v>
      </c>
      <c r="J24" s="40">
        <v>1452.4666666666667</v>
      </c>
      <c r="K24" s="31">
        <v>1416</v>
      </c>
      <c r="L24" s="31">
        <v>1370</v>
      </c>
      <c r="M24" s="31">
        <v>4.7999099999999997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1560.8</v>
      </c>
      <c r="D25" s="40">
        <v>1615.5333333333335</v>
      </c>
      <c r="E25" s="40">
        <v>1506.0666666666671</v>
      </c>
      <c r="F25" s="40">
        <v>1451.3333333333335</v>
      </c>
      <c r="G25" s="40">
        <v>1341.866666666667</v>
      </c>
      <c r="H25" s="40">
        <v>1670.2666666666671</v>
      </c>
      <c r="I25" s="40">
        <v>1779.7333333333338</v>
      </c>
      <c r="J25" s="40">
        <v>1834.4666666666672</v>
      </c>
      <c r="K25" s="31">
        <v>1725</v>
      </c>
      <c r="L25" s="31">
        <v>1560.8</v>
      </c>
      <c r="M25" s="31">
        <v>8.3577499999999993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109.95</v>
      </c>
      <c r="D26" s="40">
        <v>110.03333333333335</v>
      </c>
      <c r="E26" s="40">
        <v>108.16666666666669</v>
      </c>
      <c r="F26" s="40">
        <v>106.38333333333334</v>
      </c>
      <c r="G26" s="40">
        <v>104.51666666666668</v>
      </c>
      <c r="H26" s="40">
        <v>111.81666666666669</v>
      </c>
      <c r="I26" s="40">
        <v>113.68333333333334</v>
      </c>
      <c r="J26" s="40">
        <v>115.4666666666667</v>
      </c>
      <c r="K26" s="31">
        <v>111.9</v>
      </c>
      <c r="L26" s="31">
        <v>108.25</v>
      </c>
      <c r="M26" s="31">
        <v>33.491169999999997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214.6</v>
      </c>
      <c r="D27" s="40">
        <v>210.63333333333335</v>
      </c>
      <c r="E27" s="40">
        <v>205.26666666666671</v>
      </c>
      <c r="F27" s="40">
        <v>195.93333333333337</v>
      </c>
      <c r="G27" s="40">
        <v>190.56666666666672</v>
      </c>
      <c r="H27" s="40">
        <v>219.9666666666667</v>
      </c>
      <c r="I27" s="40">
        <v>225.33333333333331</v>
      </c>
      <c r="J27" s="40">
        <v>234.66666666666669</v>
      </c>
      <c r="K27" s="31">
        <v>216</v>
      </c>
      <c r="L27" s="31">
        <v>201.3</v>
      </c>
      <c r="M27" s="31">
        <v>39.830939999999998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2177.5500000000002</v>
      </c>
      <c r="D28" s="40">
        <v>2178.1166666666668</v>
      </c>
      <c r="E28" s="40">
        <v>2168.2333333333336</v>
      </c>
      <c r="F28" s="40">
        <v>2158.916666666667</v>
      </c>
      <c r="G28" s="40">
        <v>2149.0333333333338</v>
      </c>
      <c r="H28" s="40">
        <v>2187.4333333333334</v>
      </c>
      <c r="I28" s="40">
        <v>2197.3166666666666</v>
      </c>
      <c r="J28" s="40">
        <v>2206.6333333333332</v>
      </c>
      <c r="K28" s="31">
        <v>2188</v>
      </c>
      <c r="L28" s="31">
        <v>2168.8000000000002</v>
      </c>
      <c r="M28" s="31">
        <v>0.30803000000000003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813.35</v>
      </c>
      <c r="D29" s="40">
        <v>803.70000000000016</v>
      </c>
      <c r="E29" s="40">
        <v>785.85000000000036</v>
      </c>
      <c r="F29" s="40">
        <v>758.35000000000025</v>
      </c>
      <c r="G29" s="40">
        <v>740.50000000000045</v>
      </c>
      <c r="H29" s="40">
        <v>831.20000000000027</v>
      </c>
      <c r="I29" s="40">
        <v>849.05</v>
      </c>
      <c r="J29" s="40">
        <v>876.55000000000018</v>
      </c>
      <c r="K29" s="31">
        <v>821.55</v>
      </c>
      <c r="L29" s="31">
        <v>776.2</v>
      </c>
      <c r="M29" s="31">
        <v>11.43768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3894.6</v>
      </c>
      <c r="D30" s="40">
        <v>3889.6499999999996</v>
      </c>
      <c r="E30" s="40">
        <v>3832.5999999999995</v>
      </c>
      <c r="F30" s="40">
        <v>3770.6</v>
      </c>
      <c r="G30" s="40">
        <v>3713.5499999999997</v>
      </c>
      <c r="H30" s="40">
        <v>3951.6499999999992</v>
      </c>
      <c r="I30" s="40">
        <v>4008.6999999999994</v>
      </c>
      <c r="J30" s="40">
        <v>4070.6999999999989</v>
      </c>
      <c r="K30" s="31">
        <v>3946.7</v>
      </c>
      <c r="L30" s="31">
        <v>3827.65</v>
      </c>
      <c r="M30" s="31">
        <v>1.31433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735.75</v>
      </c>
      <c r="D31" s="40">
        <v>734.63333333333333</v>
      </c>
      <c r="E31" s="40">
        <v>726.31666666666661</v>
      </c>
      <c r="F31" s="40">
        <v>716.88333333333333</v>
      </c>
      <c r="G31" s="40">
        <v>708.56666666666661</v>
      </c>
      <c r="H31" s="40">
        <v>744.06666666666661</v>
      </c>
      <c r="I31" s="40">
        <v>752.38333333333344</v>
      </c>
      <c r="J31" s="40">
        <v>761.81666666666661</v>
      </c>
      <c r="K31" s="31">
        <v>742.95</v>
      </c>
      <c r="L31" s="31">
        <v>725.2</v>
      </c>
      <c r="M31" s="31">
        <v>8.8773099999999996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419.5</v>
      </c>
      <c r="D32" s="40">
        <v>418.4666666666667</v>
      </c>
      <c r="E32" s="40">
        <v>414.08333333333337</v>
      </c>
      <c r="F32" s="40">
        <v>408.66666666666669</v>
      </c>
      <c r="G32" s="40">
        <v>404.28333333333336</v>
      </c>
      <c r="H32" s="40">
        <v>423.88333333333338</v>
      </c>
      <c r="I32" s="40">
        <v>428.26666666666671</v>
      </c>
      <c r="J32" s="40">
        <v>433.68333333333339</v>
      </c>
      <c r="K32" s="31">
        <v>422.85</v>
      </c>
      <c r="L32" s="31">
        <v>413.05</v>
      </c>
      <c r="M32" s="31">
        <v>32.333109999999998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4904.8999999999996</v>
      </c>
      <c r="D33" s="40">
        <v>4928.2666666666664</v>
      </c>
      <c r="E33" s="40">
        <v>4846.5333333333328</v>
      </c>
      <c r="F33" s="40">
        <v>4788.1666666666661</v>
      </c>
      <c r="G33" s="40">
        <v>4706.4333333333325</v>
      </c>
      <c r="H33" s="40">
        <v>4986.6333333333332</v>
      </c>
      <c r="I33" s="40">
        <v>5068.3666666666668</v>
      </c>
      <c r="J33" s="40">
        <v>5126.7333333333336</v>
      </c>
      <c r="K33" s="31">
        <v>5010</v>
      </c>
      <c r="L33" s="31">
        <v>4869.8999999999996</v>
      </c>
      <c r="M33" s="31">
        <v>5.6204099999999997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232.55</v>
      </c>
      <c r="D34" s="40">
        <v>229.18333333333331</v>
      </c>
      <c r="E34" s="40">
        <v>223.86666666666662</v>
      </c>
      <c r="F34" s="40">
        <v>215.18333333333331</v>
      </c>
      <c r="G34" s="40">
        <v>209.86666666666662</v>
      </c>
      <c r="H34" s="40">
        <v>237.86666666666662</v>
      </c>
      <c r="I34" s="40">
        <v>243.18333333333328</v>
      </c>
      <c r="J34" s="40">
        <v>251.86666666666662</v>
      </c>
      <c r="K34" s="31">
        <v>234.5</v>
      </c>
      <c r="L34" s="31">
        <v>220.5</v>
      </c>
      <c r="M34" s="31">
        <v>154.53713999999999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128.30000000000001</v>
      </c>
      <c r="D35" s="40">
        <v>128.78333333333333</v>
      </c>
      <c r="E35" s="40">
        <v>126.71666666666667</v>
      </c>
      <c r="F35" s="40">
        <v>125.13333333333334</v>
      </c>
      <c r="G35" s="40">
        <v>123.06666666666668</v>
      </c>
      <c r="H35" s="40">
        <v>130.36666666666667</v>
      </c>
      <c r="I35" s="40">
        <v>132.43333333333334</v>
      </c>
      <c r="J35" s="40">
        <v>134.01666666666665</v>
      </c>
      <c r="K35" s="31">
        <v>130.85</v>
      </c>
      <c r="L35" s="31">
        <v>127.2</v>
      </c>
      <c r="M35" s="31">
        <v>158.80189999999999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3317.5</v>
      </c>
      <c r="D36" s="40">
        <v>3311.9</v>
      </c>
      <c r="E36" s="40">
        <v>3293.8500000000004</v>
      </c>
      <c r="F36" s="40">
        <v>3270.2000000000003</v>
      </c>
      <c r="G36" s="40">
        <v>3252.1500000000005</v>
      </c>
      <c r="H36" s="40">
        <v>3335.55</v>
      </c>
      <c r="I36" s="40">
        <v>3353.6000000000004</v>
      </c>
      <c r="J36" s="40">
        <v>3377.25</v>
      </c>
      <c r="K36" s="31">
        <v>3329.95</v>
      </c>
      <c r="L36" s="31">
        <v>3288.25</v>
      </c>
      <c r="M36" s="31">
        <v>8.2594499999999993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731.1</v>
      </c>
      <c r="D37" s="40">
        <v>728.28333333333342</v>
      </c>
      <c r="E37" s="40">
        <v>722.61666666666679</v>
      </c>
      <c r="F37" s="40">
        <v>714.13333333333333</v>
      </c>
      <c r="G37" s="40">
        <v>708.4666666666667</v>
      </c>
      <c r="H37" s="40">
        <v>736.76666666666688</v>
      </c>
      <c r="I37" s="40">
        <v>742.43333333333362</v>
      </c>
      <c r="J37" s="40">
        <v>750.91666666666697</v>
      </c>
      <c r="K37" s="31">
        <v>733.95</v>
      </c>
      <c r="L37" s="31">
        <v>719.8</v>
      </c>
      <c r="M37" s="31">
        <v>16.746670000000002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4378.6499999999996</v>
      </c>
      <c r="D38" s="40">
        <v>4376.6166666666659</v>
      </c>
      <c r="E38" s="40">
        <v>4333.2333333333318</v>
      </c>
      <c r="F38" s="40">
        <v>4287.8166666666657</v>
      </c>
      <c r="G38" s="40">
        <v>4244.4333333333316</v>
      </c>
      <c r="H38" s="40">
        <v>4422.0333333333319</v>
      </c>
      <c r="I38" s="40">
        <v>4465.4166666666652</v>
      </c>
      <c r="J38" s="40">
        <v>4510.8333333333321</v>
      </c>
      <c r="K38" s="31">
        <v>4420</v>
      </c>
      <c r="L38" s="31">
        <v>4331.2</v>
      </c>
      <c r="M38" s="31">
        <v>2.4399600000000001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788.35</v>
      </c>
      <c r="D39" s="40">
        <v>790.38333333333333</v>
      </c>
      <c r="E39" s="40">
        <v>783.9666666666667</v>
      </c>
      <c r="F39" s="40">
        <v>779.58333333333337</v>
      </c>
      <c r="G39" s="40">
        <v>773.16666666666674</v>
      </c>
      <c r="H39" s="40">
        <v>794.76666666666665</v>
      </c>
      <c r="I39" s="40">
        <v>801.18333333333339</v>
      </c>
      <c r="J39" s="40">
        <v>805.56666666666661</v>
      </c>
      <c r="K39" s="31">
        <v>796.8</v>
      </c>
      <c r="L39" s="31">
        <v>786</v>
      </c>
      <c r="M39" s="31">
        <v>43.591419999999999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3757.15</v>
      </c>
      <c r="D40" s="40">
        <v>3749.7333333333336</v>
      </c>
      <c r="E40" s="40">
        <v>3729.4666666666672</v>
      </c>
      <c r="F40" s="40">
        <v>3701.7833333333338</v>
      </c>
      <c r="G40" s="40">
        <v>3681.5166666666673</v>
      </c>
      <c r="H40" s="40">
        <v>3777.416666666667</v>
      </c>
      <c r="I40" s="40">
        <v>3797.6833333333334</v>
      </c>
      <c r="J40" s="40">
        <v>3825.3666666666668</v>
      </c>
      <c r="K40" s="31">
        <v>3770</v>
      </c>
      <c r="L40" s="31">
        <v>3722.05</v>
      </c>
      <c r="M40" s="31">
        <v>2.45919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7793.65</v>
      </c>
      <c r="D41" s="40">
        <v>7819.8833333333341</v>
      </c>
      <c r="E41" s="40">
        <v>7744.7666666666682</v>
      </c>
      <c r="F41" s="40">
        <v>7695.8833333333341</v>
      </c>
      <c r="G41" s="40">
        <v>7620.7666666666682</v>
      </c>
      <c r="H41" s="40">
        <v>7868.7666666666682</v>
      </c>
      <c r="I41" s="40">
        <v>7943.883333333335</v>
      </c>
      <c r="J41" s="40">
        <v>7992.7666666666682</v>
      </c>
      <c r="K41" s="31">
        <v>7895</v>
      </c>
      <c r="L41" s="31">
        <v>7771</v>
      </c>
      <c r="M41" s="31">
        <v>15.005409999999999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17614.75</v>
      </c>
      <c r="D42" s="40">
        <v>17633.25</v>
      </c>
      <c r="E42" s="40">
        <v>17486.5</v>
      </c>
      <c r="F42" s="40">
        <v>17358.25</v>
      </c>
      <c r="G42" s="40">
        <v>17211.5</v>
      </c>
      <c r="H42" s="40">
        <v>17761.5</v>
      </c>
      <c r="I42" s="40">
        <v>17908.25</v>
      </c>
      <c r="J42" s="40">
        <v>18036.5</v>
      </c>
      <c r="K42" s="31">
        <v>17780</v>
      </c>
      <c r="L42" s="31">
        <v>17505</v>
      </c>
      <c r="M42" s="31">
        <v>2.56982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4719.2</v>
      </c>
      <c r="D43" s="40">
        <v>4722.0666666666666</v>
      </c>
      <c r="E43" s="40">
        <v>4645.1333333333332</v>
      </c>
      <c r="F43" s="40">
        <v>4571.0666666666666</v>
      </c>
      <c r="G43" s="40">
        <v>4494.1333333333332</v>
      </c>
      <c r="H43" s="40">
        <v>4796.1333333333332</v>
      </c>
      <c r="I43" s="40">
        <v>4873.0666666666657</v>
      </c>
      <c r="J43" s="40">
        <v>4947.1333333333332</v>
      </c>
      <c r="K43" s="31">
        <v>4799</v>
      </c>
      <c r="L43" s="31">
        <v>4648</v>
      </c>
      <c r="M43" s="31">
        <v>1.44092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2692.2</v>
      </c>
      <c r="D44" s="40">
        <v>2643.8333333333335</v>
      </c>
      <c r="E44" s="40">
        <v>2577.666666666667</v>
      </c>
      <c r="F44" s="40">
        <v>2463.1333333333337</v>
      </c>
      <c r="G44" s="40">
        <v>2396.9666666666672</v>
      </c>
      <c r="H44" s="40">
        <v>2758.3666666666668</v>
      </c>
      <c r="I44" s="40">
        <v>2824.5333333333338</v>
      </c>
      <c r="J44" s="40">
        <v>2939.0666666666666</v>
      </c>
      <c r="K44" s="31">
        <v>2710</v>
      </c>
      <c r="L44" s="31">
        <v>2529.3000000000002</v>
      </c>
      <c r="M44" s="31">
        <v>13.89658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284</v>
      </c>
      <c r="D45" s="40">
        <v>283.36666666666667</v>
      </c>
      <c r="E45" s="40">
        <v>280.73333333333335</v>
      </c>
      <c r="F45" s="40">
        <v>277.4666666666667</v>
      </c>
      <c r="G45" s="40">
        <v>274.83333333333337</v>
      </c>
      <c r="H45" s="40">
        <v>286.63333333333333</v>
      </c>
      <c r="I45" s="40">
        <v>289.26666666666665</v>
      </c>
      <c r="J45" s="40">
        <v>292.5333333333333</v>
      </c>
      <c r="K45" s="31">
        <v>286</v>
      </c>
      <c r="L45" s="31">
        <v>280.10000000000002</v>
      </c>
      <c r="M45" s="31">
        <v>34.7911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79.7</v>
      </c>
      <c r="D46" s="40">
        <v>79.466666666666683</v>
      </c>
      <c r="E46" s="40">
        <v>78.78333333333336</v>
      </c>
      <c r="F46" s="40">
        <v>77.866666666666674</v>
      </c>
      <c r="G46" s="40">
        <v>77.183333333333351</v>
      </c>
      <c r="H46" s="40">
        <v>80.383333333333368</v>
      </c>
      <c r="I46" s="40">
        <v>81.066666666666677</v>
      </c>
      <c r="J46" s="40">
        <v>81.983333333333377</v>
      </c>
      <c r="K46" s="31">
        <v>80.150000000000006</v>
      </c>
      <c r="L46" s="31">
        <v>78.55</v>
      </c>
      <c r="M46" s="31">
        <v>204.02968999999999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54.5</v>
      </c>
      <c r="D47" s="40">
        <v>54.983333333333327</v>
      </c>
      <c r="E47" s="40">
        <v>53.866666666666653</v>
      </c>
      <c r="F47" s="40">
        <v>53.233333333333327</v>
      </c>
      <c r="G47" s="40">
        <v>52.116666666666653</v>
      </c>
      <c r="H47" s="40">
        <v>55.616666666666653</v>
      </c>
      <c r="I47" s="40">
        <v>56.733333333333327</v>
      </c>
      <c r="J47" s="40">
        <v>57.366666666666653</v>
      </c>
      <c r="K47" s="31">
        <v>56.1</v>
      </c>
      <c r="L47" s="31">
        <v>54.35</v>
      </c>
      <c r="M47" s="31">
        <v>68.1785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1798.85</v>
      </c>
      <c r="D48" s="40">
        <v>1790.2333333333333</v>
      </c>
      <c r="E48" s="40">
        <v>1771.6166666666668</v>
      </c>
      <c r="F48" s="40">
        <v>1744.3833333333334</v>
      </c>
      <c r="G48" s="40">
        <v>1725.7666666666669</v>
      </c>
      <c r="H48" s="40">
        <v>1817.4666666666667</v>
      </c>
      <c r="I48" s="40">
        <v>1836.083333333333</v>
      </c>
      <c r="J48" s="40">
        <v>1863.3166666666666</v>
      </c>
      <c r="K48" s="31">
        <v>1808.85</v>
      </c>
      <c r="L48" s="31">
        <v>1763</v>
      </c>
      <c r="M48" s="31">
        <v>5.1788999999999996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812</v>
      </c>
      <c r="D49" s="40">
        <v>815.35</v>
      </c>
      <c r="E49" s="40">
        <v>806.75</v>
      </c>
      <c r="F49" s="40">
        <v>801.5</v>
      </c>
      <c r="G49" s="40">
        <v>792.9</v>
      </c>
      <c r="H49" s="40">
        <v>820.6</v>
      </c>
      <c r="I49" s="40">
        <v>829.20000000000016</v>
      </c>
      <c r="J49" s="40">
        <v>834.45</v>
      </c>
      <c r="K49" s="31">
        <v>823.95</v>
      </c>
      <c r="L49" s="31">
        <v>810.1</v>
      </c>
      <c r="M49" s="31">
        <v>4.7260499999999999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205.95</v>
      </c>
      <c r="D50" s="40">
        <v>205.5333333333333</v>
      </c>
      <c r="E50" s="40">
        <v>204.21666666666661</v>
      </c>
      <c r="F50" s="40">
        <v>202.48333333333332</v>
      </c>
      <c r="G50" s="40">
        <v>201.16666666666663</v>
      </c>
      <c r="H50" s="40">
        <v>207.26666666666659</v>
      </c>
      <c r="I50" s="40">
        <v>208.58333333333331</v>
      </c>
      <c r="J50" s="40">
        <v>210.31666666666658</v>
      </c>
      <c r="K50" s="31">
        <v>206.85</v>
      </c>
      <c r="L50" s="31">
        <v>203.8</v>
      </c>
      <c r="M50" s="31">
        <v>32.242139999999999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740.85</v>
      </c>
      <c r="D51" s="40">
        <v>740.76666666666677</v>
      </c>
      <c r="E51" s="40">
        <v>730.68333333333351</v>
      </c>
      <c r="F51" s="40">
        <v>720.51666666666677</v>
      </c>
      <c r="G51" s="40">
        <v>710.43333333333351</v>
      </c>
      <c r="H51" s="40">
        <v>750.93333333333351</v>
      </c>
      <c r="I51" s="40">
        <v>761.01666666666677</v>
      </c>
      <c r="J51" s="40">
        <v>771.18333333333351</v>
      </c>
      <c r="K51" s="31">
        <v>750.85</v>
      </c>
      <c r="L51" s="31">
        <v>730.6</v>
      </c>
      <c r="M51" s="31">
        <v>27.272670000000002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57.05</v>
      </c>
      <c r="D52" s="40">
        <v>56.233333333333327</v>
      </c>
      <c r="E52" s="40">
        <v>55.066666666666656</v>
      </c>
      <c r="F52" s="40">
        <v>53.083333333333329</v>
      </c>
      <c r="G52" s="40">
        <v>51.916666666666657</v>
      </c>
      <c r="H52" s="40">
        <v>58.216666666666654</v>
      </c>
      <c r="I52" s="40">
        <v>59.383333333333326</v>
      </c>
      <c r="J52" s="40">
        <v>61.366666666666653</v>
      </c>
      <c r="K52" s="31">
        <v>57.4</v>
      </c>
      <c r="L52" s="31">
        <v>54.25</v>
      </c>
      <c r="M52" s="31">
        <v>337.44099999999997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420.15</v>
      </c>
      <c r="D53" s="40">
        <v>418.7166666666667</v>
      </c>
      <c r="E53" s="40">
        <v>415.93333333333339</v>
      </c>
      <c r="F53" s="40">
        <v>411.7166666666667</v>
      </c>
      <c r="G53" s="40">
        <v>408.93333333333339</v>
      </c>
      <c r="H53" s="40">
        <v>422.93333333333339</v>
      </c>
      <c r="I53" s="40">
        <v>425.7166666666667</v>
      </c>
      <c r="J53" s="40">
        <v>429.93333333333339</v>
      </c>
      <c r="K53" s="31">
        <v>421.5</v>
      </c>
      <c r="L53" s="31">
        <v>414.5</v>
      </c>
      <c r="M53" s="31">
        <v>48.20035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726.75</v>
      </c>
      <c r="D54" s="40">
        <v>727.63333333333333</v>
      </c>
      <c r="E54" s="40">
        <v>723.2166666666667</v>
      </c>
      <c r="F54" s="40">
        <v>719.68333333333339</v>
      </c>
      <c r="G54" s="40">
        <v>715.26666666666677</v>
      </c>
      <c r="H54" s="40">
        <v>731.16666666666663</v>
      </c>
      <c r="I54" s="40">
        <v>735.58333333333337</v>
      </c>
      <c r="J54" s="40">
        <v>739.11666666666656</v>
      </c>
      <c r="K54" s="31">
        <v>732.05</v>
      </c>
      <c r="L54" s="31">
        <v>724.1</v>
      </c>
      <c r="M54" s="31">
        <v>160.47334000000001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367.55</v>
      </c>
      <c r="D55" s="40">
        <v>366.43333333333334</v>
      </c>
      <c r="E55" s="40">
        <v>364.36666666666667</v>
      </c>
      <c r="F55" s="40">
        <v>361.18333333333334</v>
      </c>
      <c r="G55" s="40">
        <v>359.11666666666667</v>
      </c>
      <c r="H55" s="40">
        <v>369.61666666666667</v>
      </c>
      <c r="I55" s="40">
        <v>371.68333333333339</v>
      </c>
      <c r="J55" s="40">
        <v>374.86666666666667</v>
      </c>
      <c r="K55" s="31">
        <v>368.5</v>
      </c>
      <c r="L55" s="31">
        <v>363.25</v>
      </c>
      <c r="M55" s="31">
        <v>21.071079999999998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1159.75</v>
      </c>
      <c r="D56" s="40">
        <v>1161.5</v>
      </c>
      <c r="E56" s="40">
        <v>1147</v>
      </c>
      <c r="F56" s="40">
        <v>1134.25</v>
      </c>
      <c r="G56" s="40">
        <v>1119.75</v>
      </c>
      <c r="H56" s="40">
        <v>1174.25</v>
      </c>
      <c r="I56" s="40">
        <v>1188.75</v>
      </c>
      <c r="J56" s="40">
        <v>1201.5</v>
      </c>
      <c r="K56" s="31">
        <v>1176</v>
      </c>
      <c r="L56" s="31">
        <v>1148.75</v>
      </c>
      <c r="M56" s="31">
        <v>0.56008000000000002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15301.5</v>
      </c>
      <c r="D57" s="40">
        <v>15265.483333333332</v>
      </c>
      <c r="E57" s="40">
        <v>15186.016666666663</v>
      </c>
      <c r="F57" s="40">
        <v>15070.533333333331</v>
      </c>
      <c r="G57" s="40">
        <v>14991.066666666662</v>
      </c>
      <c r="H57" s="40">
        <v>15380.966666666664</v>
      </c>
      <c r="I57" s="40">
        <v>15460.433333333334</v>
      </c>
      <c r="J57" s="40">
        <v>15575.916666666664</v>
      </c>
      <c r="K57" s="31">
        <v>15344.95</v>
      </c>
      <c r="L57" s="31">
        <v>15150</v>
      </c>
      <c r="M57" s="31">
        <v>0.37973000000000001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4058.5</v>
      </c>
      <c r="D58" s="40">
        <v>4070.8666666666668</v>
      </c>
      <c r="E58" s="40">
        <v>4036.7333333333336</v>
      </c>
      <c r="F58" s="40">
        <v>4014.9666666666667</v>
      </c>
      <c r="G58" s="40">
        <v>3980.8333333333335</v>
      </c>
      <c r="H58" s="40">
        <v>4092.6333333333337</v>
      </c>
      <c r="I58" s="40">
        <v>4126.7666666666664</v>
      </c>
      <c r="J58" s="40">
        <v>4148.5333333333338</v>
      </c>
      <c r="K58" s="31">
        <v>4105</v>
      </c>
      <c r="L58" s="31">
        <v>4049.1</v>
      </c>
      <c r="M58" s="31">
        <v>2.59937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85.95</v>
      </c>
      <c r="D59" s="40">
        <v>87.233333333333334</v>
      </c>
      <c r="E59" s="40">
        <v>84.466666666666669</v>
      </c>
      <c r="F59" s="40">
        <v>82.983333333333334</v>
      </c>
      <c r="G59" s="40">
        <v>80.216666666666669</v>
      </c>
      <c r="H59" s="40">
        <v>88.716666666666669</v>
      </c>
      <c r="I59" s="40">
        <v>91.483333333333348</v>
      </c>
      <c r="J59" s="40">
        <v>92.966666666666669</v>
      </c>
      <c r="K59" s="31">
        <v>90</v>
      </c>
      <c r="L59" s="31">
        <v>85.75</v>
      </c>
      <c r="M59" s="31">
        <v>59.329590000000003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561.15</v>
      </c>
      <c r="D60" s="40">
        <v>558.59999999999991</v>
      </c>
      <c r="E60" s="40">
        <v>553.64999999999986</v>
      </c>
      <c r="F60" s="40">
        <v>546.15</v>
      </c>
      <c r="G60" s="40">
        <v>541.19999999999993</v>
      </c>
      <c r="H60" s="40">
        <v>566.0999999999998</v>
      </c>
      <c r="I60" s="40">
        <v>571.04999999999984</v>
      </c>
      <c r="J60" s="40">
        <v>578.54999999999973</v>
      </c>
      <c r="K60" s="31">
        <v>563.54999999999995</v>
      </c>
      <c r="L60" s="31">
        <v>551.1</v>
      </c>
      <c r="M60" s="31">
        <v>14.6883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156.85</v>
      </c>
      <c r="D61" s="40">
        <v>156.98333333333332</v>
      </c>
      <c r="E61" s="40">
        <v>154.86666666666665</v>
      </c>
      <c r="F61" s="40">
        <v>152.88333333333333</v>
      </c>
      <c r="G61" s="40">
        <v>150.76666666666665</v>
      </c>
      <c r="H61" s="40">
        <v>158.96666666666664</v>
      </c>
      <c r="I61" s="40">
        <v>161.08333333333331</v>
      </c>
      <c r="J61" s="40">
        <v>163.06666666666663</v>
      </c>
      <c r="K61" s="31">
        <v>159.1</v>
      </c>
      <c r="L61" s="31">
        <v>155</v>
      </c>
      <c r="M61" s="31">
        <v>113.31789000000001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139.19999999999999</v>
      </c>
      <c r="D62" s="40">
        <v>138.91666666666666</v>
      </c>
      <c r="E62" s="40">
        <v>138.08333333333331</v>
      </c>
      <c r="F62" s="40">
        <v>136.96666666666667</v>
      </c>
      <c r="G62" s="40">
        <v>136.13333333333333</v>
      </c>
      <c r="H62" s="40">
        <v>140.0333333333333</v>
      </c>
      <c r="I62" s="40">
        <v>140.86666666666662</v>
      </c>
      <c r="J62" s="40">
        <v>141.98333333333329</v>
      </c>
      <c r="K62" s="31">
        <v>139.75</v>
      </c>
      <c r="L62" s="31">
        <v>137.80000000000001</v>
      </c>
      <c r="M62" s="31">
        <v>5.8797800000000002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571.04999999999995</v>
      </c>
      <c r="D63" s="40">
        <v>575.30000000000007</v>
      </c>
      <c r="E63" s="40">
        <v>564.60000000000014</v>
      </c>
      <c r="F63" s="40">
        <v>558.15000000000009</v>
      </c>
      <c r="G63" s="40">
        <v>547.45000000000016</v>
      </c>
      <c r="H63" s="40">
        <v>581.75000000000011</v>
      </c>
      <c r="I63" s="40">
        <v>592.45000000000016</v>
      </c>
      <c r="J63" s="40">
        <v>598.90000000000009</v>
      </c>
      <c r="K63" s="31">
        <v>586</v>
      </c>
      <c r="L63" s="31">
        <v>568.85</v>
      </c>
      <c r="M63" s="31">
        <v>29.39574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963.5</v>
      </c>
      <c r="D64" s="40">
        <v>963.13333333333333</v>
      </c>
      <c r="E64" s="40">
        <v>952.01666666666665</v>
      </c>
      <c r="F64" s="40">
        <v>940.5333333333333</v>
      </c>
      <c r="G64" s="40">
        <v>929.41666666666663</v>
      </c>
      <c r="H64" s="40">
        <v>974.61666666666667</v>
      </c>
      <c r="I64" s="40">
        <v>985.73333333333323</v>
      </c>
      <c r="J64" s="40">
        <v>997.2166666666667</v>
      </c>
      <c r="K64" s="31">
        <v>974.25</v>
      </c>
      <c r="L64" s="31">
        <v>951.65</v>
      </c>
      <c r="M64" s="31">
        <v>22.677299999999999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149.85</v>
      </c>
      <c r="D65" s="40">
        <v>149.86666666666665</v>
      </c>
      <c r="E65" s="40">
        <v>148.2833333333333</v>
      </c>
      <c r="F65" s="40">
        <v>146.71666666666667</v>
      </c>
      <c r="G65" s="40">
        <v>145.13333333333333</v>
      </c>
      <c r="H65" s="40">
        <v>151.43333333333328</v>
      </c>
      <c r="I65" s="40">
        <v>153.01666666666659</v>
      </c>
      <c r="J65" s="40">
        <v>154.58333333333326</v>
      </c>
      <c r="K65" s="31">
        <v>151.44999999999999</v>
      </c>
      <c r="L65" s="31">
        <v>148.30000000000001</v>
      </c>
      <c r="M65" s="31">
        <v>10.201140000000001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162.1</v>
      </c>
      <c r="D66" s="40">
        <v>159.86666666666667</v>
      </c>
      <c r="E66" s="40">
        <v>157.23333333333335</v>
      </c>
      <c r="F66" s="40">
        <v>152.36666666666667</v>
      </c>
      <c r="G66" s="40">
        <v>149.73333333333335</v>
      </c>
      <c r="H66" s="40">
        <v>164.73333333333335</v>
      </c>
      <c r="I66" s="40">
        <v>167.36666666666667</v>
      </c>
      <c r="J66" s="40">
        <v>172.23333333333335</v>
      </c>
      <c r="K66" s="31">
        <v>162.5</v>
      </c>
      <c r="L66" s="31">
        <v>155</v>
      </c>
      <c r="M66" s="31">
        <v>188.61877000000001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5560.35</v>
      </c>
      <c r="D67" s="40">
        <v>5569.9000000000005</v>
      </c>
      <c r="E67" s="40">
        <v>5490.8000000000011</v>
      </c>
      <c r="F67" s="40">
        <v>5421.2500000000009</v>
      </c>
      <c r="G67" s="40">
        <v>5342.1500000000015</v>
      </c>
      <c r="H67" s="40">
        <v>5639.4500000000007</v>
      </c>
      <c r="I67" s="40">
        <v>5718.5500000000011</v>
      </c>
      <c r="J67" s="40">
        <v>5788.1</v>
      </c>
      <c r="K67" s="31">
        <v>5649</v>
      </c>
      <c r="L67" s="31">
        <v>5500.35</v>
      </c>
      <c r="M67" s="31">
        <v>3.4847000000000001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1720.4</v>
      </c>
      <c r="D68" s="40">
        <v>1723.9833333333336</v>
      </c>
      <c r="E68" s="40">
        <v>1712.0666666666671</v>
      </c>
      <c r="F68" s="40">
        <v>1703.7333333333336</v>
      </c>
      <c r="G68" s="40">
        <v>1691.8166666666671</v>
      </c>
      <c r="H68" s="40">
        <v>1732.3166666666671</v>
      </c>
      <c r="I68" s="40">
        <v>1744.2333333333336</v>
      </c>
      <c r="J68" s="40">
        <v>1752.5666666666671</v>
      </c>
      <c r="K68" s="31">
        <v>1735.9</v>
      </c>
      <c r="L68" s="31">
        <v>1715.65</v>
      </c>
      <c r="M68" s="31">
        <v>1.9841299999999999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696.8</v>
      </c>
      <c r="D69" s="40">
        <v>701.91666666666663</v>
      </c>
      <c r="E69" s="40">
        <v>689.93333333333328</v>
      </c>
      <c r="F69" s="40">
        <v>683.06666666666661</v>
      </c>
      <c r="G69" s="40">
        <v>671.08333333333326</v>
      </c>
      <c r="H69" s="40">
        <v>708.7833333333333</v>
      </c>
      <c r="I69" s="40">
        <v>720.76666666666665</v>
      </c>
      <c r="J69" s="40">
        <v>727.63333333333333</v>
      </c>
      <c r="K69" s="31">
        <v>713.9</v>
      </c>
      <c r="L69" s="31">
        <v>695.05</v>
      </c>
      <c r="M69" s="31">
        <v>10.19415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818.75</v>
      </c>
      <c r="D70" s="40">
        <v>816.81666666666661</v>
      </c>
      <c r="E70" s="40">
        <v>808.03333333333319</v>
      </c>
      <c r="F70" s="40">
        <v>797.31666666666661</v>
      </c>
      <c r="G70" s="40">
        <v>788.53333333333319</v>
      </c>
      <c r="H70" s="40">
        <v>827.53333333333319</v>
      </c>
      <c r="I70" s="40">
        <v>836.31666666666649</v>
      </c>
      <c r="J70" s="40">
        <v>847.03333333333319</v>
      </c>
      <c r="K70" s="31">
        <v>825.6</v>
      </c>
      <c r="L70" s="31">
        <v>806.1</v>
      </c>
      <c r="M70" s="31">
        <v>3.7635100000000001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466.65</v>
      </c>
      <c r="D71" s="40">
        <v>470.7166666666667</v>
      </c>
      <c r="E71" s="40">
        <v>459.93333333333339</v>
      </c>
      <c r="F71" s="40">
        <v>453.2166666666667</v>
      </c>
      <c r="G71" s="40">
        <v>442.43333333333339</v>
      </c>
      <c r="H71" s="40">
        <v>477.43333333333339</v>
      </c>
      <c r="I71" s="40">
        <v>488.2166666666667</v>
      </c>
      <c r="J71" s="40">
        <v>494.93333333333339</v>
      </c>
      <c r="K71" s="31">
        <v>481.5</v>
      </c>
      <c r="L71" s="31">
        <v>464</v>
      </c>
      <c r="M71" s="31">
        <v>18.758859999999999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1022.2</v>
      </c>
      <c r="D72" s="40">
        <v>1012.0333333333334</v>
      </c>
      <c r="E72" s="40">
        <v>997.71666666666692</v>
      </c>
      <c r="F72" s="40">
        <v>973.23333333333346</v>
      </c>
      <c r="G72" s="40">
        <v>958.91666666666697</v>
      </c>
      <c r="H72" s="40">
        <v>1036.5166666666669</v>
      </c>
      <c r="I72" s="40">
        <v>1050.8333333333333</v>
      </c>
      <c r="J72" s="40">
        <v>1075.3166666666668</v>
      </c>
      <c r="K72" s="31">
        <v>1026.3499999999999</v>
      </c>
      <c r="L72" s="31">
        <v>987.55</v>
      </c>
      <c r="M72" s="31">
        <v>7.1087300000000004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369.05</v>
      </c>
      <c r="D73" s="40">
        <v>357.95</v>
      </c>
      <c r="E73" s="40">
        <v>342.15</v>
      </c>
      <c r="F73" s="40">
        <v>315.25</v>
      </c>
      <c r="G73" s="40">
        <v>299.45</v>
      </c>
      <c r="H73" s="40">
        <v>384.84999999999997</v>
      </c>
      <c r="I73" s="40">
        <v>400.65000000000003</v>
      </c>
      <c r="J73" s="40">
        <v>427.54999999999995</v>
      </c>
      <c r="K73" s="31">
        <v>373.75</v>
      </c>
      <c r="L73" s="31">
        <v>331.05</v>
      </c>
      <c r="M73" s="31">
        <v>425.2595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648.4</v>
      </c>
      <c r="D74" s="40">
        <v>649.98333333333335</v>
      </c>
      <c r="E74" s="40">
        <v>645.9666666666667</v>
      </c>
      <c r="F74" s="40">
        <v>643.5333333333333</v>
      </c>
      <c r="G74" s="40">
        <v>639.51666666666665</v>
      </c>
      <c r="H74" s="40">
        <v>652.41666666666674</v>
      </c>
      <c r="I74" s="40">
        <v>656.43333333333339</v>
      </c>
      <c r="J74" s="40">
        <v>658.86666666666679</v>
      </c>
      <c r="K74" s="31">
        <v>654</v>
      </c>
      <c r="L74" s="31">
        <v>647.54999999999995</v>
      </c>
      <c r="M74" s="31">
        <v>8.7750299999999992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2127.3000000000002</v>
      </c>
      <c r="D75" s="40">
        <v>2150.1</v>
      </c>
      <c r="E75" s="40">
        <v>2078.6999999999998</v>
      </c>
      <c r="F75" s="40">
        <v>2030.1</v>
      </c>
      <c r="G75" s="40">
        <v>1958.6999999999998</v>
      </c>
      <c r="H75" s="40">
        <v>2198.6999999999998</v>
      </c>
      <c r="I75" s="40">
        <v>2270.1000000000004</v>
      </c>
      <c r="J75" s="40">
        <v>2318.6999999999998</v>
      </c>
      <c r="K75" s="31">
        <v>2221.5</v>
      </c>
      <c r="L75" s="31">
        <v>2101.5</v>
      </c>
      <c r="M75" s="31">
        <v>2.37107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2416.85</v>
      </c>
      <c r="D76" s="40">
        <v>2428.1833333333329</v>
      </c>
      <c r="E76" s="40">
        <v>2398.0666666666657</v>
      </c>
      <c r="F76" s="40">
        <v>2379.2833333333328</v>
      </c>
      <c r="G76" s="40">
        <v>2349.1666666666656</v>
      </c>
      <c r="H76" s="40">
        <v>2446.9666666666658</v>
      </c>
      <c r="I76" s="40">
        <v>2477.0833333333335</v>
      </c>
      <c r="J76" s="40">
        <v>2495.8666666666659</v>
      </c>
      <c r="K76" s="31">
        <v>2458.3000000000002</v>
      </c>
      <c r="L76" s="31">
        <v>2409.4</v>
      </c>
      <c r="M76" s="31">
        <v>6.0777200000000002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181.4</v>
      </c>
      <c r="D77" s="40">
        <v>182.81666666666669</v>
      </c>
      <c r="E77" s="40">
        <v>178.13333333333338</v>
      </c>
      <c r="F77" s="40">
        <v>174.8666666666667</v>
      </c>
      <c r="G77" s="40">
        <v>170.18333333333339</v>
      </c>
      <c r="H77" s="40">
        <v>186.08333333333337</v>
      </c>
      <c r="I77" s="40">
        <v>190.76666666666671</v>
      </c>
      <c r="J77" s="40">
        <v>194.03333333333336</v>
      </c>
      <c r="K77" s="31">
        <v>187.5</v>
      </c>
      <c r="L77" s="31">
        <v>179.55</v>
      </c>
      <c r="M77" s="31">
        <v>11.58192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5139.8999999999996</v>
      </c>
      <c r="D78" s="40">
        <v>5150.9833333333327</v>
      </c>
      <c r="E78" s="40">
        <v>5114.8166666666657</v>
      </c>
      <c r="F78" s="40">
        <v>5089.7333333333327</v>
      </c>
      <c r="G78" s="40">
        <v>5053.5666666666657</v>
      </c>
      <c r="H78" s="40">
        <v>5176.0666666666657</v>
      </c>
      <c r="I78" s="40">
        <v>5212.2333333333318</v>
      </c>
      <c r="J78" s="40">
        <v>5237.3166666666657</v>
      </c>
      <c r="K78" s="31">
        <v>5187.1499999999996</v>
      </c>
      <c r="L78" s="31">
        <v>5125.8999999999996</v>
      </c>
      <c r="M78" s="31">
        <v>1.9933799999999999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4163.1499999999996</v>
      </c>
      <c r="D79" s="40">
        <v>4129.6833333333334</v>
      </c>
      <c r="E79" s="40">
        <v>4059.1166666666668</v>
      </c>
      <c r="F79" s="40">
        <v>3955.0833333333335</v>
      </c>
      <c r="G79" s="40">
        <v>3884.5166666666669</v>
      </c>
      <c r="H79" s="40">
        <v>4233.7166666666672</v>
      </c>
      <c r="I79" s="40">
        <v>4304.2833333333347</v>
      </c>
      <c r="J79" s="40">
        <v>4408.3166666666666</v>
      </c>
      <c r="K79" s="31">
        <v>4200.25</v>
      </c>
      <c r="L79" s="31">
        <v>4025.65</v>
      </c>
      <c r="M79" s="31">
        <v>2.5636100000000002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3985.6</v>
      </c>
      <c r="D80" s="40">
        <v>3986.6333333333337</v>
      </c>
      <c r="E80" s="40">
        <v>3961.2666666666673</v>
      </c>
      <c r="F80" s="40">
        <v>3936.9333333333338</v>
      </c>
      <c r="G80" s="40">
        <v>3911.5666666666675</v>
      </c>
      <c r="H80" s="40">
        <v>4010.9666666666672</v>
      </c>
      <c r="I80" s="40">
        <v>4036.333333333333</v>
      </c>
      <c r="J80" s="40">
        <v>4060.666666666667</v>
      </c>
      <c r="K80" s="31">
        <v>4012</v>
      </c>
      <c r="L80" s="31">
        <v>3962.3</v>
      </c>
      <c r="M80" s="31">
        <v>1.0257799999999999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4846.3500000000004</v>
      </c>
      <c r="D81" s="40">
        <v>4845.7333333333336</v>
      </c>
      <c r="E81" s="40">
        <v>4812.666666666667</v>
      </c>
      <c r="F81" s="40">
        <v>4778.9833333333336</v>
      </c>
      <c r="G81" s="40">
        <v>4745.916666666667</v>
      </c>
      <c r="H81" s="40">
        <v>4879.416666666667</v>
      </c>
      <c r="I81" s="40">
        <v>4912.4833333333327</v>
      </c>
      <c r="J81" s="40">
        <v>4946.166666666667</v>
      </c>
      <c r="K81" s="31">
        <v>4878.8</v>
      </c>
      <c r="L81" s="31">
        <v>4812.05</v>
      </c>
      <c r="M81" s="31">
        <v>2.5072899999999998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2842.85</v>
      </c>
      <c r="D82" s="40">
        <v>2849.1166666666668</v>
      </c>
      <c r="E82" s="40">
        <v>2818.7333333333336</v>
      </c>
      <c r="F82" s="40">
        <v>2794.6166666666668</v>
      </c>
      <c r="G82" s="40">
        <v>2764.2333333333336</v>
      </c>
      <c r="H82" s="40">
        <v>2873.2333333333336</v>
      </c>
      <c r="I82" s="40">
        <v>2903.6166666666668</v>
      </c>
      <c r="J82" s="40">
        <v>2927.7333333333336</v>
      </c>
      <c r="K82" s="31">
        <v>2879.5</v>
      </c>
      <c r="L82" s="31">
        <v>2825</v>
      </c>
      <c r="M82" s="31">
        <v>4.2434200000000004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584.6</v>
      </c>
      <c r="D83" s="40">
        <v>585.65</v>
      </c>
      <c r="E83" s="40">
        <v>578.29999999999995</v>
      </c>
      <c r="F83" s="40">
        <v>572</v>
      </c>
      <c r="G83" s="40">
        <v>564.65</v>
      </c>
      <c r="H83" s="40">
        <v>591.94999999999993</v>
      </c>
      <c r="I83" s="40">
        <v>599.30000000000007</v>
      </c>
      <c r="J83" s="40">
        <v>605.59999999999991</v>
      </c>
      <c r="K83" s="31">
        <v>593</v>
      </c>
      <c r="L83" s="31">
        <v>579.35</v>
      </c>
      <c r="M83" s="31">
        <v>3.2412899999999998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1601</v>
      </c>
      <c r="D84" s="40">
        <v>1598.9666666666665</v>
      </c>
      <c r="E84" s="40">
        <v>1581.9833333333329</v>
      </c>
      <c r="F84" s="40">
        <v>1562.9666666666665</v>
      </c>
      <c r="G84" s="40">
        <v>1545.9833333333329</v>
      </c>
      <c r="H84" s="40">
        <v>1617.9833333333329</v>
      </c>
      <c r="I84" s="40">
        <v>1634.9666666666665</v>
      </c>
      <c r="J84" s="40">
        <v>1653.9833333333329</v>
      </c>
      <c r="K84" s="31">
        <v>1615.95</v>
      </c>
      <c r="L84" s="31">
        <v>1579.95</v>
      </c>
      <c r="M84" s="31">
        <v>0.19511000000000001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1520.15</v>
      </c>
      <c r="D85" s="40">
        <v>1505.7166666666665</v>
      </c>
      <c r="E85" s="40">
        <v>1469.4333333333329</v>
      </c>
      <c r="F85" s="40">
        <v>1418.7166666666665</v>
      </c>
      <c r="G85" s="40">
        <v>1382.4333333333329</v>
      </c>
      <c r="H85" s="40">
        <v>1556.4333333333329</v>
      </c>
      <c r="I85" s="40">
        <v>1592.7166666666662</v>
      </c>
      <c r="J85" s="40">
        <v>1643.4333333333329</v>
      </c>
      <c r="K85" s="31">
        <v>1542</v>
      </c>
      <c r="L85" s="31">
        <v>1455</v>
      </c>
      <c r="M85" s="31">
        <v>28.90213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182.5</v>
      </c>
      <c r="D86" s="40">
        <v>181.81666666666669</v>
      </c>
      <c r="E86" s="40">
        <v>179.63333333333338</v>
      </c>
      <c r="F86" s="40">
        <v>176.76666666666668</v>
      </c>
      <c r="G86" s="40">
        <v>174.58333333333337</v>
      </c>
      <c r="H86" s="40">
        <v>184.68333333333339</v>
      </c>
      <c r="I86" s="40">
        <v>186.86666666666673</v>
      </c>
      <c r="J86" s="40">
        <v>189.73333333333341</v>
      </c>
      <c r="K86" s="31">
        <v>184</v>
      </c>
      <c r="L86" s="31">
        <v>178.95</v>
      </c>
      <c r="M86" s="31">
        <v>71.505560000000003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81.099999999999994</v>
      </c>
      <c r="D87" s="40">
        <v>80.88333333333334</v>
      </c>
      <c r="E87" s="40">
        <v>80.116666666666674</v>
      </c>
      <c r="F87" s="40">
        <v>79.13333333333334</v>
      </c>
      <c r="G87" s="40">
        <v>78.366666666666674</v>
      </c>
      <c r="H87" s="40">
        <v>81.866666666666674</v>
      </c>
      <c r="I87" s="40">
        <v>82.633333333333354</v>
      </c>
      <c r="J87" s="40">
        <v>83.616666666666674</v>
      </c>
      <c r="K87" s="31">
        <v>81.650000000000006</v>
      </c>
      <c r="L87" s="31">
        <v>79.900000000000006</v>
      </c>
      <c r="M87" s="31">
        <v>106.97315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265.25</v>
      </c>
      <c r="D88" s="40">
        <v>266.09999999999997</v>
      </c>
      <c r="E88" s="40">
        <v>262.39999999999992</v>
      </c>
      <c r="F88" s="40">
        <v>259.54999999999995</v>
      </c>
      <c r="G88" s="40">
        <v>255.84999999999991</v>
      </c>
      <c r="H88" s="40">
        <v>268.94999999999993</v>
      </c>
      <c r="I88" s="40">
        <v>272.64999999999998</v>
      </c>
      <c r="J88" s="40">
        <v>275.49999999999994</v>
      </c>
      <c r="K88" s="31">
        <v>269.8</v>
      </c>
      <c r="L88" s="31">
        <v>263.25</v>
      </c>
      <c r="M88" s="31">
        <v>20.20872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150</v>
      </c>
      <c r="D89" s="40">
        <v>150.51666666666665</v>
      </c>
      <c r="E89" s="40">
        <v>148.8833333333333</v>
      </c>
      <c r="F89" s="40">
        <v>147.76666666666665</v>
      </c>
      <c r="G89" s="40">
        <v>146.1333333333333</v>
      </c>
      <c r="H89" s="40">
        <v>151.6333333333333</v>
      </c>
      <c r="I89" s="40">
        <v>153.26666666666662</v>
      </c>
      <c r="J89" s="40">
        <v>154.3833333333333</v>
      </c>
      <c r="K89" s="31">
        <v>152.15</v>
      </c>
      <c r="L89" s="31">
        <v>149.4</v>
      </c>
      <c r="M89" s="31">
        <v>114.425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36.25</v>
      </c>
      <c r="D90" s="40">
        <v>35.766666666666673</v>
      </c>
      <c r="E90" s="40">
        <v>35.083333333333343</v>
      </c>
      <c r="F90" s="40">
        <v>33.916666666666671</v>
      </c>
      <c r="G90" s="40">
        <v>33.233333333333341</v>
      </c>
      <c r="H90" s="40">
        <v>36.933333333333344</v>
      </c>
      <c r="I90" s="40">
        <v>37.616666666666667</v>
      </c>
      <c r="J90" s="40">
        <v>38.783333333333346</v>
      </c>
      <c r="K90" s="31">
        <v>36.450000000000003</v>
      </c>
      <c r="L90" s="31">
        <v>34.6</v>
      </c>
      <c r="M90" s="31">
        <v>489.16676000000001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3877.15</v>
      </c>
      <c r="D91" s="40">
        <v>3891.0666666666671</v>
      </c>
      <c r="E91" s="40">
        <v>3849.1333333333341</v>
      </c>
      <c r="F91" s="40">
        <v>3821.1166666666672</v>
      </c>
      <c r="G91" s="40">
        <v>3779.1833333333343</v>
      </c>
      <c r="H91" s="40">
        <v>3919.0833333333339</v>
      </c>
      <c r="I91" s="40">
        <v>3961.0166666666673</v>
      </c>
      <c r="J91" s="40">
        <v>3989.0333333333338</v>
      </c>
      <c r="K91" s="31">
        <v>3933</v>
      </c>
      <c r="L91" s="31">
        <v>3863.05</v>
      </c>
      <c r="M91" s="31">
        <v>0.39787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511.95</v>
      </c>
      <c r="D92" s="40">
        <v>511.2833333333333</v>
      </c>
      <c r="E92" s="40">
        <v>508.01666666666665</v>
      </c>
      <c r="F92" s="40">
        <v>504.08333333333337</v>
      </c>
      <c r="G92" s="40">
        <v>500.81666666666672</v>
      </c>
      <c r="H92" s="40">
        <v>515.21666666666658</v>
      </c>
      <c r="I92" s="40">
        <v>518.48333333333323</v>
      </c>
      <c r="J92" s="40">
        <v>522.41666666666652</v>
      </c>
      <c r="K92" s="31">
        <v>514.54999999999995</v>
      </c>
      <c r="L92" s="31">
        <v>507.35</v>
      </c>
      <c r="M92" s="31">
        <v>9.9998699999999996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650.65</v>
      </c>
      <c r="D93" s="40">
        <v>651.93333333333328</v>
      </c>
      <c r="E93" s="40">
        <v>644.56666666666661</v>
      </c>
      <c r="F93" s="40">
        <v>638.48333333333335</v>
      </c>
      <c r="G93" s="40">
        <v>631.11666666666667</v>
      </c>
      <c r="H93" s="40">
        <v>658.01666666666654</v>
      </c>
      <c r="I93" s="40">
        <v>665.3833333333331</v>
      </c>
      <c r="J93" s="40">
        <v>671.46666666666647</v>
      </c>
      <c r="K93" s="31">
        <v>659.3</v>
      </c>
      <c r="L93" s="31">
        <v>645.85</v>
      </c>
      <c r="M93" s="31">
        <v>0.80030999999999997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1054.45</v>
      </c>
      <c r="D94" s="40">
        <v>1062.1499999999999</v>
      </c>
      <c r="E94" s="40">
        <v>1042.2999999999997</v>
      </c>
      <c r="F94" s="40">
        <v>1030.1499999999999</v>
      </c>
      <c r="G94" s="40">
        <v>1010.2999999999997</v>
      </c>
      <c r="H94" s="40">
        <v>1074.2999999999997</v>
      </c>
      <c r="I94" s="40">
        <v>1094.1499999999996</v>
      </c>
      <c r="J94" s="40">
        <v>1106.2999999999997</v>
      </c>
      <c r="K94" s="31">
        <v>1082</v>
      </c>
      <c r="L94" s="31">
        <v>1050</v>
      </c>
      <c r="M94" s="31">
        <v>15.96402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567.29999999999995</v>
      </c>
      <c r="D95" s="40">
        <v>562.43333333333328</v>
      </c>
      <c r="E95" s="40">
        <v>554.86666666666656</v>
      </c>
      <c r="F95" s="40">
        <v>542.43333333333328</v>
      </c>
      <c r="G95" s="40">
        <v>534.86666666666656</v>
      </c>
      <c r="H95" s="40">
        <v>574.86666666666656</v>
      </c>
      <c r="I95" s="40">
        <v>582.43333333333339</v>
      </c>
      <c r="J95" s="40">
        <v>594.86666666666656</v>
      </c>
      <c r="K95" s="31">
        <v>570</v>
      </c>
      <c r="L95" s="31">
        <v>550</v>
      </c>
      <c r="M95" s="31">
        <v>4.9008099999999999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1951.1</v>
      </c>
      <c r="D96" s="40">
        <v>1883.6000000000001</v>
      </c>
      <c r="E96" s="40">
        <v>1794.2000000000003</v>
      </c>
      <c r="F96" s="40">
        <v>1637.3000000000002</v>
      </c>
      <c r="G96" s="40">
        <v>1547.9000000000003</v>
      </c>
      <c r="H96" s="40">
        <v>2040.5000000000002</v>
      </c>
      <c r="I96" s="40">
        <v>2129.9000000000005</v>
      </c>
      <c r="J96" s="40">
        <v>2286.8000000000002</v>
      </c>
      <c r="K96" s="31">
        <v>1973</v>
      </c>
      <c r="L96" s="31">
        <v>1726.7</v>
      </c>
      <c r="M96" s="31">
        <v>59.718229999999998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1574.65</v>
      </c>
      <c r="D97" s="40">
        <v>1568.0833333333333</v>
      </c>
      <c r="E97" s="40">
        <v>1553.5166666666664</v>
      </c>
      <c r="F97" s="40">
        <v>1532.3833333333332</v>
      </c>
      <c r="G97" s="40">
        <v>1517.8166666666664</v>
      </c>
      <c r="H97" s="40">
        <v>1589.2166666666665</v>
      </c>
      <c r="I97" s="40">
        <v>1603.7833333333335</v>
      </c>
      <c r="J97" s="40">
        <v>1624.9166666666665</v>
      </c>
      <c r="K97" s="31">
        <v>1582.65</v>
      </c>
      <c r="L97" s="31">
        <v>1546.95</v>
      </c>
      <c r="M97" s="31">
        <v>9.1674600000000002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624.5</v>
      </c>
      <c r="D98" s="40">
        <v>629.56666666666672</v>
      </c>
      <c r="E98" s="40">
        <v>617.93333333333339</v>
      </c>
      <c r="F98" s="40">
        <v>611.36666666666667</v>
      </c>
      <c r="G98" s="40">
        <v>599.73333333333335</v>
      </c>
      <c r="H98" s="40">
        <v>636.13333333333344</v>
      </c>
      <c r="I98" s="40">
        <v>647.76666666666688</v>
      </c>
      <c r="J98" s="40">
        <v>654.33333333333348</v>
      </c>
      <c r="K98" s="31">
        <v>641.20000000000005</v>
      </c>
      <c r="L98" s="31">
        <v>623</v>
      </c>
      <c r="M98" s="31">
        <v>13.03524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313.35000000000002</v>
      </c>
      <c r="D99" s="40">
        <v>315.15000000000003</v>
      </c>
      <c r="E99" s="40">
        <v>309.80000000000007</v>
      </c>
      <c r="F99" s="40">
        <v>306.25000000000006</v>
      </c>
      <c r="G99" s="40">
        <v>300.90000000000009</v>
      </c>
      <c r="H99" s="40">
        <v>318.70000000000005</v>
      </c>
      <c r="I99" s="40">
        <v>324.05000000000007</v>
      </c>
      <c r="J99" s="40">
        <v>327.60000000000002</v>
      </c>
      <c r="K99" s="31">
        <v>320.5</v>
      </c>
      <c r="L99" s="31">
        <v>311.60000000000002</v>
      </c>
      <c r="M99" s="31">
        <v>13.82399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1315.5</v>
      </c>
      <c r="D100" s="40">
        <v>1314.5833333333333</v>
      </c>
      <c r="E100" s="40">
        <v>1300.5166666666664</v>
      </c>
      <c r="F100" s="40">
        <v>1285.5333333333331</v>
      </c>
      <c r="G100" s="40">
        <v>1271.4666666666662</v>
      </c>
      <c r="H100" s="40">
        <v>1329.5666666666666</v>
      </c>
      <c r="I100" s="40">
        <v>1343.6333333333337</v>
      </c>
      <c r="J100" s="40">
        <v>1358.6166666666668</v>
      </c>
      <c r="K100" s="31">
        <v>1328.65</v>
      </c>
      <c r="L100" s="31">
        <v>1299.5999999999999</v>
      </c>
      <c r="M100" s="31">
        <v>53.673029999999997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3213.1</v>
      </c>
      <c r="D101" s="40">
        <v>3205.3666666666668</v>
      </c>
      <c r="E101" s="40">
        <v>3170.7333333333336</v>
      </c>
      <c r="F101" s="40">
        <v>3128.3666666666668</v>
      </c>
      <c r="G101" s="40">
        <v>3093.7333333333336</v>
      </c>
      <c r="H101" s="40">
        <v>3247.7333333333336</v>
      </c>
      <c r="I101" s="40">
        <v>3282.3666666666668</v>
      </c>
      <c r="J101" s="40">
        <v>3324.7333333333336</v>
      </c>
      <c r="K101" s="31">
        <v>3240</v>
      </c>
      <c r="L101" s="31">
        <v>3163</v>
      </c>
      <c r="M101" s="31">
        <v>3.0123000000000002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1533.7</v>
      </c>
      <c r="D102" s="40">
        <v>1537.95</v>
      </c>
      <c r="E102" s="40">
        <v>1525.75</v>
      </c>
      <c r="F102" s="40">
        <v>1517.8</v>
      </c>
      <c r="G102" s="40">
        <v>1505.6</v>
      </c>
      <c r="H102" s="40">
        <v>1545.9</v>
      </c>
      <c r="I102" s="40">
        <v>1558.1000000000004</v>
      </c>
      <c r="J102" s="40">
        <v>1566.0500000000002</v>
      </c>
      <c r="K102" s="31">
        <v>1550.15</v>
      </c>
      <c r="L102" s="31">
        <v>1530</v>
      </c>
      <c r="M102" s="31">
        <v>52.911009999999997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733.05</v>
      </c>
      <c r="D103" s="40">
        <v>734.69999999999993</v>
      </c>
      <c r="E103" s="40">
        <v>729.34999999999991</v>
      </c>
      <c r="F103" s="40">
        <v>725.65</v>
      </c>
      <c r="G103" s="40">
        <v>720.3</v>
      </c>
      <c r="H103" s="40">
        <v>738.39999999999986</v>
      </c>
      <c r="I103" s="40">
        <v>743.75</v>
      </c>
      <c r="J103" s="40">
        <v>747.44999999999982</v>
      </c>
      <c r="K103" s="31">
        <v>740.05</v>
      </c>
      <c r="L103" s="31">
        <v>731</v>
      </c>
      <c r="M103" s="31">
        <v>11.50957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1420.45</v>
      </c>
      <c r="D104" s="40">
        <v>1424.2833333333335</v>
      </c>
      <c r="E104" s="40">
        <v>1405.166666666667</v>
      </c>
      <c r="F104" s="40">
        <v>1389.8833333333334</v>
      </c>
      <c r="G104" s="40">
        <v>1370.7666666666669</v>
      </c>
      <c r="H104" s="40">
        <v>1439.5666666666671</v>
      </c>
      <c r="I104" s="40">
        <v>1458.6833333333334</v>
      </c>
      <c r="J104" s="40">
        <v>1473.9666666666672</v>
      </c>
      <c r="K104" s="31">
        <v>1443.4</v>
      </c>
      <c r="L104" s="31">
        <v>1409</v>
      </c>
      <c r="M104" s="31">
        <v>13.37462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2847.2</v>
      </c>
      <c r="D105" s="40">
        <v>2844.1</v>
      </c>
      <c r="E105" s="40">
        <v>2828.2</v>
      </c>
      <c r="F105" s="40">
        <v>2809.2</v>
      </c>
      <c r="G105" s="40">
        <v>2793.2999999999997</v>
      </c>
      <c r="H105" s="40">
        <v>2863.1</v>
      </c>
      <c r="I105" s="40">
        <v>2879.0000000000005</v>
      </c>
      <c r="J105" s="40">
        <v>2898</v>
      </c>
      <c r="K105" s="31">
        <v>2860</v>
      </c>
      <c r="L105" s="31">
        <v>2825.1</v>
      </c>
      <c r="M105" s="31">
        <v>5.6123000000000003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463</v>
      </c>
      <c r="D106" s="40">
        <v>459.86666666666662</v>
      </c>
      <c r="E106" s="40">
        <v>455.33333333333326</v>
      </c>
      <c r="F106" s="40">
        <v>447.66666666666663</v>
      </c>
      <c r="G106" s="40">
        <v>443.13333333333327</v>
      </c>
      <c r="H106" s="40">
        <v>467.53333333333325</v>
      </c>
      <c r="I106" s="40">
        <v>472.06666666666666</v>
      </c>
      <c r="J106" s="40">
        <v>479.73333333333323</v>
      </c>
      <c r="K106" s="31">
        <v>464.4</v>
      </c>
      <c r="L106" s="31">
        <v>452.2</v>
      </c>
      <c r="M106" s="31">
        <v>136.13171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1356.85</v>
      </c>
      <c r="D107" s="40">
        <v>1357.2333333333333</v>
      </c>
      <c r="E107" s="40">
        <v>1339.6666666666667</v>
      </c>
      <c r="F107" s="40">
        <v>1322.4833333333333</v>
      </c>
      <c r="G107" s="40">
        <v>1304.9166666666667</v>
      </c>
      <c r="H107" s="40">
        <v>1374.4166666666667</v>
      </c>
      <c r="I107" s="40">
        <v>1391.9833333333333</v>
      </c>
      <c r="J107" s="40">
        <v>1409.1666666666667</v>
      </c>
      <c r="K107" s="31">
        <v>1374.8</v>
      </c>
      <c r="L107" s="31">
        <v>1340.05</v>
      </c>
      <c r="M107" s="31">
        <v>6.1654900000000001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276.60000000000002</v>
      </c>
      <c r="D108" s="40">
        <v>275.26666666666665</v>
      </c>
      <c r="E108" s="40">
        <v>272.13333333333333</v>
      </c>
      <c r="F108" s="40">
        <v>267.66666666666669</v>
      </c>
      <c r="G108" s="40">
        <v>264.53333333333336</v>
      </c>
      <c r="H108" s="40">
        <v>279.73333333333329</v>
      </c>
      <c r="I108" s="40">
        <v>282.86666666666662</v>
      </c>
      <c r="J108" s="40">
        <v>287.33333333333326</v>
      </c>
      <c r="K108" s="31">
        <v>278.39999999999998</v>
      </c>
      <c r="L108" s="31">
        <v>270.8</v>
      </c>
      <c r="M108" s="31">
        <v>22.026409999999998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2784.5</v>
      </c>
      <c r="D109" s="40">
        <v>2799.4666666666667</v>
      </c>
      <c r="E109" s="40">
        <v>2759.0333333333333</v>
      </c>
      <c r="F109" s="40">
        <v>2733.5666666666666</v>
      </c>
      <c r="G109" s="40">
        <v>2693.1333333333332</v>
      </c>
      <c r="H109" s="40">
        <v>2824.9333333333334</v>
      </c>
      <c r="I109" s="40">
        <v>2865.3666666666668</v>
      </c>
      <c r="J109" s="40">
        <v>2890.8333333333335</v>
      </c>
      <c r="K109" s="31">
        <v>2839.9</v>
      </c>
      <c r="L109" s="31">
        <v>2774</v>
      </c>
      <c r="M109" s="31">
        <v>15.80594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317.8</v>
      </c>
      <c r="D110" s="40">
        <v>317.35000000000002</v>
      </c>
      <c r="E110" s="40">
        <v>314.85000000000002</v>
      </c>
      <c r="F110" s="40">
        <v>311.89999999999998</v>
      </c>
      <c r="G110" s="40">
        <v>309.39999999999998</v>
      </c>
      <c r="H110" s="40">
        <v>320.30000000000007</v>
      </c>
      <c r="I110" s="40">
        <v>322.80000000000007</v>
      </c>
      <c r="J110" s="40">
        <v>325.75000000000011</v>
      </c>
      <c r="K110" s="31">
        <v>319.85000000000002</v>
      </c>
      <c r="L110" s="31">
        <v>314.39999999999998</v>
      </c>
      <c r="M110" s="31">
        <v>9.7510600000000007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2734.7</v>
      </c>
      <c r="D111" s="40">
        <v>2742.1166666666663</v>
      </c>
      <c r="E111" s="40">
        <v>2710.2833333333328</v>
      </c>
      <c r="F111" s="40">
        <v>2685.8666666666663</v>
      </c>
      <c r="G111" s="40">
        <v>2654.0333333333328</v>
      </c>
      <c r="H111" s="40">
        <v>2766.5333333333328</v>
      </c>
      <c r="I111" s="40">
        <v>2798.3666666666659</v>
      </c>
      <c r="J111" s="40">
        <v>2822.7833333333328</v>
      </c>
      <c r="K111" s="31">
        <v>2773.95</v>
      </c>
      <c r="L111" s="31">
        <v>2717.7</v>
      </c>
      <c r="M111" s="31">
        <v>30.545470000000002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703.35</v>
      </c>
      <c r="D112" s="40">
        <v>706.86666666666667</v>
      </c>
      <c r="E112" s="40">
        <v>698.73333333333335</v>
      </c>
      <c r="F112" s="40">
        <v>694.11666666666667</v>
      </c>
      <c r="G112" s="40">
        <v>685.98333333333335</v>
      </c>
      <c r="H112" s="40">
        <v>711.48333333333335</v>
      </c>
      <c r="I112" s="40">
        <v>719.61666666666679</v>
      </c>
      <c r="J112" s="40">
        <v>724.23333333333335</v>
      </c>
      <c r="K112" s="31">
        <v>715</v>
      </c>
      <c r="L112" s="31">
        <v>702.25</v>
      </c>
      <c r="M112" s="31">
        <v>97.404700000000005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1627.7</v>
      </c>
      <c r="D113" s="40">
        <v>1640.2333333333333</v>
      </c>
      <c r="E113" s="40">
        <v>1605.4666666666667</v>
      </c>
      <c r="F113" s="40">
        <v>1583.2333333333333</v>
      </c>
      <c r="G113" s="40">
        <v>1548.4666666666667</v>
      </c>
      <c r="H113" s="40">
        <v>1662.4666666666667</v>
      </c>
      <c r="I113" s="40">
        <v>1697.2333333333336</v>
      </c>
      <c r="J113" s="40">
        <v>1719.4666666666667</v>
      </c>
      <c r="K113" s="31">
        <v>1675</v>
      </c>
      <c r="L113" s="31">
        <v>1618</v>
      </c>
      <c r="M113" s="31">
        <v>7.7629900000000003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687.85</v>
      </c>
      <c r="D114" s="40">
        <v>690.73333333333323</v>
      </c>
      <c r="E114" s="40">
        <v>682.91666666666652</v>
      </c>
      <c r="F114" s="40">
        <v>677.98333333333323</v>
      </c>
      <c r="G114" s="40">
        <v>670.16666666666652</v>
      </c>
      <c r="H114" s="40">
        <v>695.66666666666652</v>
      </c>
      <c r="I114" s="40">
        <v>703.48333333333335</v>
      </c>
      <c r="J114" s="40">
        <v>708.41666666666652</v>
      </c>
      <c r="K114" s="31">
        <v>698.55</v>
      </c>
      <c r="L114" s="31">
        <v>685.8</v>
      </c>
      <c r="M114" s="31">
        <v>8.3620900000000002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744.35</v>
      </c>
      <c r="D115" s="40">
        <v>741.01666666666677</v>
      </c>
      <c r="E115" s="40">
        <v>733.28333333333353</v>
      </c>
      <c r="F115" s="40">
        <v>722.21666666666681</v>
      </c>
      <c r="G115" s="40">
        <v>714.48333333333358</v>
      </c>
      <c r="H115" s="40">
        <v>752.08333333333348</v>
      </c>
      <c r="I115" s="40">
        <v>759.81666666666683</v>
      </c>
      <c r="J115" s="40">
        <v>770.88333333333344</v>
      </c>
      <c r="K115" s="31">
        <v>748.75</v>
      </c>
      <c r="L115" s="31">
        <v>729.95</v>
      </c>
      <c r="M115" s="31">
        <v>2.4754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48.5</v>
      </c>
      <c r="D116" s="40">
        <v>48.516666666666673</v>
      </c>
      <c r="E116" s="40">
        <v>48.133333333333347</v>
      </c>
      <c r="F116" s="40">
        <v>47.766666666666673</v>
      </c>
      <c r="G116" s="40">
        <v>47.383333333333347</v>
      </c>
      <c r="H116" s="40">
        <v>48.883333333333347</v>
      </c>
      <c r="I116" s="40">
        <v>49.266666666666673</v>
      </c>
      <c r="J116" s="40">
        <v>49.633333333333347</v>
      </c>
      <c r="K116" s="31">
        <v>48.9</v>
      </c>
      <c r="L116" s="31">
        <v>48.15</v>
      </c>
      <c r="M116" s="31">
        <v>162.21167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243.5</v>
      </c>
      <c r="D117" s="40">
        <v>243.33333333333334</v>
      </c>
      <c r="E117" s="40">
        <v>240.86666666666667</v>
      </c>
      <c r="F117" s="40">
        <v>238.23333333333332</v>
      </c>
      <c r="G117" s="40">
        <v>235.76666666666665</v>
      </c>
      <c r="H117" s="40">
        <v>245.9666666666667</v>
      </c>
      <c r="I117" s="40">
        <v>248.43333333333334</v>
      </c>
      <c r="J117" s="40">
        <v>251.06666666666672</v>
      </c>
      <c r="K117" s="31">
        <v>245.8</v>
      </c>
      <c r="L117" s="31">
        <v>240.7</v>
      </c>
      <c r="M117" s="31">
        <v>526.21867999999995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220.9</v>
      </c>
      <c r="D118" s="40">
        <v>218.41666666666666</v>
      </c>
      <c r="E118" s="40">
        <v>212.23333333333332</v>
      </c>
      <c r="F118" s="40">
        <v>203.56666666666666</v>
      </c>
      <c r="G118" s="40">
        <v>197.38333333333333</v>
      </c>
      <c r="H118" s="40">
        <v>227.08333333333331</v>
      </c>
      <c r="I118" s="40">
        <v>233.26666666666665</v>
      </c>
      <c r="J118" s="40">
        <v>241.93333333333331</v>
      </c>
      <c r="K118" s="31">
        <v>224.6</v>
      </c>
      <c r="L118" s="31">
        <v>209.75</v>
      </c>
      <c r="M118" s="31">
        <v>225.08958999999999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8614</v>
      </c>
      <c r="D119" s="40">
        <v>8538.1666666666661</v>
      </c>
      <c r="E119" s="40">
        <v>8276.3333333333321</v>
      </c>
      <c r="F119" s="40">
        <v>7938.6666666666661</v>
      </c>
      <c r="G119" s="40">
        <v>7676.8333333333321</v>
      </c>
      <c r="H119" s="40">
        <v>8875.8333333333321</v>
      </c>
      <c r="I119" s="40">
        <v>9137.6666666666642</v>
      </c>
      <c r="J119" s="40">
        <v>9475.3333333333321</v>
      </c>
      <c r="K119" s="31">
        <v>8800</v>
      </c>
      <c r="L119" s="31">
        <v>8200.5</v>
      </c>
      <c r="M119" s="31">
        <v>3.6223000000000001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173.1</v>
      </c>
      <c r="D120" s="40">
        <v>171.11666666666665</v>
      </c>
      <c r="E120" s="40">
        <v>165.2833333333333</v>
      </c>
      <c r="F120" s="40">
        <v>157.46666666666667</v>
      </c>
      <c r="G120" s="40">
        <v>151.63333333333333</v>
      </c>
      <c r="H120" s="40">
        <v>178.93333333333328</v>
      </c>
      <c r="I120" s="40">
        <v>184.76666666666659</v>
      </c>
      <c r="J120" s="40">
        <v>192.58333333333326</v>
      </c>
      <c r="K120" s="31">
        <v>176.95</v>
      </c>
      <c r="L120" s="31">
        <v>163.30000000000001</v>
      </c>
      <c r="M120" s="31">
        <v>249.26770999999999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116.45</v>
      </c>
      <c r="D121" s="40">
        <v>116.10000000000001</v>
      </c>
      <c r="E121" s="40">
        <v>115.40000000000002</v>
      </c>
      <c r="F121" s="40">
        <v>114.35000000000001</v>
      </c>
      <c r="G121" s="40">
        <v>113.65000000000002</v>
      </c>
      <c r="H121" s="40">
        <v>117.15000000000002</v>
      </c>
      <c r="I121" s="40">
        <v>117.85000000000001</v>
      </c>
      <c r="J121" s="40">
        <v>118.90000000000002</v>
      </c>
      <c r="K121" s="31">
        <v>116.8</v>
      </c>
      <c r="L121" s="31">
        <v>115.05</v>
      </c>
      <c r="M121" s="31">
        <v>78.345849999999999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3671.3</v>
      </c>
      <c r="D122" s="40">
        <v>3687.2666666666664</v>
      </c>
      <c r="E122" s="40">
        <v>3624.5333333333328</v>
      </c>
      <c r="F122" s="40">
        <v>3577.7666666666664</v>
      </c>
      <c r="G122" s="40">
        <v>3515.0333333333328</v>
      </c>
      <c r="H122" s="40">
        <v>3734.0333333333328</v>
      </c>
      <c r="I122" s="40">
        <v>3796.7666666666664</v>
      </c>
      <c r="J122" s="40">
        <v>3843.5333333333328</v>
      </c>
      <c r="K122" s="31">
        <v>3750</v>
      </c>
      <c r="L122" s="31">
        <v>3640.5</v>
      </c>
      <c r="M122" s="31">
        <v>29.080939999999998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537.65</v>
      </c>
      <c r="D123" s="40">
        <v>542.55000000000007</v>
      </c>
      <c r="E123" s="40">
        <v>531.25000000000011</v>
      </c>
      <c r="F123" s="40">
        <v>524.85</v>
      </c>
      <c r="G123" s="40">
        <v>513.55000000000007</v>
      </c>
      <c r="H123" s="40">
        <v>548.95000000000016</v>
      </c>
      <c r="I123" s="40">
        <v>560.25000000000011</v>
      </c>
      <c r="J123" s="40">
        <v>566.6500000000002</v>
      </c>
      <c r="K123" s="31">
        <v>553.85</v>
      </c>
      <c r="L123" s="31">
        <v>536.15</v>
      </c>
      <c r="M123" s="31">
        <v>21.025739999999999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273.35000000000002</v>
      </c>
      <c r="D124" s="40">
        <v>272.84999999999997</v>
      </c>
      <c r="E124" s="40">
        <v>270.04999999999995</v>
      </c>
      <c r="F124" s="40">
        <v>266.75</v>
      </c>
      <c r="G124" s="40">
        <v>263.95</v>
      </c>
      <c r="H124" s="40">
        <v>276.14999999999992</v>
      </c>
      <c r="I124" s="40">
        <v>278.95</v>
      </c>
      <c r="J124" s="40">
        <v>282.24999999999989</v>
      </c>
      <c r="K124" s="31">
        <v>275.64999999999998</v>
      </c>
      <c r="L124" s="31">
        <v>269.55</v>
      </c>
      <c r="M124" s="31">
        <v>59.984439999999999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1141.4000000000001</v>
      </c>
      <c r="D125" s="40">
        <v>1142.4833333333333</v>
      </c>
      <c r="E125" s="40">
        <v>1127.1166666666668</v>
      </c>
      <c r="F125" s="40">
        <v>1112.8333333333335</v>
      </c>
      <c r="G125" s="40">
        <v>1097.4666666666669</v>
      </c>
      <c r="H125" s="40">
        <v>1156.7666666666667</v>
      </c>
      <c r="I125" s="40">
        <v>1172.133333333333</v>
      </c>
      <c r="J125" s="40">
        <v>1186.4166666666665</v>
      </c>
      <c r="K125" s="31">
        <v>1157.8499999999999</v>
      </c>
      <c r="L125" s="31">
        <v>1128.2</v>
      </c>
      <c r="M125" s="31">
        <v>55.871360000000003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6797.65</v>
      </c>
      <c r="D126" s="40">
        <v>6805.8833333333341</v>
      </c>
      <c r="E126" s="40">
        <v>6741.7666666666682</v>
      </c>
      <c r="F126" s="40">
        <v>6685.8833333333341</v>
      </c>
      <c r="G126" s="40">
        <v>6621.7666666666682</v>
      </c>
      <c r="H126" s="40">
        <v>6861.7666666666682</v>
      </c>
      <c r="I126" s="40">
        <v>6925.883333333335</v>
      </c>
      <c r="J126" s="40">
        <v>6981.7666666666682</v>
      </c>
      <c r="K126" s="31">
        <v>6870</v>
      </c>
      <c r="L126" s="31">
        <v>6750</v>
      </c>
      <c r="M126" s="31">
        <v>2.8458899999999998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1716.9</v>
      </c>
      <c r="D127" s="40">
        <v>1722.95</v>
      </c>
      <c r="E127" s="40">
        <v>1707</v>
      </c>
      <c r="F127" s="40">
        <v>1697.1</v>
      </c>
      <c r="G127" s="40">
        <v>1681.1499999999999</v>
      </c>
      <c r="H127" s="40">
        <v>1732.8500000000001</v>
      </c>
      <c r="I127" s="40">
        <v>1748.8000000000004</v>
      </c>
      <c r="J127" s="40">
        <v>1758.7000000000003</v>
      </c>
      <c r="K127" s="31">
        <v>1738.9</v>
      </c>
      <c r="L127" s="31">
        <v>1713.05</v>
      </c>
      <c r="M127" s="31">
        <v>45.538919999999997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2188.3000000000002</v>
      </c>
      <c r="D128" s="40">
        <v>2225.1833333333338</v>
      </c>
      <c r="E128" s="40">
        <v>2143.2166666666676</v>
      </c>
      <c r="F128" s="40">
        <v>2098.1333333333337</v>
      </c>
      <c r="G128" s="40">
        <v>2016.1666666666674</v>
      </c>
      <c r="H128" s="40">
        <v>2270.2666666666678</v>
      </c>
      <c r="I128" s="40">
        <v>2352.233333333334</v>
      </c>
      <c r="J128" s="40">
        <v>2397.316666666668</v>
      </c>
      <c r="K128" s="31">
        <v>2307.15</v>
      </c>
      <c r="L128" s="31">
        <v>2180.1</v>
      </c>
      <c r="M128" s="31">
        <v>21.11974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2429.5500000000002</v>
      </c>
      <c r="D129" s="40">
        <v>2432.2166666666667</v>
      </c>
      <c r="E129" s="40">
        <v>2408.4333333333334</v>
      </c>
      <c r="F129" s="40">
        <v>2387.3166666666666</v>
      </c>
      <c r="G129" s="40">
        <v>2363.5333333333333</v>
      </c>
      <c r="H129" s="40">
        <v>2453.3333333333335</v>
      </c>
      <c r="I129" s="40">
        <v>2477.1166666666672</v>
      </c>
      <c r="J129" s="40">
        <v>2498.2333333333336</v>
      </c>
      <c r="K129" s="31">
        <v>2456</v>
      </c>
      <c r="L129" s="31">
        <v>2411.1</v>
      </c>
      <c r="M129" s="31">
        <v>0.71891000000000005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339.7</v>
      </c>
      <c r="D130" s="40">
        <v>339.48333333333335</v>
      </c>
      <c r="E130" s="40">
        <v>333.2166666666667</v>
      </c>
      <c r="F130" s="40">
        <v>326.73333333333335</v>
      </c>
      <c r="G130" s="40">
        <v>320.4666666666667</v>
      </c>
      <c r="H130" s="40">
        <v>345.9666666666667</v>
      </c>
      <c r="I130" s="40">
        <v>352.23333333333335</v>
      </c>
      <c r="J130" s="40">
        <v>358.7166666666667</v>
      </c>
      <c r="K130" s="31">
        <v>345.75</v>
      </c>
      <c r="L130" s="31">
        <v>333</v>
      </c>
      <c r="M130" s="31">
        <v>7.6869399999999999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678.55</v>
      </c>
      <c r="D131" s="40">
        <v>676.05</v>
      </c>
      <c r="E131" s="40">
        <v>668.69999999999993</v>
      </c>
      <c r="F131" s="40">
        <v>658.85</v>
      </c>
      <c r="G131" s="40">
        <v>651.5</v>
      </c>
      <c r="H131" s="40">
        <v>685.89999999999986</v>
      </c>
      <c r="I131" s="40">
        <v>693.24999999999977</v>
      </c>
      <c r="J131" s="40">
        <v>703.0999999999998</v>
      </c>
      <c r="K131" s="31">
        <v>683.4</v>
      </c>
      <c r="L131" s="31">
        <v>666.2</v>
      </c>
      <c r="M131" s="31">
        <v>81.472139999999996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365.95</v>
      </c>
      <c r="D132" s="40">
        <v>365.5</v>
      </c>
      <c r="E132" s="40">
        <v>359.3</v>
      </c>
      <c r="F132" s="40">
        <v>352.65000000000003</v>
      </c>
      <c r="G132" s="40">
        <v>346.45000000000005</v>
      </c>
      <c r="H132" s="40">
        <v>372.15</v>
      </c>
      <c r="I132" s="40">
        <v>378.35</v>
      </c>
      <c r="J132" s="40">
        <v>384.99999999999994</v>
      </c>
      <c r="K132" s="31">
        <v>371.7</v>
      </c>
      <c r="L132" s="31">
        <v>358.85</v>
      </c>
      <c r="M132" s="31">
        <v>72.243449999999996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4109.2</v>
      </c>
      <c r="D133" s="40">
        <v>4130.55</v>
      </c>
      <c r="E133" s="40">
        <v>4076.1000000000004</v>
      </c>
      <c r="F133" s="40">
        <v>4043</v>
      </c>
      <c r="G133" s="40">
        <v>3988.55</v>
      </c>
      <c r="H133" s="40">
        <v>4163.6500000000005</v>
      </c>
      <c r="I133" s="40">
        <v>4218.0999999999995</v>
      </c>
      <c r="J133" s="40">
        <v>4251.2000000000007</v>
      </c>
      <c r="K133" s="31">
        <v>4185</v>
      </c>
      <c r="L133" s="31">
        <v>4097.45</v>
      </c>
      <c r="M133" s="31">
        <v>3.16466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1985.55</v>
      </c>
      <c r="D134" s="40">
        <v>1995.5833333333333</v>
      </c>
      <c r="E134" s="40">
        <v>1968.7666666666664</v>
      </c>
      <c r="F134" s="40">
        <v>1951.9833333333331</v>
      </c>
      <c r="G134" s="40">
        <v>1925.1666666666663</v>
      </c>
      <c r="H134" s="40">
        <v>2012.3666666666666</v>
      </c>
      <c r="I134" s="40">
        <v>2039.1833333333336</v>
      </c>
      <c r="J134" s="40">
        <v>2055.9666666666667</v>
      </c>
      <c r="K134" s="31">
        <v>2022.4</v>
      </c>
      <c r="L134" s="31">
        <v>1978.8</v>
      </c>
      <c r="M134" s="31">
        <v>19.118089999999999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86.3</v>
      </c>
      <c r="D135" s="40">
        <v>85.716666666666654</v>
      </c>
      <c r="E135" s="40">
        <v>84.483333333333306</v>
      </c>
      <c r="F135" s="40">
        <v>82.666666666666657</v>
      </c>
      <c r="G135" s="40">
        <v>81.433333333333309</v>
      </c>
      <c r="H135" s="40">
        <v>87.533333333333303</v>
      </c>
      <c r="I135" s="40">
        <v>88.766666666666652</v>
      </c>
      <c r="J135" s="40">
        <v>90.5833333333333</v>
      </c>
      <c r="K135" s="31">
        <v>86.95</v>
      </c>
      <c r="L135" s="31">
        <v>83.9</v>
      </c>
      <c r="M135" s="31">
        <v>81.978080000000006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4682.3</v>
      </c>
      <c r="D136" s="40">
        <v>4677.3666666666668</v>
      </c>
      <c r="E136" s="40">
        <v>4607.9333333333334</v>
      </c>
      <c r="F136" s="40">
        <v>4533.5666666666666</v>
      </c>
      <c r="G136" s="40">
        <v>4464.1333333333332</v>
      </c>
      <c r="H136" s="40">
        <v>4751.7333333333336</v>
      </c>
      <c r="I136" s="40">
        <v>4821.1666666666679</v>
      </c>
      <c r="J136" s="40">
        <v>4895.5333333333338</v>
      </c>
      <c r="K136" s="31">
        <v>4746.8</v>
      </c>
      <c r="L136" s="31">
        <v>4603</v>
      </c>
      <c r="M136" s="31">
        <v>4.8564600000000002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430.7</v>
      </c>
      <c r="D137" s="40">
        <v>425.09999999999997</v>
      </c>
      <c r="E137" s="40">
        <v>414.29999999999995</v>
      </c>
      <c r="F137" s="40">
        <v>397.9</v>
      </c>
      <c r="G137" s="40">
        <v>387.09999999999997</v>
      </c>
      <c r="H137" s="40">
        <v>441.49999999999994</v>
      </c>
      <c r="I137" s="40">
        <v>452.3</v>
      </c>
      <c r="J137" s="40">
        <v>468.69999999999993</v>
      </c>
      <c r="K137" s="31">
        <v>435.9</v>
      </c>
      <c r="L137" s="31">
        <v>408.7</v>
      </c>
      <c r="M137" s="31">
        <v>95.625929999999997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5848.3</v>
      </c>
      <c r="D138" s="40">
        <v>5817.0333333333328</v>
      </c>
      <c r="E138" s="40">
        <v>5754.0666666666657</v>
      </c>
      <c r="F138" s="40">
        <v>5659.833333333333</v>
      </c>
      <c r="G138" s="40">
        <v>5596.8666666666659</v>
      </c>
      <c r="H138" s="40">
        <v>5911.2666666666655</v>
      </c>
      <c r="I138" s="40">
        <v>5974.2333333333327</v>
      </c>
      <c r="J138" s="40">
        <v>6068.4666666666653</v>
      </c>
      <c r="K138" s="31">
        <v>5880</v>
      </c>
      <c r="L138" s="31">
        <v>5722.8</v>
      </c>
      <c r="M138" s="31">
        <v>2.69591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1710.9</v>
      </c>
      <c r="D139" s="40">
        <v>1715.6333333333332</v>
      </c>
      <c r="E139" s="40">
        <v>1701.2666666666664</v>
      </c>
      <c r="F139" s="40">
        <v>1691.6333333333332</v>
      </c>
      <c r="G139" s="40">
        <v>1677.2666666666664</v>
      </c>
      <c r="H139" s="40">
        <v>1725.2666666666664</v>
      </c>
      <c r="I139" s="40">
        <v>1739.6333333333332</v>
      </c>
      <c r="J139" s="40">
        <v>1749.2666666666664</v>
      </c>
      <c r="K139" s="31">
        <v>1730</v>
      </c>
      <c r="L139" s="31">
        <v>1706</v>
      </c>
      <c r="M139" s="31">
        <v>14.87933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620.9</v>
      </c>
      <c r="D140" s="40">
        <v>622.9666666666667</v>
      </c>
      <c r="E140" s="40">
        <v>615.93333333333339</v>
      </c>
      <c r="F140" s="40">
        <v>610.9666666666667</v>
      </c>
      <c r="G140" s="40">
        <v>603.93333333333339</v>
      </c>
      <c r="H140" s="40">
        <v>627.93333333333339</v>
      </c>
      <c r="I140" s="40">
        <v>634.9666666666667</v>
      </c>
      <c r="J140" s="40">
        <v>639.93333333333339</v>
      </c>
      <c r="K140" s="31">
        <v>630</v>
      </c>
      <c r="L140" s="31">
        <v>618</v>
      </c>
      <c r="M140" s="31">
        <v>16.281040000000001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940</v>
      </c>
      <c r="D141" s="40">
        <v>937.9</v>
      </c>
      <c r="E141" s="40">
        <v>931.8</v>
      </c>
      <c r="F141" s="40">
        <v>923.6</v>
      </c>
      <c r="G141" s="40">
        <v>917.5</v>
      </c>
      <c r="H141" s="40">
        <v>946.09999999999991</v>
      </c>
      <c r="I141" s="40">
        <v>952.2</v>
      </c>
      <c r="J141" s="40">
        <v>960.39999999999986</v>
      </c>
      <c r="K141" s="31">
        <v>944</v>
      </c>
      <c r="L141" s="31">
        <v>929.7</v>
      </c>
      <c r="M141" s="31">
        <v>15.77549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79993.8</v>
      </c>
      <c r="D142" s="40">
        <v>79681.266666666663</v>
      </c>
      <c r="E142" s="40">
        <v>78812.533333333326</v>
      </c>
      <c r="F142" s="40">
        <v>77631.266666666663</v>
      </c>
      <c r="G142" s="40">
        <v>76762.533333333326</v>
      </c>
      <c r="H142" s="40">
        <v>80862.533333333326</v>
      </c>
      <c r="I142" s="40">
        <v>81731.266666666663</v>
      </c>
      <c r="J142" s="40">
        <v>82912.533333333326</v>
      </c>
      <c r="K142" s="31">
        <v>80550</v>
      </c>
      <c r="L142" s="31">
        <v>78500</v>
      </c>
      <c r="M142" s="31">
        <v>0.16456999999999999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1094.3</v>
      </c>
      <c r="D143" s="40">
        <v>1097.0666666666666</v>
      </c>
      <c r="E143" s="40">
        <v>1087.2333333333331</v>
      </c>
      <c r="F143" s="40">
        <v>1080.1666666666665</v>
      </c>
      <c r="G143" s="40">
        <v>1070.333333333333</v>
      </c>
      <c r="H143" s="40">
        <v>1104.1333333333332</v>
      </c>
      <c r="I143" s="40">
        <v>1113.9666666666667</v>
      </c>
      <c r="J143" s="40">
        <v>1121.0333333333333</v>
      </c>
      <c r="K143" s="31">
        <v>1106.9000000000001</v>
      </c>
      <c r="L143" s="31">
        <v>1090</v>
      </c>
      <c r="M143" s="31">
        <v>3.8801000000000001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180.85</v>
      </c>
      <c r="D144" s="40">
        <v>181.68333333333331</v>
      </c>
      <c r="E144" s="40">
        <v>178.76666666666662</v>
      </c>
      <c r="F144" s="40">
        <v>176.68333333333331</v>
      </c>
      <c r="G144" s="40">
        <v>173.76666666666662</v>
      </c>
      <c r="H144" s="40">
        <v>183.76666666666662</v>
      </c>
      <c r="I144" s="40">
        <v>186.68333333333331</v>
      </c>
      <c r="J144" s="40">
        <v>188.76666666666662</v>
      </c>
      <c r="K144" s="31">
        <v>184.6</v>
      </c>
      <c r="L144" s="31">
        <v>179.6</v>
      </c>
      <c r="M144" s="31">
        <v>56.589010000000002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752.5</v>
      </c>
      <c r="D145" s="40">
        <v>749.98333333333323</v>
      </c>
      <c r="E145" s="40">
        <v>740.96666666666647</v>
      </c>
      <c r="F145" s="40">
        <v>729.43333333333328</v>
      </c>
      <c r="G145" s="40">
        <v>720.41666666666652</v>
      </c>
      <c r="H145" s="40">
        <v>761.51666666666642</v>
      </c>
      <c r="I145" s="40">
        <v>770.53333333333308</v>
      </c>
      <c r="J145" s="40">
        <v>782.06666666666638</v>
      </c>
      <c r="K145" s="31">
        <v>759</v>
      </c>
      <c r="L145" s="31">
        <v>738.45</v>
      </c>
      <c r="M145" s="31">
        <v>22.870170000000002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171.35</v>
      </c>
      <c r="D146" s="40">
        <v>170.23333333333332</v>
      </c>
      <c r="E146" s="40">
        <v>166.11666666666665</v>
      </c>
      <c r="F146" s="40">
        <v>160.88333333333333</v>
      </c>
      <c r="G146" s="40">
        <v>156.76666666666665</v>
      </c>
      <c r="H146" s="40">
        <v>175.46666666666664</v>
      </c>
      <c r="I146" s="40">
        <v>179.58333333333331</v>
      </c>
      <c r="J146" s="40">
        <v>184.81666666666663</v>
      </c>
      <c r="K146" s="31">
        <v>174.35</v>
      </c>
      <c r="L146" s="31">
        <v>165</v>
      </c>
      <c r="M146" s="31">
        <v>91.97054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565.20000000000005</v>
      </c>
      <c r="D147" s="40">
        <v>564.53333333333342</v>
      </c>
      <c r="E147" s="40">
        <v>561.36666666666679</v>
      </c>
      <c r="F147" s="40">
        <v>557.53333333333342</v>
      </c>
      <c r="G147" s="40">
        <v>554.36666666666679</v>
      </c>
      <c r="H147" s="40">
        <v>568.36666666666679</v>
      </c>
      <c r="I147" s="40">
        <v>571.53333333333353</v>
      </c>
      <c r="J147" s="40">
        <v>575.36666666666679</v>
      </c>
      <c r="K147" s="31">
        <v>567.70000000000005</v>
      </c>
      <c r="L147" s="31">
        <v>560.70000000000005</v>
      </c>
      <c r="M147" s="31">
        <v>17.634599999999999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6831</v>
      </c>
      <c r="D148" s="40">
        <v>6820.666666666667</v>
      </c>
      <c r="E148" s="40">
        <v>6795.3333333333339</v>
      </c>
      <c r="F148" s="40">
        <v>6759.666666666667</v>
      </c>
      <c r="G148" s="40">
        <v>6734.3333333333339</v>
      </c>
      <c r="H148" s="40">
        <v>6856.3333333333339</v>
      </c>
      <c r="I148" s="40">
        <v>6881.6666666666679</v>
      </c>
      <c r="J148" s="40">
        <v>6917.3333333333339</v>
      </c>
      <c r="K148" s="31">
        <v>6846</v>
      </c>
      <c r="L148" s="31">
        <v>6785</v>
      </c>
      <c r="M148" s="31">
        <v>5.4862299999999999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1039.2</v>
      </c>
      <c r="D149" s="40">
        <v>1046.7666666666667</v>
      </c>
      <c r="E149" s="40">
        <v>1027.5333333333333</v>
      </c>
      <c r="F149" s="40">
        <v>1015.8666666666666</v>
      </c>
      <c r="G149" s="40">
        <v>996.63333333333321</v>
      </c>
      <c r="H149" s="40">
        <v>1058.4333333333334</v>
      </c>
      <c r="I149" s="40">
        <v>1077.6666666666665</v>
      </c>
      <c r="J149" s="40">
        <v>1089.3333333333335</v>
      </c>
      <c r="K149" s="31">
        <v>1066</v>
      </c>
      <c r="L149" s="31">
        <v>1035.0999999999999</v>
      </c>
      <c r="M149" s="31">
        <v>2.7071000000000001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4523</v>
      </c>
      <c r="D150" s="40">
        <v>4489.3</v>
      </c>
      <c r="E150" s="40">
        <v>4408.7000000000007</v>
      </c>
      <c r="F150" s="40">
        <v>4294.4000000000005</v>
      </c>
      <c r="G150" s="40">
        <v>4213.8000000000011</v>
      </c>
      <c r="H150" s="40">
        <v>4603.6000000000004</v>
      </c>
      <c r="I150" s="40">
        <v>4684.2000000000007</v>
      </c>
      <c r="J150" s="40">
        <v>4798.5</v>
      </c>
      <c r="K150" s="31">
        <v>4569.8999999999996</v>
      </c>
      <c r="L150" s="31">
        <v>4375</v>
      </c>
      <c r="M150" s="31">
        <v>23.528929999999999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3251.05</v>
      </c>
      <c r="D151" s="40">
        <v>3245.15</v>
      </c>
      <c r="E151" s="40">
        <v>3187.6000000000004</v>
      </c>
      <c r="F151" s="40">
        <v>3124.15</v>
      </c>
      <c r="G151" s="40">
        <v>3066.6000000000004</v>
      </c>
      <c r="H151" s="40">
        <v>3308.6000000000004</v>
      </c>
      <c r="I151" s="40">
        <v>3366.1500000000005</v>
      </c>
      <c r="J151" s="40">
        <v>3429.6000000000004</v>
      </c>
      <c r="K151" s="31">
        <v>3302.7</v>
      </c>
      <c r="L151" s="31">
        <v>3181.7</v>
      </c>
      <c r="M151" s="31">
        <v>9.9860900000000008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1543.5</v>
      </c>
      <c r="D152" s="40">
        <v>1521.6333333333332</v>
      </c>
      <c r="E152" s="40">
        <v>1495.7666666666664</v>
      </c>
      <c r="F152" s="40">
        <v>1448.0333333333333</v>
      </c>
      <c r="G152" s="40">
        <v>1422.1666666666665</v>
      </c>
      <c r="H152" s="40">
        <v>1569.3666666666663</v>
      </c>
      <c r="I152" s="40">
        <v>1595.2333333333331</v>
      </c>
      <c r="J152" s="40">
        <v>1642.9666666666662</v>
      </c>
      <c r="K152" s="31">
        <v>1547.5</v>
      </c>
      <c r="L152" s="31">
        <v>1473.9</v>
      </c>
      <c r="M152" s="31">
        <v>11.26487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893.95</v>
      </c>
      <c r="D153" s="40">
        <v>898.2166666666667</v>
      </c>
      <c r="E153" s="40">
        <v>887.73333333333335</v>
      </c>
      <c r="F153" s="40">
        <v>881.51666666666665</v>
      </c>
      <c r="G153" s="40">
        <v>871.0333333333333</v>
      </c>
      <c r="H153" s="40">
        <v>904.43333333333339</v>
      </c>
      <c r="I153" s="40">
        <v>914.91666666666674</v>
      </c>
      <c r="J153" s="40">
        <v>921.13333333333344</v>
      </c>
      <c r="K153" s="31">
        <v>908.7</v>
      </c>
      <c r="L153" s="31">
        <v>892</v>
      </c>
      <c r="M153" s="31">
        <v>2.0198800000000001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144.6</v>
      </c>
      <c r="D154" s="40">
        <v>142.54999999999998</v>
      </c>
      <c r="E154" s="40">
        <v>139.39999999999998</v>
      </c>
      <c r="F154" s="40">
        <v>134.19999999999999</v>
      </c>
      <c r="G154" s="40">
        <v>131.04999999999998</v>
      </c>
      <c r="H154" s="40">
        <v>147.74999999999997</v>
      </c>
      <c r="I154" s="40">
        <v>150.9</v>
      </c>
      <c r="J154" s="40">
        <v>156.09999999999997</v>
      </c>
      <c r="K154" s="31">
        <v>145.69999999999999</v>
      </c>
      <c r="L154" s="31">
        <v>137.35</v>
      </c>
      <c r="M154" s="31">
        <v>201.71138999999999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124.4</v>
      </c>
      <c r="D155" s="40">
        <v>125.13333333333333</v>
      </c>
      <c r="E155" s="40">
        <v>123.26666666666665</v>
      </c>
      <c r="F155" s="40">
        <v>122.13333333333333</v>
      </c>
      <c r="G155" s="40">
        <v>120.26666666666665</v>
      </c>
      <c r="H155" s="40">
        <v>126.26666666666665</v>
      </c>
      <c r="I155" s="40">
        <v>128.13333333333333</v>
      </c>
      <c r="J155" s="40">
        <v>129.26666666666665</v>
      </c>
      <c r="K155" s="31">
        <v>127</v>
      </c>
      <c r="L155" s="31">
        <v>124</v>
      </c>
      <c r="M155" s="31">
        <v>116.98183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3881.55</v>
      </c>
      <c r="D156" s="40">
        <v>3886.0333333333333</v>
      </c>
      <c r="E156" s="40">
        <v>3849.0666666666666</v>
      </c>
      <c r="F156" s="40">
        <v>3816.5833333333335</v>
      </c>
      <c r="G156" s="40">
        <v>3779.6166666666668</v>
      </c>
      <c r="H156" s="40">
        <v>3918.5166666666664</v>
      </c>
      <c r="I156" s="40">
        <v>3955.4833333333327</v>
      </c>
      <c r="J156" s="40">
        <v>3987.9666666666662</v>
      </c>
      <c r="K156" s="31">
        <v>3923</v>
      </c>
      <c r="L156" s="31">
        <v>3853.55</v>
      </c>
      <c r="M156" s="31">
        <v>1.5475699999999999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19925.2</v>
      </c>
      <c r="D157" s="40">
        <v>19969.716666666667</v>
      </c>
      <c r="E157" s="40">
        <v>19765.583333333336</v>
      </c>
      <c r="F157" s="40">
        <v>19605.966666666667</v>
      </c>
      <c r="G157" s="40">
        <v>19401.833333333336</v>
      </c>
      <c r="H157" s="40">
        <v>20129.333333333336</v>
      </c>
      <c r="I157" s="40">
        <v>20333.466666666667</v>
      </c>
      <c r="J157" s="40">
        <v>20493.083333333336</v>
      </c>
      <c r="K157" s="31">
        <v>20173.849999999999</v>
      </c>
      <c r="L157" s="31">
        <v>19810.099999999999</v>
      </c>
      <c r="M157" s="31">
        <v>1.0752299999999999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435.2</v>
      </c>
      <c r="D158" s="40">
        <v>434.2</v>
      </c>
      <c r="E158" s="40">
        <v>430.54999999999995</v>
      </c>
      <c r="F158" s="40">
        <v>425.9</v>
      </c>
      <c r="G158" s="40">
        <v>422.24999999999994</v>
      </c>
      <c r="H158" s="40">
        <v>438.84999999999997</v>
      </c>
      <c r="I158" s="40">
        <v>442.49999999999994</v>
      </c>
      <c r="J158" s="40">
        <v>447.15</v>
      </c>
      <c r="K158" s="31">
        <v>437.85</v>
      </c>
      <c r="L158" s="31">
        <v>429.55</v>
      </c>
      <c r="M158" s="31">
        <v>4.9824799999999998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750.7</v>
      </c>
      <c r="D159" s="40">
        <v>752.15</v>
      </c>
      <c r="E159" s="40">
        <v>725.3</v>
      </c>
      <c r="F159" s="40">
        <v>699.9</v>
      </c>
      <c r="G159" s="40">
        <v>673.05</v>
      </c>
      <c r="H159" s="40">
        <v>777.55</v>
      </c>
      <c r="I159" s="40">
        <v>804.40000000000009</v>
      </c>
      <c r="J159" s="40">
        <v>829.8</v>
      </c>
      <c r="K159" s="31">
        <v>779</v>
      </c>
      <c r="L159" s="31">
        <v>726.75</v>
      </c>
      <c r="M159" s="31">
        <v>30.259550000000001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133.65</v>
      </c>
      <c r="D160" s="40">
        <v>133.78333333333333</v>
      </c>
      <c r="E160" s="40">
        <v>132.31666666666666</v>
      </c>
      <c r="F160" s="40">
        <v>130.98333333333332</v>
      </c>
      <c r="G160" s="40">
        <v>129.51666666666665</v>
      </c>
      <c r="H160" s="40">
        <v>135.11666666666667</v>
      </c>
      <c r="I160" s="40">
        <v>136.58333333333331</v>
      </c>
      <c r="J160" s="40">
        <v>137.91666666666669</v>
      </c>
      <c r="K160" s="31">
        <v>135.25</v>
      </c>
      <c r="L160" s="31">
        <v>132.44999999999999</v>
      </c>
      <c r="M160" s="31">
        <v>164.24386999999999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217</v>
      </c>
      <c r="D161" s="40">
        <v>215.33333333333334</v>
      </c>
      <c r="E161" s="40">
        <v>210.86666666666667</v>
      </c>
      <c r="F161" s="40">
        <v>204.73333333333332</v>
      </c>
      <c r="G161" s="40">
        <v>200.26666666666665</v>
      </c>
      <c r="H161" s="40">
        <v>221.4666666666667</v>
      </c>
      <c r="I161" s="40">
        <v>225.93333333333334</v>
      </c>
      <c r="J161" s="40">
        <v>232.06666666666672</v>
      </c>
      <c r="K161" s="31">
        <v>219.8</v>
      </c>
      <c r="L161" s="31">
        <v>209.2</v>
      </c>
      <c r="M161" s="31">
        <v>28.206620000000001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3271.65</v>
      </c>
      <c r="D162" s="40">
        <v>3260.1999999999994</v>
      </c>
      <c r="E162" s="40">
        <v>3220.3999999999987</v>
      </c>
      <c r="F162" s="40">
        <v>3169.1499999999992</v>
      </c>
      <c r="G162" s="40">
        <v>3129.3499999999985</v>
      </c>
      <c r="H162" s="40">
        <v>3311.4499999999989</v>
      </c>
      <c r="I162" s="40">
        <v>3351.2499999999991</v>
      </c>
      <c r="J162" s="40">
        <v>3402.4999999999991</v>
      </c>
      <c r="K162" s="31">
        <v>3300</v>
      </c>
      <c r="L162" s="31">
        <v>3208.95</v>
      </c>
      <c r="M162" s="31">
        <v>3.82368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33348.85</v>
      </c>
      <c r="D163" s="40">
        <v>33109.75</v>
      </c>
      <c r="E163" s="40">
        <v>32619.5</v>
      </c>
      <c r="F163" s="40">
        <v>31890.15</v>
      </c>
      <c r="G163" s="40">
        <v>31399.9</v>
      </c>
      <c r="H163" s="40">
        <v>33839.1</v>
      </c>
      <c r="I163" s="40">
        <v>34329.35</v>
      </c>
      <c r="J163" s="40">
        <v>35058.699999999997</v>
      </c>
      <c r="K163" s="31">
        <v>33600</v>
      </c>
      <c r="L163" s="31">
        <v>32380.400000000001</v>
      </c>
      <c r="M163" s="31">
        <v>0.24864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233.15</v>
      </c>
      <c r="D164" s="40">
        <v>233.16666666666666</v>
      </c>
      <c r="E164" s="40">
        <v>231.73333333333332</v>
      </c>
      <c r="F164" s="40">
        <v>230.31666666666666</v>
      </c>
      <c r="G164" s="40">
        <v>228.88333333333333</v>
      </c>
      <c r="H164" s="40">
        <v>234.58333333333331</v>
      </c>
      <c r="I164" s="40">
        <v>236.01666666666665</v>
      </c>
      <c r="J164" s="40">
        <v>237.43333333333331</v>
      </c>
      <c r="K164" s="31">
        <v>234.6</v>
      </c>
      <c r="L164" s="31">
        <v>231.75</v>
      </c>
      <c r="M164" s="31">
        <v>21.956810000000001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5794.65</v>
      </c>
      <c r="D165" s="40">
        <v>5784.0666666666666</v>
      </c>
      <c r="E165" s="40">
        <v>5731.583333333333</v>
      </c>
      <c r="F165" s="40">
        <v>5668.5166666666664</v>
      </c>
      <c r="G165" s="40">
        <v>5616.0333333333328</v>
      </c>
      <c r="H165" s="40">
        <v>5847.1333333333332</v>
      </c>
      <c r="I165" s="40">
        <v>5899.6166666666668</v>
      </c>
      <c r="J165" s="40">
        <v>5962.6833333333334</v>
      </c>
      <c r="K165" s="31">
        <v>5836.55</v>
      </c>
      <c r="L165" s="31">
        <v>5721</v>
      </c>
      <c r="M165" s="31">
        <v>0.21260000000000001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2418</v>
      </c>
      <c r="D166" s="40">
        <v>2434.0333333333333</v>
      </c>
      <c r="E166" s="40">
        <v>2396.0666666666666</v>
      </c>
      <c r="F166" s="40">
        <v>2374.1333333333332</v>
      </c>
      <c r="G166" s="40">
        <v>2336.1666666666665</v>
      </c>
      <c r="H166" s="40">
        <v>2455.9666666666667</v>
      </c>
      <c r="I166" s="40">
        <v>2493.9333333333329</v>
      </c>
      <c r="J166" s="40">
        <v>2515.8666666666668</v>
      </c>
      <c r="K166" s="31">
        <v>2472</v>
      </c>
      <c r="L166" s="31">
        <v>2412.1</v>
      </c>
      <c r="M166" s="31">
        <v>3.7486199999999998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2638.1</v>
      </c>
      <c r="D167" s="40">
        <v>2631.4</v>
      </c>
      <c r="E167" s="40">
        <v>2592.8000000000002</v>
      </c>
      <c r="F167" s="40">
        <v>2547.5</v>
      </c>
      <c r="G167" s="40">
        <v>2508.9</v>
      </c>
      <c r="H167" s="40">
        <v>2676.7000000000003</v>
      </c>
      <c r="I167" s="40">
        <v>2715.2999999999997</v>
      </c>
      <c r="J167" s="40">
        <v>2760.6000000000004</v>
      </c>
      <c r="K167" s="31">
        <v>2670</v>
      </c>
      <c r="L167" s="31">
        <v>2586.1</v>
      </c>
      <c r="M167" s="31">
        <v>13.232279999999999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2401.9499999999998</v>
      </c>
      <c r="D168" s="40">
        <v>2415.8666666666668</v>
      </c>
      <c r="E168" s="40">
        <v>2356.0833333333335</v>
      </c>
      <c r="F168" s="40">
        <v>2310.2166666666667</v>
      </c>
      <c r="G168" s="40">
        <v>2250.4333333333334</v>
      </c>
      <c r="H168" s="40">
        <v>2461.7333333333336</v>
      </c>
      <c r="I168" s="40">
        <v>2521.5166666666664</v>
      </c>
      <c r="J168" s="40">
        <v>2567.3833333333337</v>
      </c>
      <c r="K168" s="31">
        <v>2475.65</v>
      </c>
      <c r="L168" s="31">
        <v>2370</v>
      </c>
      <c r="M168" s="31">
        <v>7.05246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135</v>
      </c>
      <c r="D169" s="40">
        <v>134.95000000000002</v>
      </c>
      <c r="E169" s="40">
        <v>133.45000000000005</v>
      </c>
      <c r="F169" s="40">
        <v>131.90000000000003</v>
      </c>
      <c r="G169" s="40">
        <v>130.40000000000006</v>
      </c>
      <c r="H169" s="40">
        <v>136.50000000000003</v>
      </c>
      <c r="I169" s="40">
        <v>137.99999999999997</v>
      </c>
      <c r="J169" s="40">
        <v>139.55000000000001</v>
      </c>
      <c r="K169" s="31">
        <v>136.44999999999999</v>
      </c>
      <c r="L169" s="31">
        <v>133.4</v>
      </c>
      <c r="M169" s="31">
        <v>28.676680000000001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176.75</v>
      </c>
      <c r="D170" s="40">
        <v>176.66666666666666</v>
      </c>
      <c r="E170" s="40">
        <v>175.88333333333333</v>
      </c>
      <c r="F170" s="40">
        <v>175.01666666666668</v>
      </c>
      <c r="G170" s="40">
        <v>174.23333333333335</v>
      </c>
      <c r="H170" s="40">
        <v>177.5333333333333</v>
      </c>
      <c r="I170" s="40">
        <v>178.31666666666666</v>
      </c>
      <c r="J170" s="40">
        <v>179.18333333333328</v>
      </c>
      <c r="K170" s="31">
        <v>177.45</v>
      </c>
      <c r="L170" s="31">
        <v>175.8</v>
      </c>
      <c r="M170" s="31">
        <v>68.742260000000002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430.9</v>
      </c>
      <c r="D171" s="40">
        <v>432.13333333333338</v>
      </c>
      <c r="E171" s="40">
        <v>417.76666666666677</v>
      </c>
      <c r="F171" s="40">
        <v>404.63333333333338</v>
      </c>
      <c r="G171" s="40">
        <v>390.26666666666677</v>
      </c>
      <c r="H171" s="40">
        <v>445.26666666666677</v>
      </c>
      <c r="I171" s="40">
        <v>459.63333333333344</v>
      </c>
      <c r="J171" s="40">
        <v>472.76666666666677</v>
      </c>
      <c r="K171" s="31">
        <v>446.5</v>
      </c>
      <c r="L171" s="31">
        <v>419</v>
      </c>
      <c r="M171" s="31">
        <v>44.881320000000002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14072.55</v>
      </c>
      <c r="D172" s="40">
        <v>14060.966666666667</v>
      </c>
      <c r="E172" s="40">
        <v>13961.933333333334</v>
      </c>
      <c r="F172" s="40">
        <v>13851.316666666668</v>
      </c>
      <c r="G172" s="40">
        <v>13752.283333333335</v>
      </c>
      <c r="H172" s="40">
        <v>14171.583333333334</v>
      </c>
      <c r="I172" s="40">
        <v>14270.616666666667</v>
      </c>
      <c r="J172" s="40">
        <v>14381.233333333334</v>
      </c>
      <c r="K172" s="31">
        <v>14160</v>
      </c>
      <c r="L172" s="31">
        <v>13950.35</v>
      </c>
      <c r="M172" s="31">
        <v>2.8590000000000001E-2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38.15</v>
      </c>
      <c r="D173" s="40">
        <v>38.233333333333327</v>
      </c>
      <c r="E173" s="40">
        <v>37.916666666666657</v>
      </c>
      <c r="F173" s="40">
        <v>37.68333333333333</v>
      </c>
      <c r="G173" s="40">
        <v>37.36666666666666</v>
      </c>
      <c r="H173" s="40">
        <v>38.466666666666654</v>
      </c>
      <c r="I173" s="40">
        <v>38.783333333333331</v>
      </c>
      <c r="J173" s="40">
        <v>39.016666666666652</v>
      </c>
      <c r="K173" s="31">
        <v>38.549999999999997</v>
      </c>
      <c r="L173" s="31">
        <v>38</v>
      </c>
      <c r="M173" s="31">
        <v>274.17221000000001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179.1</v>
      </c>
      <c r="D174" s="40">
        <v>178.13333333333333</v>
      </c>
      <c r="E174" s="40">
        <v>176.46666666666664</v>
      </c>
      <c r="F174" s="40">
        <v>173.83333333333331</v>
      </c>
      <c r="G174" s="40">
        <v>172.16666666666663</v>
      </c>
      <c r="H174" s="40">
        <v>180.76666666666665</v>
      </c>
      <c r="I174" s="40">
        <v>182.43333333333334</v>
      </c>
      <c r="J174" s="40">
        <v>185.06666666666666</v>
      </c>
      <c r="K174" s="31">
        <v>179.8</v>
      </c>
      <c r="L174" s="31">
        <v>175.5</v>
      </c>
      <c r="M174" s="31">
        <v>59.11159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152.6</v>
      </c>
      <c r="D175" s="40">
        <v>152.9</v>
      </c>
      <c r="E175" s="40">
        <v>151.4</v>
      </c>
      <c r="F175" s="40">
        <v>150.19999999999999</v>
      </c>
      <c r="G175" s="40">
        <v>148.69999999999999</v>
      </c>
      <c r="H175" s="40">
        <v>154.10000000000002</v>
      </c>
      <c r="I175" s="40">
        <v>155.60000000000002</v>
      </c>
      <c r="J175" s="40">
        <v>156.80000000000004</v>
      </c>
      <c r="K175" s="31">
        <v>154.4</v>
      </c>
      <c r="L175" s="31">
        <v>151.69999999999999</v>
      </c>
      <c r="M175" s="31">
        <v>13.62072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2430.5</v>
      </c>
      <c r="D176" s="40">
        <v>2423.5833333333335</v>
      </c>
      <c r="E176" s="40">
        <v>2405.166666666667</v>
      </c>
      <c r="F176" s="40">
        <v>2379.8333333333335</v>
      </c>
      <c r="G176" s="40">
        <v>2361.416666666667</v>
      </c>
      <c r="H176" s="40">
        <v>2448.916666666667</v>
      </c>
      <c r="I176" s="40">
        <v>2467.3333333333339</v>
      </c>
      <c r="J176" s="40">
        <v>2492.666666666667</v>
      </c>
      <c r="K176" s="31">
        <v>2442</v>
      </c>
      <c r="L176" s="31">
        <v>2398.25</v>
      </c>
      <c r="M176" s="31">
        <v>50.746119999999998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1062.55</v>
      </c>
      <c r="D177" s="40">
        <v>1063.8333333333333</v>
      </c>
      <c r="E177" s="40">
        <v>1052.8666666666666</v>
      </c>
      <c r="F177" s="40">
        <v>1043.1833333333334</v>
      </c>
      <c r="G177" s="40">
        <v>1032.2166666666667</v>
      </c>
      <c r="H177" s="40">
        <v>1073.5166666666664</v>
      </c>
      <c r="I177" s="40">
        <v>1084.4833333333331</v>
      </c>
      <c r="J177" s="40">
        <v>1094.1666666666663</v>
      </c>
      <c r="K177" s="31">
        <v>1074.8</v>
      </c>
      <c r="L177" s="31">
        <v>1054.1500000000001</v>
      </c>
      <c r="M177" s="31">
        <v>7.8213999999999997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1191.3</v>
      </c>
      <c r="D178" s="40">
        <v>1190.8666666666666</v>
      </c>
      <c r="E178" s="40">
        <v>1178.1833333333332</v>
      </c>
      <c r="F178" s="40">
        <v>1165.0666666666666</v>
      </c>
      <c r="G178" s="40">
        <v>1152.3833333333332</v>
      </c>
      <c r="H178" s="40">
        <v>1203.9833333333331</v>
      </c>
      <c r="I178" s="40">
        <v>1216.6666666666665</v>
      </c>
      <c r="J178" s="40">
        <v>1229.7833333333331</v>
      </c>
      <c r="K178" s="31">
        <v>1203.55</v>
      </c>
      <c r="L178" s="31">
        <v>1177.75</v>
      </c>
      <c r="M178" s="31">
        <v>13.993259999999999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10730.7</v>
      </c>
      <c r="D179" s="40">
        <v>10777.883333333333</v>
      </c>
      <c r="E179" s="40">
        <v>10647.866666666667</v>
      </c>
      <c r="F179" s="40">
        <v>10565.033333333333</v>
      </c>
      <c r="G179" s="40">
        <v>10435.016666666666</v>
      </c>
      <c r="H179" s="40">
        <v>10860.716666666667</v>
      </c>
      <c r="I179" s="40">
        <v>10990.733333333334</v>
      </c>
      <c r="J179" s="40">
        <v>11073.566666666668</v>
      </c>
      <c r="K179" s="31">
        <v>10907.9</v>
      </c>
      <c r="L179" s="31">
        <v>10695.05</v>
      </c>
      <c r="M179" s="31">
        <v>2.3083800000000001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8035.15</v>
      </c>
      <c r="D180" s="40">
        <v>7981.0333333333328</v>
      </c>
      <c r="E180" s="40">
        <v>7874.0666666666657</v>
      </c>
      <c r="F180" s="40">
        <v>7712.9833333333327</v>
      </c>
      <c r="G180" s="40">
        <v>7606.0166666666655</v>
      </c>
      <c r="H180" s="40">
        <v>8142.1166666666659</v>
      </c>
      <c r="I180" s="40">
        <v>8249.0833333333321</v>
      </c>
      <c r="J180" s="40">
        <v>8410.1666666666661</v>
      </c>
      <c r="K180" s="31">
        <v>8088</v>
      </c>
      <c r="L180" s="31">
        <v>7819.95</v>
      </c>
      <c r="M180" s="31">
        <v>0.42742000000000002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29792.5</v>
      </c>
      <c r="D181" s="40">
        <v>29871.616666666669</v>
      </c>
      <c r="E181" s="40">
        <v>29495.933333333338</v>
      </c>
      <c r="F181" s="40">
        <v>29199.366666666669</v>
      </c>
      <c r="G181" s="40">
        <v>28823.683333333338</v>
      </c>
      <c r="H181" s="40">
        <v>30168.183333333338</v>
      </c>
      <c r="I181" s="40">
        <v>30543.866666666672</v>
      </c>
      <c r="J181" s="40">
        <v>30840.433333333338</v>
      </c>
      <c r="K181" s="31">
        <v>30247.3</v>
      </c>
      <c r="L181" s="31">
        <v>29575.05</v>
      </c>
      <c r="M181" s="31">
        <v>0.44040000000000001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1346.5</v>
      </c>
      <c r="D182" s="40">
        <v>1342.4666666666667</v>
      </c>
      <c r="E182" s="40">
        <v>1331.0333333333333</v>
      </c>
      <c r="F182" s="40">
        <v>1315.5666666666666</v>
      </c>
      <c r="G182" s="40">
        <v>1304.1333333333332</v>
      </c>
      <c r="H182" s="40">
        <v>1357.9333333333334</v>
      </c>
      <c r="I182" s="40">
        <v>1369.3666666666668</v>
      </c>
      <c r="J182" s="40">
        <v>1384.8333333333335</v>
      </c>
      <c r="K182" s="31">
        <v>1353.9</v>
      </c>
      <c r="L182" s="31">
        <v>1327</v>
      </c>
      <c r="M182" s="31">
        <v>6.8994799999999996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2161.9499999999998</v>
      </c>
      <c r="D183" s="40">
        <v>2167.8999999999996</v>
      </c>
      <c r="E183" s="40">
        <v>2138.1999999999994</v>
      </c>
      <c r="F183" s="40">
        <v>2114.4499999999998</v>
      </c>
      <c r="G183" s="40">
        <v>2084.7499999999995</v>
      </c>
      <c r="H183" s="40">
        <v>2191.6499999999992</v>
      </c>
      <c r="I183" s="40">
        <v>2221.35</v>
      </c>
      <c r="J183" s="40">
        <v>2245.099999999999</v>
      </c>
      <c r="K183" s="31">
        <v>2197.6</v>
      </c>
      <c r="L183" s="31">
        <v>2144.15</v>
      </c>
      <c r="M183" s="31">
        <v>2.8675799999999998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438.85</v>
      </c>
      <c r="D184" s="40">
        <v>439.25</v>
      </c>
      <c r="E184" s="40">
        <v>435.7</v>
      </c>
      <c r="F184" s="40">
        <v>432.55</v>
      </c>
      <c r="G184" s="40">
        <v>429</v>
      </c>
      <c r="H184" s="40">
        <v>442.4</v>
      </c>
      <c r="I184" s="40">
        <v>445.94999999999993</v>
      </c>
      <c r="J184" s="40">
        <v>449.09999999999997</v>
      </c>
      <c r="K184" s="31">
        <v>442.8</v>
      </c>
      <c r="L184" s="31">
        <v>436.1</v>
      </c>
      <c r="M184" s="31">
        <v>143.21143000000001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111.3</v>
      </c>
      <c r="D185" s="40">
        <v>111.33333333333333</v>
      </c>
      <c r="E185" s="40">
        <v>109.06666666666666</v>
      </c>
      <c r="F185" s="40">
        <v>106.83333333333333</v>
      </c>
      <c r="G185" s="40">
        <v>104.56666666666666</v>
      </c>
      <c r="H185" s="40">
        <v>113.56666666666666</v>
      </c>
      <c r="I185" s="40">
        <v>115.83333333333334</v>
      </c>
      <c r="J185" s="40">
        <v>118.06666666666666</v>
      </c>
      <c r="K185" s="31">
        <v>113.6</v>
      </c>
      <c r="L185" s="31">
        <v>109.1</v>
      </c>
      <c r="M185" s="31">
        <v>550.10095999999999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770.1</v>
      </c>
      <c r="D186" s="40">
        <v>769.5333333333333</v>
      </c>
      <c r="E186" s="40">
        <v>765.06666666666661</v>
      </c>
      <c r="F186" s="40">
        <v>760.0333333333333</v>
      </c>
      <c r="G186" s="40">
        <v>755.56666666666661</v>
      </c>
      <c r="H186" s="40">
        <v>774.56666666666661</v>
      </c>
      <c r="I186" s="40">
        <v>779.0333333333333</v>
      </c>
      <c r="J186" s="40">
        <v>784.06666666666661</v>
      </c>
      <c r="K186" s="31">
        <v>774</v>
      </c>
      <c r="L186" s="31">
        <v>764.5</v>
      </c>
      <c r="M186" s="31">
        <v>18.178650000000001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506.45</v>
      </c>
      <c r="D187" s="40">
        <v>508.75</v>
      </c>
      <c r="E187" s="40">
        <v>497.70000000000005</v>
      </c>
      <c r="F187" s="40">
        <v>488.95000000000005</v>
      </c>
      <c r="G187" s="40">
        <v>477.90000000000009</v>
      </c>
      <c r="H187" s="40">
        <v>517.5</v>
      </c>
      <c r="I187" s="40">
        <v>528.54999999999995</v>
      </c>
      <c r="J187" s="40">
        <v>537.29999999999995</v>
      </c>
      <c r="K187" s="31">
        <v>519.79999999999995</v>
      </c>
      <c r="L187" s="31">
        <v>500</v>
      </c>
      <c r="M187" s="31">
        <v>50.579129999999999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662.4</v>
      </c>
      <c r="D188" s="40">
        <v>660.25</v>
      </c>
      <c r="E188" s="40">
        <v>653.25</v>
      </c>
      <c r="F188" s="40">
        <v>644.1</v>
      </c>
      <c r="G188" s="40">
        <v>637.1</v>
      </c>
      <c r="H188" s="40">
        <v>669.4</v>
      </c>
      <c r="I188" s="40">
        <v>676.4</v>
      </c>
      <c r="J188" s="40">
        <v>685.55</v>
      </c>
      <c r="K188" s="31">
        <v>667.25</v>
      </c>
      <c r="L188" s="31">
        <v>651.1</v>
      </c>
      <c r="M188" s="31">
        <v>8.2746300000000002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540.1</v>
      </c>
      <c r="D189" s="40">
        <v>537.36666666666667</v>
      </c>
      <c r="E189" s="40">
        <v>533.73333333333335</v>
      </c>
      <c r="F189" s="40">
        <v>527.36666666666667</v>
      </c>
      <c r="G189" s="40">
        <v>523.73333333333335</v>
      </c>
      <c r="H189" s="40">
        <v>543.73333333333335</v>
      </c>
      <c r="I189" s="40">
        <v>547.36666666666679</v>
      </c>
      <c r="J189" s="40">
        <v>553.73333333333335</v>
      </c>
      <c r="K189" s="31">
        <v>541</v>
      </c>
      <c r="L189" s="31">
        <v>531</v>
      </c>
      <c r="M189" s="31">
        <v>7.8955399999999996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825.3</v>
      </c>
      <c r="D190" s="40">
        <v>818.75</v>
      </c>
      <c r="E190" s="40">
        <v>808.8</v>
      </c>
      <c r="F190" s="40">
        <v>792.3</v>
      </c>
      <c r="G190" s="40">
        <v>782.34999999999991</v>
      </c>
      <c r="H190" s="40">
        <v>835.25</v>
      </c>
      <c r="I190" s="40">
        <v>845.2</v>
      </c>
      <c r="J190" s="40">
        <v>861.7</v>
      </c>
      <c r="K190" s="31">
        <v>828.7</v>
      </c>
      <c r="L190" s="31">
        <v>802.25</v>
      </c>
      <c r="M190" s="31">
        <v>33.268729999999998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3862.15</v>
      </c>
      <c r="D191" s="40">
        <v>3870.4833333333336</v>
      </c>
      <c r="E191" s="40">
        <v>3844.1166666666672</v>
      </c>
      <c r="F191" s="40">
        <v>3826.0833333333335</v>
      </c>
      <c r="G191" s="40">
        <v>3799.7166666666672</v>
      </c>
      <c r="H191" s="40">
        <v>3888.5166666666673</v>
      </c>
      <c r="I191" s="40">
        <v>3914.8833333333341</v>
      </c>
      <c r="J191" s="40">
        <v>3932.9166666666674</v>
      </c>
      <c r="K191" s="31">
        <v>3896.85</v>
      </c>
      <c r="L191" s="31">
        <v>3852.45</v>
      </c>
      <c r="M191" s="31">
        <v>17.440670000000001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854.15</v>
      </c>
      <c r="D192" s="40">
        <v>856.4666666666667</v>
      </c>
      <c r="E192" s="40">
        <v>849.58333333333337</v>
      </c>
      <c r="F192" s="40">
        <v>845.01666666666665</v>
      </c>
      <c r="G192" s="40">
        <v>838.13333333333333</v>
      </c>
      <c r="H192" s="40">
        <v>861.03333333333342</v>
      </c>
      <c r="I192" s="40">
        <v>867.91666666666663</v>
      </c>
      <c r="J192" s="40">
        <v>872.48333333333346</v>
      </c>
      <c r="K192" s="31">
        <v>863.35</v>
      </c>
      <c r="L192" s="31">
        <v>851.9</v>
      </c>
      <c r="M192" s="31">
        <v>9.8211399999999998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5580.15</v>
      </c>
      <c r="D193" s="40">
        <v>5610.7333333333336</v>
      </c>
      <c r="E193" s="40">
        <v>5522.4666666666672</v>
      </c>
      <c r="F193" s="40">
        <v>5464.7833333333338</v>
      </c>
      <c r="G193" s="40">
        <v>5376.5166666666673</v>
      </c>
      <c r="H193" s="40">
        <v>5668.416666666667</v>
      </c>
      <c r="I193" s="40">
        <v>5756.6833333333334</v>
      </c>
      <c r="J193" s="40">
        <v>5814.3666666666668</v>
      </c>
      <c r="K193" s="31">
        <v>5699</v>
      </c>
      <c r="L193" s="31">
        <v>5553.05</v>
      </c>
      <c r="M193" s="31">
        <v>2.4618799999999998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310.10000000000002</v>
      </c>
      <c r="D194" s="40">
        <v>308.9666666666667</v>
      </c>
      <c r="E194" s="40">
        <v>304.13333333333338</v>
      </c>
      <c r="F194" s="40">
        <v>298.16666666666669</v>
      </c>
      <c r="G194" s="40">
        <v>293.33333333333337</v>
      </c>
      <c r="H194" s="40">
        <v>314.93333333333339</v>
      </c>
      <c r="I194" s="40">
        <v>319.76666666666665</v>
      </c>
      <c r="J194" s="40">
        <v>325.73333333333341</v>
      </c>
      <c r="K194" s="31">
        <v>313.8</v>
      </c>
      <c r="L194" s="31">
        <v>303</v>
      </c>
      <c r="M194" s="31">
        <v>295.45253000000002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137.85</v>
      </c>
      <c r="D195" s="40">
        <v>137.96666666666667</v>
      </c>
      <c r="E195" s="40">
        <v>136.28333333333333</v>
      </c>
      <c r="F195" s="40">
        <v>134.71666666666667</v>
      </c>
      <c r="G195" s="40">
        <v>133.03333333333333</v>
      </c>
      <c r="H195" s="40">
        <v>139.53333333333333</v>
      </c>
      <c r="I195" s="40">
        <v>141.21666666666667</v>
      </c>
      <c r="J195" s="40">
        <v>142.78333333333333</v>
      </c>
      <c r="K195" s="31">
        <v>139.65</v>
      </c>
      <c r="L195" s="31">
        <v>136.4</v>
      </c>
      <c r="M195" s="31">
        <v>213.21951999999999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1305.8</v>
      </c>
      <c r="D196" s="40">
        <v>1302.3</v>
      </c>
      <c r="E196" s="40">
        <v>1286.5999999999999</v>
      </c>
      <c r="F196" s="40">
        <v>1267.3999999999999</v>
      </c>
      <c r="G196" s="40">
        <v>1251.6999999999998</v>
      </c>
      <c r="H196" s="40">
        <v>1321.5</v>
      </c>
      <c r="I196" s="40">
        <v>1337.2000000000003</v>
      </c>
      <c r="J196" s="40">
        <v>1356.4</v>
      </c>
      <c r="K196" s="31">
        <v>1318</v>
      </c>
      <c r="L196" s="31">
        <v>1283.0999999999999</v>
      </c>
      <c r="M196" s="31">
        <v>111.24247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1513.6</v>
      </c>
      <c r="D197" s="40">
        <v>1499.3333333333333</v>
      </c>
      <c r="E197" s="40">
        <v>1470.7666666666664</v>
      </c>
      <c r="F197" s="40">
        <v>1427.9333333333332</v>
      </c>
      <c r="G197" s="40">
        <v>1399.3666666666663</v>
      </c>
      <c r="H197" s="40">
        <v>1542.1666666666665</v>
      </c>
      <c r="I197" s="40">
        <v>1570.7333333333336</v>
      </c>
      <c r="J197" s="40">
        <v>1613.5666666666666</v>
      </c>
      <c r="K197" s="31">
        <v>1527.9</v>
      </c>
      <c r="L197" s="31">
        <v>1456.5</v>
      </c>
      <c r="M197" s="31">
        <v>51.458199999999998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977.9</v>
      </c>
      <c r="D198" s="40">
        <v>980.04999999999984</v>
      </c>
      <c r="E198" s="40">
        <v>965.14999999999964</v>
      </c>
      <c r="F198" s="40">
        <v>952.39999999999975</v>
      </c>
      <c r="G198" s="40">
        <v>937.49999999999955</v>
      </c>
      <c r="H198" s="40">
        <v>992.79999999999973</v>
      </c>
      <c r="I198" s="40">
        <v>1007.7</v>
      </c>
      <c r="J198" s="40">
        <v>1020.4499999999998</v>
      </c>
      <c r="K198" s="31">
        <v>994.95</v>
      </c>
      <c r="L198" s="31">
        <v>967.3</v>
      </c>
      <c r="M198" s="31">
        <v>3.4628800000000002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2081.0500000000002</v>
      </c>
      <c r="D199" s="40">
        <v>2088.4666666666667</v>
      </c>
      <c r="E199" s="40">
        <v>2065.9833333333336</v>
      </c>
      <c r="F199" s="40">
        <v>2050.916666666667</v>
      </c>
      <c r="G199" s="40">
        <v>2028.4333333333338</v>
      </c>
      <c r="H199" s="40">
        <v>2103.5333333333333</v>
      </c>
      <c r="I199" s="40">
        <v>2126.016666666666</v>
      </c>
      <c r="J199" s="40">
        <v>2141.083333333333</v>
      </c>
      <c r="K199" s="31">
        <v>2110.9499999999998</v>
      </c>
      <c r="L199" s="31">
        <v>2073.4</v>
      </c>
      <c r="M199" s="31">
        <v>10.5748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3085.5</v>
      </c>
      <c r="D200" s="40">
        <v>3076.3333333333335</v>
      </c>
      <c r="E200" s="40">
        <v>3052.7666666666669</v>
      </c>
      <c r="F200" s="40">
        <v>3020.0333333333333</v>
      </c>
      <c r="G200" s="40">
        <v>2996.4666666666667</v>
      </c>
      <c r="H200" s="40">
        <v>3109.0666666666671</v>
      </c>
      <c r="I200" s="40">
        <v>3132.6333333333337</v>
      </c>
      <c r="J200" s="40">
        <v>3165.3666666666672</v>
      </c>
      <c r="K200" s="31">
        <v>3099.9</v>
      </c>
      <c r="L200" s="31">
        <v>3043.6</v>
      </c>
      <c r="M200" s="31">
        <v>0.63048999999999999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492.95</v>
      </c>
      <c r="D201" s="40">
        <v>493.98333333333335</v>
      </c>
      <c r="E201" s="40">
        <v>484.16666666666669</v>
      </c>
      <c r="F201" s="40">
        <v>475.38333333333333</v>
      </c>
      <c r="G201" s="40">
        <v>465.56666666666666</v>
      </c>
      <c r="H201" s="40">
        <v>502.76666666666671</v>
      </c>
      <c r="I201" s="40">
        <v>512.58333333333326</v>
      </c>
      <c r="J201" s="40">
        <v>521.36666666666679</v>
      </c>
      <c r="K201" s="31">
        <v>503.8</v>
      </c>
      <c r="L201" s="31">
        <v>485.2</v>
      </c>
      <c r="M201" s="31">
        <v>19.662700000000001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983.7</v>
      </c>
      <c r="D202" s="40">
        <v>984.88333333333333</v>
      </c>
      <c r="E202" s="40">
        <v>974.76666666666665</v>
      </c>
      <c r="F202" s="40">
        <v>965.83333333333337</v>
      </c>
      <c r="G202" s="40">
        <v>955.7166666666667</v>
      </c>
      <c r="H202" s="40">
        <v>993.81666666666661</v>
      </c>
      <c r="I202" s="40">
        <v>1003.9333333333332</v>
      </c>
      <c r="J202" s="40">
        <v>1012.8666666666666</v>
      </c>
      <c r="K202" s="31">
        <v>995</v>
      </c>
      <c r="L202" s="31">
        <v>975.95</v>
      </c>
      <c r="M202" s="31">
        <v>2.5287899999999999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724.9</v>
      </c>
      <c r="D203" s="40">
        <v>721.6</v>
      </c>
      <c r="E203" s="40">
        <v>717.05000000000007</v>
      </c>
      <c r="F203" s="40">
        <v>709.2</v>
      </c>
      <c r="G203" s="40">
        <v>704.65000000000009</v>
      </c>
      <c r="H203" s="40">
        <v>729.45</v>
      </c>
      <c r="I203" s="40">
        <v>734</v>
      </c>
      <c r="J203" s="40">
        <v>741.85</v>
      </c>
      <c r="K203" s="31">
        <v>726.15</v>
      </c>
      <c r="L203" s="31">
        <v>713.75</v>
      </c>
      <c r="M203" s="31">
        <v>19.137229999999999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7625.6</v>
      </c>
      <c r="D204" s="40">
        <v>7624.166666666667</v>
      </c>
      <c r="E204" s="40">
        <v>7578.3333333333339</v>
      </c>
      <c r="F204" s="40">
        <v>7531.0666666666666</v>
      </c>
      <c r="G204" s="40">
        <v>7485.2333333333336</v>
      </c>
      <c r="H204" s="40">
        <v>7671.4333333333343</v>
      </c>
      <c r="I204" s="40">
        <v>7717.2666666666682</v>
      </c>
      <c r="J204" s="40">
        <v>7764.5333333333347</v>
      </c>
      <c r="K204" s="31">
        <v>7670</v>
      </c>
      <c r="L204" s="31">
        <v>7576.9</v>
      </c>
      <c r="M204" s="31">
        <v>2.0606300000000002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35.049999999999997</v>
      </c>
      <c r="D205" s="40">
        <v>35.033333333333331</v>
      </c>
      <c r="E205" s="40">
        <v>34.816666666666663</v>
      </c>
      <c r="F205" s="40">
        <v>34.583333333333329</v>
      </c>
      <c r="G205" s="40">
        <v>34.36666666666666</v>
      </c>
      <c r="H205" s="40">
        <v>35.266666666666666</v>
      </c>
      <c r="I205" s="40">
        <v>35.483333333333334</v>
      </c>
      <c r="J205" s="40">
        <v>35.716666666666669</v>
      </c>
      <c r="K205" s="31">
        <v>35.25</v>
      </c>
      <c r="L205" s="31">
        <v>34.799999999999997</v>
      </c>
      <c r="M205" s="31">
        <v>39.567059999999998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1638.95</v>
      </c>
      <c r="D206" s="40">
        <v>1626.1500000000003</v>
      </c>
      <c r="E206" s="40">
        <v>1602.4000000000005</v>
      </c>
      <c r="F206" s="40">
        <v>1565.8500000000001</v>
      </c>
      <c r="G206" s="40">
        <v>1542.1000000000004</v>
      </c>
      <c r="H206" s="40">
        <v>1662.7000000000007</v>
      </c>
      <c r="I206" s="40">
        <v>1686.4500000000003</v>
      </c>
      <c r="J206" s="40">
        <v>1723.0000000000009</v>
      </c>
      <c r="K206" s="31">
        <v>1649.9</v>
      </c>
      <c r="L206" s="31">
        <v>1589.6</v>
      </c>
      <c r="M206" s="31">
        <v>7.3737899999999996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773.5</v>
      </c>
      <c r="D207" s="40">
        <v>766.81666666666661</v>
      </c>
      <c r="E207" s="40">
        <v>751.68333333333317</v>
      </c>
      <c r="F207" s="40">
        <v>729.86666666666656</v>
      </c>
      <c r="G207" s="40">
        <v>714.73333333333312</v>
      </c>
      <c r="H207" s="40">
        <v>788.63333333333321</v>
      </c>
      <c r="I207" s="40">
        <v>803.76666666666665</v>
      </c>
      <c r="J207" s="40">
        <v>825.58333333333326</v>
      </c>
      <c r="K207" s="31">
        <v>781.95</v>
      </c>
      <c r="L207" s="31">
        <v>745</v>
      </c>
      <c r="M207" s="31">
        <v>38.545369999999998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254.7</v>
      </c>
      <c r="D208" s="40">
        <v>254.48333333333335</v>
      </c>
      <c r="E208" s="40">
        <v>252.2166666666667</v>
      </c>
      <c r="F208" s="40">
        <v>249.73333333333335</v>
      </c>
      <c r="G208" s="40">
        <v>247.4666666666667</v>
      </c>
      <c r="H208" s="40">
        <v>256.9666666666667</v>
      </c>
      <c r="I208" s="40">
        <v>259.23333333333335</v>
      </c>
      <c r="J208" s="40">
        <v>261.7166666666667</v>
      </c>
      <c r="K208" s="31">
        <v>256.75</v>
      </c>
      <c r="L208" s="31">
        <v>252</v>
      </c>
      <c r="M208" s="31">
        <v>2.8088000000000002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915.95</v>
      </c>
      <c r="D209" s="40">
        <v>920.65</v>
      </c>
      <c r="E209" s="40">
        <v>902.55</v>
      </c>
      <c r="F209" s="40">
        <v>889.15</v>
      </c>
      <c r="G209" s="40">
        <v>871.05</v>
      </c>
      <c r="H209" s="40">
        <v>934.05</v>
      </c>
      <c r="I209" s="40">
        <v>952.15000000000009</v>
      </c>
      <c r="J209" s="40">
        <v>965.55</v>
      </c>
      <c r="K209" s="31">
        <v>938.75</v>
      </c>
      <c r="L209" s="31">
        <v>907.25</v>
      </c>
      <c r="M209" s="31">
        <v>25.472760000000001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294.89999999999998</v>
      </c>
      <c r="D210" s="40">
        <v>294.51666666666665</v>
      </c>
      <c r="E210" s="40">
        <v>291.0333333333333</v>
      </c>
      <c r="F210" s="40">
        <v>287.16666666666663</v>
      </c>
      <c r="G210" s="40">
        <v>283.68333333333328</v>
      </c>
      <c r="H210" s="40">
        <v>298.38333333333333</v>
      </c>
      <c r="I210" s="40">
        <v>301.86666666666667</v>
      </c>
      <c r="J210" s="40">
        <v>305.73333333333335</v>
      </c>
      <c r="K210" s="31">
        <v>298</v>
      </c>
      <c r="L210" s="31">
        <v>290.64999999999998</v>
      </c>
      <c r="M210" s="31">
        <v>73.863069999999993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10.4</v>
      </c>
      <c r="D211" s="40">
        <v>10.466666666666667</v>
      </c>
      <c r="E211" s="40">
        <v>10.233333333333334</v>
      </c>
      <c r="F211" s="40">
        <v>10.066666666666668</v>
      </c>
      <c r="G211" s="40">
        <v>9.8333333333333357</v>
      </c>
      <c r="H211" s="40">
        <v>10.633333333333333</v>
      </c>
      <c r="I211" s="40">
        <v>10.866666666666664</v>
      </c>
      <c r="J211" s="40">
        <v>11.033333333333331</v>
      </c>
      <c r="K211" s="31">
        <v>10.7</v>
      </c>
      <c r="L211" s="31">
        <v>10.3</v>
      </c>
      <c r="M211" s="31">
        <v>3321.8614499999999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1238.5999999999999</v>
      </c>
      <c r="D212" s="40">
        <v>1236.2</v>
      </c>
      <c r="E212" s="40">
        <v>1227.4000000000001</v>
      </c>
      <c r="F212" s="40">
        <v>1216.2</v>
      </c>
      <c r="G212" s="40">
        <v>1207.4000000000001</v>
      </c>
      <c r="H212" s="40">
        <v>1247.4000000000001</v>
      </c>
      <c r="I212" s="40">
        <v>1256.1999999999998</v>
      </c>
      <c r="J212" s="40">
        <v>1267.4000000000001</v>
      </c>
      <c r="K212" s="31">
        <v>1245</v>
      </c>
      <c r="L212" s="31">
        <v>1225</v>
      </c>
      <c r="M212" s="31">
        <v>8.6191999999999993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2256.4</v>
      </c>
      <c r="D213" s="40">
        <v>2250.2999999999997</v>
      </c>
      <c r="E213" s="40">
        <v>2217.5999999999995</v>
      </c>
      <c r="F213" s="40">
        <v>2178.7999999999997</v>
      </c>
      <c r="G213" s="40">
        <v>2146.0999999999995</v>
      </c>
      <c r="H213" s="40">
        <v>2289.0999999999995</v>
      </c>
      <c r="I213" s="40">
        <v>2321.7999999999993</v>
      </c>
      <c r="J213" s="40">
        <v>2360.5999999999995</v>
      </c>
      <c r="K213" s="31">
        <v>2283</v>
      </c>
      <c r="L213" s="31">
        <v>2211.5</v>
      </c>
      <c r="M213" s="31">
        <v>0.58052999999999999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668.15</v>
      </c>
      <c r="D214" s="40">
        <v>668.55000000000007</v>
      </c>
      <c r="E214" s="40">
        <v>662.60000000000014</v>
      </c>
      <c r="F214" s="40">
        <v>657.05000000000007</v>
      </c>
      <c r="G214" s="40">
        <v>651.10000000000014</v>
      </c>
      <c r="H214" s="40">
        <v>674.10000000000014</v>
      </c>
      <c r="I214" s="40">
        <v>680.05000000000018</v>
      </c>
      <c r="J214" s="40">
        <v>685.60000000000014</v>
      </c>
      <c r="K214" s="40">
        <v>674.5</v>
      </c>
      <c r="L214" s="40">
        <v>663</v>
      </c>
      <c r="M214" s="40">
        <v>47.916519999999998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13.15</v>
      </c>
      <c r="D215" s="40">
        <v>13.200000000000001</v>
      </c>
      <c r="E215" s="40">
        <v>13.000000000000002</v>
      </c>
      <c r="F215" s="40">
        <v>12.850000000000001</v>
      </c>
      <c r="G215" s="40">
        <v>12.650000000000002</v>
      </c>
      <c r="H215" s="40">
        <v>13.350000000000001</v>
      </c>
      <c r="I215" s="40">
        <v>13.55</v>
      </c>
      <c r="J215" s="40">
        <v>13.700000000000001</v>
      </c>
      <c r="K215" s="40">
        <v>13.4</v>
      </c>
      <c r="L215" s="40">
        <v>13.05</v>
      </c>
      <c r="M215" s="40">
        <v>907.46640000000002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336.8</v>
      </c>
      <c r="D216" s="40">
        <v>324.4666666666667</v>
      </c>
      <c r="E216" s="40">
        <v>293.58333333333337</v>
      </c>
      <c r="F216" s="40">
        <v>250.36666666666667</v>
      </c>
      <c r="G216" s="40">
        <v>219.48333333333335</v>
      </c>
      <c r="H216" s="40">
        <v>367.68333333333339</v>
      </c>
      <c r="I216" s="40">
        <v>398.56666666666672</v>
      </c>
      <c r="J216" s="40">
        <v>441.78333333333342</v>
      </c>
      <c r="K216" s="40">
        <v>355.35</v>
      </c>
      <c r="L216" s="40">
        <v>281.25</v>
      </c>
      <c r="M216" s="40">
        <v>1915.4419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C22" sqref="C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11"/>
      <c r="B1" s="512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44462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04" t="s">
        <v>16</v>
      </c>
      <c r="B9" s="506" t="s">
        <v>18</v>
      </c>
      <c r="C9" s="510" t="s">
        <v>20</v>
      </c>
      <c r="D9" s="510" t="s">
        <v>21</v>
      </c>
      <c r="E9" s="501" t="s">
        <v>22</v>
      </c>
      <c r="F9" s="502"/>
      <c r="G9" s="503"/>
      <c r="H9" s="501" t="s">
        <v>23</v>
      </c>
      <c r="I9" s="502"/>
      <c r="J9" s="503"/>
      <c r="K9" s="26"/>
      <c r="L9" s="27"/>
      <c r="M9" s="53"/>
      <c r="N9" s="1"/>
      <c r="O9" s="1"/>
    </row>
    <row r="10" spans="1:15" ht="42.75" customHeight="1">
      <c r="A10" s="508"/>
      <c r="B10" s="509"/>
      <c r="C10" s="509"/>
      <c r="D10" s="50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24724.35</v>
      </c>
      <c r="D11" s="40">
        <v>24898.366666666669</v>
      </c>
      <c r="E11" s="40">
        <v>24477.233333333337</v>
      </c>
      <c r="F11" s="40">
        <v>24230.116666666669</v>
      </c>
      <c r="G11" s="40">
        <v>23808.983333333337</v>
      </c>
      <c r="H11" s="40">
        <v>25145.483333333337</v>
      </c>
      <c r="I11" s="40">
        <v>25566.616666666669</v>
      </c>
      <c r="J11" s="40">
        <v>25813.733333333337</v>
      </c>
      <c r="K11" s="31">
        <v>25319.5</v>
      </c>
      <c r="L11" s="31">
        <v>24651.25</v>
      </c>
      <c r="M11" s="31">
        <v>7.1459999999999996E-2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1869.15</v>
      </c>
      <c r="D12" s="40">
        <v>1879.4166666666667</v>
      </c>
      <c r="E12" s="40">
        <v>1854.8333333333335</v>
      </c>
      <c r="F12" s="40">
        <v>1840.5166666666667</v>
      </c>
      <c r="G12" s="40">
        <v>1815.9333333333334</v>
      </c>
      <c r="H12" s="40">
        <v>1893.7333333333336</v>
      </c>
      <c r="I12" s="40">
        <v>1918.3166666666671</v>
      </c>
      <c r="J12" s="40">
        <v>1932.6333333333337</v>
      </c>
      <c r="K12" s="31">
        <v>1904</v>
      </c>
      <c r="L12" s="31">
        <v>1865.1</v>
      </c>
      <c r="M12" s="31">
        <v>1.3818699999999999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2329.3000000000002</v>
      </c>
      <c r="D13" s="40">
        <v>2343.4333333333334</v>
      </c>
      <c r="E13" s="40">
        <v>2301.8666666666668</v>
      </c>
      <c r="F13" s="40">
        <v>2274.4333333333334</v>
      </c>
      <c r="G13" s="40">
        <v>2232.8666666666668</v>
      </c>
      <c r="H13" s="40">
        <v>2370.8666666666668</v>
      </c>
      <c r="I13" s="40">
        <v>2412.4333333333334</v>
      </c>
      <c r="J13" s="40">
        <v>2439.8666666666668</v>
      </c>
      <c r="K13" s="31">
        <v>2385</v>
      </c>
      <c r="L13" s="31">
        <v>2316</v>
      </c>
      <c r="M13" s="31">
        <v>0.14702000000000001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2365.5500000000002</v>
      </c>
      <c r="D14" s="40">
        <v>2358.5499999999997</v>
      </c>
      <c r="E14" s="40">
        <v>2338.0999999999995</v>
      </c>
      <c r="F14" s="40">
        <v>2310.6499999999996</v>
      </c>
      <c r="G14" s="40">
        <v>2290.1999999999994</v>
      </c>
      <c r="H14" s="40">
        <v>2385.9999999999995</v>
      </c>
      <c r="I14" s="40">
        <v>2406.4499999999994</v>
      </c>
      <c r="J14" s="40">
        <v>2433.8999999999996</v>
      </c>
      <c r="K14" s="31">
        <v>2379</v>
      </c>
      <c r="L14" s="31">
        <v>2331.1</v>
      </c>
      <c r="M14" s="31">
        <v>3.0880299999999998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2025.8</v>
      </c>
      <c r="D15" s="40">
        <v>2038.55</v>
      </c>
      <c r="E15" s="40">
        <v>1997.25</v>
      </c>
      <c r="F15" s="40">
        <v>1968.7</v>
      </c>
      <c r="G15" s="40">
        <v>1927.4</v>
      </c>
      <c r="H15" s="40">
        <v>2067.1</v>
      </c>
      <c r="I15" s="40">
        <v>2108.3999999999996</v>
      </c>
      <c r="J15" s="40">
        <v>2136.9499999999998</v>
      </c>
      <c r="K15" s="31">
        <v>2079.85</v>
      </c>
      <c r="L15" s="31">
        <v>2010</v>
      </c>
      <c r="M15" s="31">
        <v>0.38290999999999997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879.35</v>
      </c>
      <c r="D16" s="40">
        <v>886.25</v>
      </c>
      <c r="E16" s="40">
        <v>868.1</v>
      </c>
      <c r="F16" s="40">
        <v>856.85</v>
      </c>
      <c r="G16" s="40">
        <v>838.7</v>
      </c>
      <c r="H16" s="40">
        <v>897.5</v>
      </c>
      <c r="I16" s="40">
        <v>915.65000000000009</v>
      </c>
      <c r="J16" s="40">
        <v>926.9</v>
      </c>
      <c r="K16" s="31">
        <v>904.4</v>
      </c>
      <c r="L16" s="31">
        <v>875</v>
      </c>
      <c r="M16" s="31">
        <v>1.9028400000000001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1085</v>
      </c>
      <c r="D17" s="40">
        <v>1089.2</v>
      </c>
      <c r="E17" s="40">
        <v>1075.8000000000002</v>
      </c>
      <c r="F17" s="40">
        <v>1066.6000000000001</v>
      </c>
      <c r="G17" s="40">
        <v>1053.2000000000003</v>
      </c>
      <c r="H17" s="40">
        <v>1098.4000000000001</v>
      </c>
      <c r="I17" s="40">
        <v>1111.8000000000002</v>
      </c>
      <c r="J17" s="40">
        <v>1121</v>
      </c>
      <c r="K17" s="31">
        <v>1102.5999999999999</v>
      </c>
      <c r="L17" s="31">
        <v>1080</v>
      </c>
      <c r="M17" s="31">
        <v>14.36192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621.6</v>
      </c>
      <c r="D18" s="40">
        <v>621.91666666666663</v>
      </c>
      <c r="E18" s="40">
        <v>616.83333333333326</v>
      </c>
      <c r="F18" s="40">
        <v>612.06666666666661</v>
      </c>
      <c r="G18" s="40">
        <v>606.98333333333323</v>
      </c>
      <c r="H18" s="40">
        <v>626.68333333333328</v>
      </c>
      <c r="I18" s="40">
        <v>631.76666666666654</v>
      </c>
      <c r="J18" s="40">
        <v>636.5333333333333</v>
      </c>
      <c r="K18" s="31">
        <v>627</v>
      </c>
      <c r="L18" s="31">
        <v>617.15</v>
      </c>
      <c r="M18" s="31">
        <v>1.17397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915.3</v>
      </c>
      <c r="D19" s="40">
        <v>914.13333333333321</v>
      </c>
      <c r="E19" s="40">
        <v>904.71666666666647</v>
      </c>
      <c r="F19" s="40">
        <v>894.13333333333321</v>
      </c>
      <c r="G19" s="40">
        <v>884.71666666666647</v>
      </c>
      <c r="H19" s="40">
        <v>924.71666666666647</v>
      </c>
      <c r="I19" s="40">
        <v>934.13333333333321</v>
      </c>
      <c r="J19" s="40">
        <v>944.71666666666647</v>
      </c>
      <c r="K19" s="31">
        <v>923.55</v>
      </c>
      <c r="L19" s="31">
        <v>903.55</v>
      </c>
      <c r="M19" s="31">
        <v>7.5608300000000002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2414</v>
      </c>
      <c r="D20" s="40">
        <v>2438.3166666666666</v>
      </c>
      <c r="E20" s="40">
        <v>2378.1833333333334</v>
      </c>
      <c r="F20" s="40">
        <v>2342.3666666666668</v>
      </c>
      <c r="G20" s="40">
        <v>2282.2333333333336</v>
      </c>
      <c r="H20" s="40">
        <v>2474.1333333333332</v>
      </c>
      <c r="I20" s="40">
        <v>2534.2666666666664</v>
      </c>
      <c r="J20" s="40">
        <v>2570.083333333333</v>
      </c>
      <c r="K20" s="31">
        <v>2498.4499999999998</v>
      </c>
      <c r="L20" s="31">
        <v>2402.5</v>
      </c>
      <c r="M20" s="31">
        <v>1.1004100000000001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21464.95</v>
      </c>
      <c r="D21" s="40">
        <v>21255</v>
      </c>
      <c r="E21" s="40">
        <v>21009.95</v>
      </c>
      <c r="F21" s="40">
        <v>20554.95</v>
      </c>
      <c r="G21" s="40">
        <v>20309.900000000001</v>
      </c>
      <c r="H21" s="40">
        <v>21710</v>
      </c>
      <c r="I21" s="40">
        <v>21955.050000000003</v>
      </c>
      <c r="J21" s="40">
        <v>22410.05</v>
      </c>
      <c r="K21" s="31">
        <v>21500.05</v>
      </c>
      <c r="L21" s="31">
        <v>20800</v>
      </c>
      <c r="M21" s="31">
        <v>0.17468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1437.75</v>
      </c>
      <c r="D22" s="40">
        <v>1441.5833333333333</v>
      </c>
      <c r="E22" s="40">
        <v>1420.5166666666664</v>
      </c>
      <c r="F22" s="40">
        <v>1403.2833333333331</v>
      </c>
      <c r="G22" s="40">
        <v>1382.2166666666662</v>
      </c>
      <c r="H22" s="40">
        <v>1458.8166666666666</v>
      </c>
      <c r="I22" s="40">
        <v>1479.8833333333337</v>
      </c>
      <c r="J22" s="40">
        <v>1497.1166666666668</v>
      </c>
      <c r="K22" s="31">
        <v>1462.65</v>
      </c>
      <c r="L22" s="31">
        <v>1424.35</v>
      </c>
      <c r="M22" s="31">
        <v>16.638580000000001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1141.55</v>
      </c>
      <c r="D23" s="40">
        <v>1144.0333333333335</v>
      </c>
      <c r="E23" s="40">
        <v>1124.5666666666671</v>
      </c>
      <c r="F23" s="40">
        <v>1107.5833333333335</v>
      </c>
      <c r="G23" s="40">
        <v>1088.116666666667</v>
      </c>
      <c r="H23" s="40">
        <v>1161.0166666666671</v>
      </c>
      <c r="I23" s="40">
        <v>1180.4833333333338</v>
      </c>
      <c r="J23" s="40">
        <v>1197.4666666666672</v>
      </c>
      <c r="K23" s="31">
        <v>1163.5</v>
      </c>
      <c r="L23" s="31">
        <v>1127.05</v>
      </c>
      <c r="M23" s="31">
        <v>22.48068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745.3</v>
      </c>
      <c r="D24" s="40">
        <v>748.9666666666667</v>
      </c>
      <c r="E24" s="40">
        <v>738.33333333333337</v>
      </c>
      <c r="F24" s="40">
        <v>731.36666666666667</v>
      </c>
      <c r="G24" s="40">
        <v>720.73333333333335</v>
      </c>
      <c r="H24" s="40">
        <v>755.93333333333339</v>
      </c>
      <c r="I24" s="40">
        <v>766.56666666666661</v>
      </c>
      <c r="J24" s="40">
        <v>773.53333333333342</v>
      </c>
      <c r="K24" s="31">
        <v>759.6</v>
      </c>
      <c r="L24" s="31">
        <v>742</v>
      </c>
      <c r="M24" s="31">
        <v>43.43365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1378.7</v>
      </c>
      <c r="D25" s="40">
        <v>1388.2333333333333</v>
      </c>
      <c r="E25" s="40">
        <v>1360.4666666666667</v>
      </c>
      <c r="F25" s="40">
        <v>1342.2333333333333</v>
      </c>
      <c r="G25" s="40">
        <v>1314.4666666666667</v>
      </c>
      <c r="H25" s="40">
        <v>1406.4666666666667</v>
      </c>
      <c r="I25" s="40">
        <v>1434.2333333333336</v>
      </c>
      <c r="J25" s="40">
        <v>1452.4666666666667</v>
      </c>
      <c r="K25" s="31">
        <v>1416</v>
      </c>
      <c r="L25" s="31">
        <v>1370</v>
      </c>
      <c r="M25" s="31">
        <v>4.7999099999999997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1560.8</v>
      </c>
      <c r="D26" s="40">
        <v>1615.5333333333335</v>
      </c>
      <c r="E26" s="40">
        <v>1506.0666666666671</v>
      </c>
      <c r="F26" s="40">
        <v>1451.3333333333335</v>
      </c>
      <c r="G26" s="40">
        <v>1341.866666666667</v>
      </c>
      <c r="H26" s="40">
        <v>1670.2666666666671</v>
      </c>
      <c r="I26" s="40">
        <v>1779.7333333333338</v>
      </c>
      <c r="J26" s="40">
        <v>1834.4666666666672</v>
      </c>
      <c r="K26" s="31">
        <v>1725</v>
      </c>
      <c r="L26" s="31">
        <v>1560.8</v>
      </c>
      <c r="M26" s="31">
        <v>8.3577499999999993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109.95</v>
      </c>
      <c r="D27" s="40">
        <v>110.03333333333335</v>
      </c>
      <c r="E27" s="40">
        <v>108.16666666666669</v>
      </c>
      <c r="F27" s="40">
        <v>106.38333333333334</v>
      </c>
      <c r="G27" s="40">
        <v>104.51666666666668</v>
      </c>
      <c r="H27" s="40">
        <v>111.81666666666669</v>
      </c>
      <c r="I27" s="40">
        <v>113.68333333333334</v>
      </c>
      <c r="J27" s="40">
        <v>115.4666666666667</v>
      </c>
      <c r="K27" s="31">
        <v>111.9</v>
      </c>
      <c r="L27" s="31">
        <v>108.25</v>
      </c>
      <c r="M27" s="31">
        <v>33.491169999999997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214.6</v>
      </c>
      <c r="D28" s="40">
        <v>210.63333333333335</v>
      </c>
      <c r="E28" s="40">
        <v>205.26666666666671</v>
      </c>
      <c r="F28" s="40">
        <v>195.93333333333337</v>
      </c>
      <c r="G28" s="40">
        <v>190.56666666666672</v>
      </c>
      <c r="H28" s="40">
        <v>219.9666666666667</v>
      </c>
      <c r="I28" s="40">
        <v>225.33333333333331</v>
      </c>
      <c r="J28" s="40">
        <v>234.66666666666669</v>
      </c>
      <c r="K28" s="31">
        <v>216</v>
      </c>
      <c r="L28" s="31">
        <v>201.3</v>
      </c>
      <c r="M28" s="31">
        <v>39.830939999999998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390.6</v>
      </c>
      <c r="D29" s="40">
        <v>390.68333333333339</v>
      </c>
      <c r="E29" s="40">
        <v>384.51666666666677</v>
      </c>
      <c r="F29" s="40">
        <v>378.43333333333339</v>
      </c>
      <c r="G29" s="40">
        <v>372.26666666666677</v>
      </c>
      <c r="H29" s="40">
        <v>396.76666666666677</v>
      </c>
      <c r="I29" s="40">
        <v>402.93333333333339</v>
      </c>
      <c r="J29" s="40">
        <v>409.01666666666677</v>
      </c>
      <c r="K29" s="31">
        <v>396.85</v>
      </c>
      <c r="L29" s="31">
        <v>384.6</v>
      </c>
      <c r="M29" s="31">
        <v>2.5344099999999998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239.05</v>
      </c>
      <c r="D30" s="40">
        <v>242.30000000000004</v>
      </c>
      <c r="E30" s="40">
        <v>234.95000000000007</v>
      </c>
      <c r="F30" s="40">
        <v>230.85000000000002</v>
      </c>
      <c r="G30" s="40">
        <v>223.50000000000006</v>
      </c>
      <c r="H30" s="40">
        <v>246.40000000000009</v>
      </c>
      <c r="I30" s="40">
        <v>253.75000000000006</v>
      </c>
      <c r="J30" s="40">
        <v>257.85000000000014</v>
      </c>
      <c r="K30" s="31">
        <v>249.65</v>
      </c>
      <c r="L30" s="31">
        <v>238.2</v>
      </c>
      <c r="M30" s="31">
        <v>10.13388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5048.5</v>
      </c>
      <c r="D31" s="40">
        <v>5033.25</v>
      </c>
      <c r="E31" s="40">
        <v>4981.5</v>
      </c>
      <c r="F31" s="40">
        <v>4914.5</v>
      </c>
      <c r="G31" s="40">
        <v>4862.75</v>
      </c>
      <c r="H31" s="40">
        <v>5100.25</v>
      </c>
      <c r="I31" s="40">
        <v>5152</v>
      </c>
      <c r="J31" s="40">
        <v>5219</v>
      </c>
      <c r="K31" s="31">
        <v>5085</v>
      </c>
      <c r="L31" s="31">
        <v>4966.25</v>
      </c>
      <c r="M31" s="31">
        <v>0.79315999999999998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2177.5500000000002</v>
      </c>
      <c r="D32" s="40">
        <v>2178.1166666666668</v>
      </c>
      <c r="E32" s="40">
        <v>2168.2333333333336</v>
      </c>
      <c r="F32" s="40">
        <v>2158.916666666667</v>
      </c>
      <c r="G32" s="40">
        <v>2149.0333333333338</v>
      </c>
      <c r="H32" s="40">
        <v>2187.4333333333334</v>
      </c>
      <c r="I32" s="40">
        <v>2197.3166666666666</v>
      </c>
      <c r="J32" s="40">
        <v>2206.6333333333332</v>
      </c>
      <c r="K32" s="31">
        <v>2188</v>
      </c>
      <c r="L32" s="31">
        <v>2168.8000000000002</v>
      </c>
      <c r="M32" s="31">
        <v>0.30803000000000003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2201.85</v>
      </c>
      <c r="D33" s="40">
        <v>2207.2666666666664</v>
      </c>
      <c r="E33" s="40">
        <v>2189.583333333333</v>
      </c>
      <c r="F33" s="40">
        <v>2177.3166666666666</v>
      </c>
      <c r="G33" s="40">
        <v>2159.6333333333332</v>
      </c>
      <c r="H33" s="40">
        <v>2219.5333333333328</v>
      </c>
      <c r="I33" s="40">
        <v>2237.2166666666662</v>
      </c>
      <c r="J33" s="40">
        <v>2249.4833333333327</v>
      </c>
      <c r="K33" s="31">
        <v>2224.9499999999998</v>
      </c>
      <c r="L33" s="31">
        <v>2195</v>
      </c>
      <c r="M33" s="31">
        <v>4.8739999999999999E-2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115.95</v>
      </c>
      <c r="D34" s="40">
        <v>116.39999999999999</v>
      </c>
      <c r="E34" s="40">
        <v>114.09999999999998</v>
      </c>
      <c r="F34" s="40">
        <v>112.24999999999999</v>
      </c>
      <c r="G34" s="40">
        <v>109.94999999999997</v>
      </c>
      <c r="H34" s="40">
        <v>118.24999999999999</v>
      </c>
      <c r="I34" s="40">
        <v>120.55</v>
      </c>
      <c r="J34" s="40">
        <v>122.39999999999999</v>
      </c>
      <c r="K34" s="31">
        <v>118.7</v>
      </c>
      <c r="L34" s="31">
        <v>114.55</v>
      </c>
      <c r="M34" s="31">
        <v>6.4677199999999999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813.35</v>
      </c>
      <c r="D35" s="40">
        <v>803.70000000000016</v>
      </c>
      <c r="E35" s="40">
        <v>785.85000000000036</v>
      </c>
      <c r="F35" s="40">
        <v>758.35000000000025</v>
      </c>
      <c r="G35" s="40">
        <v>740.50000000000045</v>
      </c>
      <c r="H35" s="40">
        <v>831.20000000000027</v>
      </c>
      <c r="I35" s="40">
        <v>849.05</v>
      </c>
      <c r="J35" s="40">
        <v>876.55000000000018</v>
      </c>
      <c r="K35" s="31">
        <v>821.55</v>
      </c>
      <c r="L35" s="31">
        <v>776.2</v>
      </c>
      <c r="M35" s="31">
        <v>11.43768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3894.6</v>
      </c>
      <c r="D36" s="40">
        <v>3889.6499999999996</v>
      </c>
      <c r="E36" s="40">
        <v>3832.5999999999995</v>
      </c>
      <c r="F36" s="40">
        <v>3770.6</v>
      </c>
      <c r="G36" s="40">
        <v>3713.5499999999997</v>
      </c>
      <c r="H36" s="40">
        <v>3951.6499999999992</v>
      </c>
      <c r="I36" s="40">
        <v>4008.6999999999994</v>
      </c>
      <c r="J36" s="40">
        <v>4070.6999999999989</v>
      </c>
      <c r="K36" s="31">
        <v>3946.7</v>
      </c>
      <c r="L36" s="31">
        <v>3827.65</v>
      </c>
      <c r="M36" s="31">
        <v>1.31433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3903.25</v>
      </c>
      <c r="D37" s="40">
        <v>3909.3833333333332</v>
      </c>
      <c r="E37" s="40">
        <v>3846.5166666666664</v>
      </c>
      <c r="F37" s="40">
        <v>3789.7833333333333</v>
      </c>
      <c r="G37" s="40">
        <v>3726.9166666666665</v>
      </c>
      <c r="H37" s="40">
        <v>3966.1166666666663</v>
      </c>
      <c r="I37" s="40">
        <v>4028.9833333333331</v>
      </c>
      <c r="J37" s="40">
        <v>4085.7166666666662</v>
      </c>
      <c r="K37" s="31">
        <v>3972.25</v>
      </c>
      <c r="L37" s="31">
        <v>3852.65</v>
      </c>
      <c r="M37" s="31">
        <v>0.91186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23.1</v>
      </c>
      <c r="D38" s="40">
        <v>23.166666666666668</v>
      </c>
      <c r="E38" s="40">
        <v>22.833333333333336</v>
      </c>
      <c r="F38" s="40">
        <v>22.566666666666666</v>
      </c>
      <c r="G38" s="40">
        <v>22.233333333333334</v>
      </c>
      <c r="H38" s="40">
        <v>23.433333333333337</v>
      </c>
      <c r="I38" s="40">
        <v>23.766666666666673</v>
      </c>
      <c r="J38" s="40">
        <v>24.033333333333339</v>
      </c>
      <c r="K38" s="31">
        <v>23.5</v>
      </c>
      <c r="L38" s="31">
        <v>22.9</v>
      </c>
      <c r="M38" s="31">
        <v>55.971719999999998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735.75</v>
      </c>
      <c r="D39" s="40">
        <v>734.63333333333333</v>
      </c>
      <c r="E39" s="40">
        <v>726.31666666666661</v>
      </c>
      <c r="F39" s="40">
        <v>716.88333333333333</v>
      </c>
      <c r="G39" s="40">
        <v>708.56666666666661</v>
      </c>
      <c r="H39" s="40">
        <v>744.06666666666661</v>
      </c>
      <c r="I39" s="40">
        <v>752.38333333333344</v>
      </c>
      <c r="J39" s="40">
        <v>761.81666666666661</v>
      </c>
      <c r="K39" s="31">
        <v>742.95</v>
      </c>
      <c r="L39" s="31">
        <v>725.2</v>
      </c>
      <c r="M39" s="31">
        <v>8.8773099999999996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3093.1</v>
      </c>
      <c r="D40" s="40">
        <v>3091.0333333333333</v>
      </c>
      <c r="E40" s="40">
        <v>3062.0666666666666</v>
      </c>
      <c r="F40" s="40">
        <v>3031.0333333333333</v>
      </c>
      <c r="G40" s="40">
        <v>3002.0666666666666</v>
      </c>
      <c r="H40" s="40">
        <v>3122.0666666666666</v>
      </c>
      <c r="I40" s="40">
        <v>3151.0333333333328</v>
      </c>
      <c r="J40" s="40">
        <v>3182.0666666666666</v>
      </c>
      <c r="K40" s="31">
        <v>3120</v>
      </c>
      <c r="L40" s="31">
        <v>3060</v>
      </c>
      <c r="M40" s="31">
        <v>0.24046999999999999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419.5</v>
      </c>
      <c r="D41" s="40">
        <v>418.4666666666667</v>
      </c>
      <c r="E41" s="40">
        <v>414.08333333333337</v>
      </c>
      <c r="F41" s="40">
        <v>408.66666666666669</v>
      </c>
      <c r="G41" s="40">
        <v>404.28333333333336</v>
      </c>
      <c r="H41" s="40">
        <v>423.88333333333338</v>
      </c>
      <c r="I41" s="40">
        <v>428.26666666666671</v>
      </c>
      <c r="J41" s="40">
        <v>433.68333333333339</v>
      </c>
      <c r="K41" s="31">
        <v>422.85</v>
      </c>
      <c r="L41" s="31">
        <v>413.05</v>
      </c>
      <c r="M41" s="31">
        <v>32.333109999999998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1225.95</v>
      </c>
      <c r="D42" s="40">
        <v>1225.6333333333334</v>
      </c>
      <c r="E42" s="40">
        <v>1200.3166666666668</v>
      </c>
      <c r="F42" s="40">
        <v>1174.6833333333334</v>
      </c>
      <c r="G42" s="40">
        <v>1149.3666666666668</v>
      </c>
      <c r="H42" s="40">
        <v>1251.2666666666669</v>
      </c>
      <c r="I42" s="40">
        <v>1276.5833333333335</v>
      </c>
      <c r="J42" s="40">
        <v>1302.2166666666669</v>
      </c>
      <c r="K42" s="31">
        <v>1250.95</v>
      </c>
      <c r="L42" s="31">
        <v>1200</v>
      </c>
      <c r="M42" s="31">
        <v>3.01267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4904.8999999999996</v>
      </c>
      <c r="D43" s="40">
        <v>4928.2666666666664</v>
      </c>
      <c r="E43" s="40">
        <v>4846.5333333333328</v>
      </c>
      <c r="F43" s="40">
        <v>4788.1666666666661</v>
      </c>
      <c r="G43" s="40">
        <v>4706.4333333333325</v>
      </c>
      <c r="H43" s="40">
        <v>4986.6333333333332</v>
      </c>
      <c r="I43" s="40">
        <v>5068.3666666666668</v>
      </c>
      <c r="J43" s="40">
        <v>5126.7333333333336</v>
      </c>
      <c r="K43" s="31">
        <v>5010</v>
      </c>
      <c r="L43" s="31">
        <v>4869.8999999999996</v>
      </c>
      <c r="M43" s="31">
        <v>5.6204099999999997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232.55</v>
      </c>
      <c r="D44" s="40">
        <v>229.18333333333331</v>
      </c>
      <c r="E44" s="40">
        <v>223.86666666666662</v>
      </c>
      <c r="F44" s="40">
        <v>215.18333333333331</v>
      </c>
      <c r="G44" s="40">
        <v>209.86666666666662</v>
      </c>
      <c r="H44" s="40">
        <v>237.86666666666662</v>
      </c>
      <c r="I44" s="40">
        <v>243.18333333333328</v>
      </c>
      <c r="J44" s="40">
        <v>251.86666666666662</v>
      </c>
      <c r="K44" s="31">
        <v>234.5</v>
      </c>
      <c r="L44" s="31">
        <v>220.5</v>
      </c>
      <c r="M44" s="31">
        <v>154.53713999999999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358.2</v>
      </c>
      <c r="D45" s="40">
        <v>360.3</v>
      </c>
      <c r="E45" s="40">
        <v>354.85</v>
      </c>
      <c r="F45" s="40">
        <v>351.5</v>
      </c>
      <c r="G45" s="40">
        <v>346.05</v>
      </c>
      <c r="H45" s="40">
        <v>363.65000000000003</v>
      </c>
      <c r="I45" s="40">
        <v>369.09999999999997</v>
      </c>
      <c r="J45" s="40">
        <v>372.45000000000005</v>
      </c>
      <c r="K45" s="31">
        <v>365.75</v>
      </c>
      <c r="L45" s="31">
        <v>356.95</v>
      </c>
      <c r="M45" s="31">
        <v>0.50378000000000001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128.30000000000001</v>
      </c>
      <c r="D46" s="40">
        <v>128.78333333333333</v>
      </c>
      <c r="E46" s="40">
        <v>126.71666666666667</v>
      </c>
      <c r="F46" s="40">
        <v>125.13333333333334</v>
      </c>
      <c r="G46" s="40">
        <v>123.06666666666668</v>
      </c>
      <c r="H46" s="40">
        <v>130.36666666666667</v>
      </c>
      <c r="I46" s="40">
        <v>132.43333333333334</v>
      </c>
      <c r="J46" s="40">
        <v>134.01666666666665</v>
      </c>
      <c r="K46" s="31">
        <v>130.85</v>
      </c>
      <c r="L46" s="31">
        <v>127.2</v>
      </c>
      <c r="M46" s="31">
        <v>158.80189999999999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94.9</v>
      </c>
      <c r="D47" s="40">
        <v>96.016666666666666</v>
      </c>
      <c r="E47" s="40">
        <v>93.533333333333331</v>
      </c>
      <c r="F47" s="40">
        <v>92.166666666666671</v>
      </c>
      <c r="G47" s="40">
        <v>89.683333333333337</v>
      </c>
      <c r="H47" s="40">
        <v>97.383333333333326</v>
      </c>
      <c r="I47" s="40">
        <v>99.866666666666646</v>
      </c>
      <c r="J47" s="40">
        <v>101.23333333333332</v>
      </c>
      <c r="K47" s="31">
        <v>98.5</v>
      </c>
      <c r="L47" s="31">
        <v>94.65</v>
      </c>
      <c r="M47" s="31">
        <v>18.11016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3317.5</v>
      </c>
      <c r="D48" s="40">
        <v>3311.9</v>
      </c>
      <c r="E48" s="40">
        <v>3293.8500000000004</v>
      </c>
      <c r="F48" s="40">
        <v>3270.2000000000003</v>
      </c>
      <c r="G48" s="40">
        <v>3252.1500000000005</v>
      </c>
      <c r="H48" s="40">
        <v>3335.55</v>
      </c>
      <c r="I48" s="40">
        <v>3353.6000000000004</v>
      </c>
      <c r="J48" s="40">
        <v>3377.25</v>
      </c>
      <c r="K48" s="31">
        <v>3329.95</v>
      </c>
      <c r="L48" s="31">
        <v>3288.25</v>
      </c>
      <c r="M48" s="31">
        <v>8.2594499999999993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209.2</v>
      </c>
      <c r="D49" s="40">
        <v>212.1</v>
      </c>
      <c r="E49" s="40">
        <v>205.45</v>
      </c>
      <c r="F49" s="40">
        <v>201.7</v>
      </c>
      <c r="G49" s="40">
        <v>195.04999999999998</v>
      </c>
      <c r="H49" s="40">
        <v>215.85</v>
      </c>
      <c r="I49" s="40">
        <v>222.50000000000003</v>
      </c>
      <c r="J49" s="40">
        <v>226.25</v>
      </c>
      <c r="K49" s="31">
        <v>218.75</v>
      </c>
      <c r="L49" s="31">
        <v>208.35</v>
      </c>
      <c r="M49" s="31">
        <v>10.14058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3097.1</v>
      </c>
      <c r="D50" s="40">
        <v>3107.7666666666664</v>
      </c>
      <c r="E50" s="40">
        <v>3080.6833333333329</v>
      </c>
      <c r="F50" s="40">
        <v>3064.2666666666664</v>
      </c>
      <c r="G50" s="40">
        <v>3037.1833333333329</v>
      </c>
      <c r="H50" s="40">
        <v>3124.1833333333329</v>
      </c>
      <c r="I50" s="40">
        <v>3151.2666666666669</v>
      </c>
      <c r="J50" s="40">
        <v>3167.6833333333329</v>
      </c>
      <c r="K50" s="31">
        <v>3134.85</v>
      </c>
      <c r="L50" s="31">
        <v>3091.35</v>
      </c>
      <c r="M50" s="31">
        <v>0.13502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2130</v>
      </c>
      <c r="D51" s="40">
        <v>2123.4833333333331</v>
      </c>
      <c r="E51" s="40">
        <v>2073.0166666666664</v>
      </c>
      <c r="F51" s="40">
        <v>2016.0333333333333</v>
      </c>
      <c r="G51" s="40">
        <v>1965.5666666666666</v>
      </c>
      <c r="H51" s="40">
        <v>2180.4666666666662</v>
      </c>
      <c r="I51" s="40">
        <v>2230.9333333333325</v>
      </c>
      <c r="J51" s="40">
        <v>2287.9166666666661</v>
      </c>
      <c r="K51" s="31">
        <v>2173.9499999999998</v>
      </c>
      <c r="L51" s="31">
        <v>2066.5</v>
      </c>
      <c r="M51" s="31">
        <v>6.06168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9459.7000000000007</v>
      </c>
      <c r="D52" s="40">
        <v>9444.9</v>
      </c>
      <c r="E52" s="40">
        <v>9354.5499999999993</v>
      </c>
      <c r="F52" s="40">
        <v>9249.4</v>
      </c>
      <c r="G52" s="40">
        <v>9159.0499999999993</v>
      </c>
      <c r="H52" s="40">
        <v>9550.0499999999993</v>
      </c>
      <c r="I52" s="40">
        <v>9640.4000000000015</v>
      </c>
      <c r="J52" s="40">
        <v>9745.5499999999993</v>
      </c>
      <c r="K52" s="31">
        <v>9535.25</v>
      </c>
      <c r="L52" s="31">
        <v>9339.75</v>
      </c>
      <c r="M52" s="31">
        <v>0.21961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731.1</v>
      </c>
      <c r="D53" s="40">
        <v>728.28333333333342</v>
      </c>
      <c r="E53" s="40">
        <v>722.61666666666679</v>
      </c>
      <c r="F53" s="40">
        <v>714.13333333333333</v>
      </c>
      <c r="G53" s="40">
        <v>708.4666666666667</v>
      </c>
      <c r="H53" s="40">
        <v>736.76666666666688</v>
      </c>
      <c r="I53" s="40">
        <v>742.43333333333362</v>
      </c>
      <c r="J53" s="40">
        <v>750.91666666666697</v>
      </c>
      <c r="K53" s="31">
        <v>733.95</v>
      </c>
      <c r="L53" s="31">
        <v>719.8</v>
      </c>
      <c r="M53" s="31">
        <v>16.746670000000002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548.85</v>
      </c>
      <c r="D54" s="40">
        <v>553.2833333333333</v>
      </c>
      <c r="E54" s="40">
        <v>542.56666666666661</v>
      </c>
      <c r="F54" s="40">
        <v>536.2833333333333</v>
      </c>
      <c r="G54" s="40">
        <v>525.56666666666661</v>
      </c>
      <c r="H54" s="40">
        <v>559.56666666666661</v>
      </c>
      <c r="I54" s="40">
        <v>570.2833333333333</v>
      </c>
      <c r="J54" s="40">
        <v>576.56666666666661</v>
      </c>
      <c r="K54" s="31">
        <v>564</v>
      </c>
      <c r="L54" s="31">
        <v>547</v>
      </c>
      <c r="M54" s="31">
        <v>2.2521800000000001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4378.6499999999996</v>
      </c>
      <c r="D55" s="40">
        <v>4376.6166666666659</v>
      </c>
      <c r="E55" s="40">
        <v>4333.2333333333318</v>
      </c>
      <c r="F55" s="40">
        <v>4287.8166666666657</v>
      </c>
      <c r="G55" s="40">
        <v>4244.4333333333316</v>
      </c>
      <c r="H55" s="40">
        <v>4422.0333333333319</v>
      </c>
      <c r="I55" s="40">
        <v>4465.4166666666652</v>
      </c>
      <c r="J55" s="40">
        <v>4510.8333333333321</v>
      </c>
      <c r="K55" s="31">
        <v>4420</v>
      </c>
      <c r="L55" s="31">
        <v>4331.2</v>
      </c>
      <c r="M55" s="31">
        <v>2.4399600000000001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788.35</v>
      </c>
      <c r="D56" s="40">
        <v>790.38333333333333</v>
      </c>
      <c r="E56" s="40">
        <v>783.9666666666667</v>
      </c>
      <c r="F56" s="40">
        <v>779.58333333333337</v>
      </c>
      <c r="G56" s="40">
        <v>773.16666666666674</v>
      </c>
      <c r="H56" s="40">
        <v>794.76666666666665</v>
      </c>
      <c r="I56" s="40">
        <v>801.18333333333339</v>
      </c>
      <c r="J56" s="40">
        <v>805.56666666666661</v>
      </c>
      <c r="K56" s="31">
        <v>796.8</v>
      </c>
      <c r="L56" s="31">
        <v>786</v>
      </c>
      <c r="M56" s="31">
        <v>43.591419999999999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3396.1</v>
      </c>
      <c r="D57" s="40">
        <v>3403.9333333333329</v>
      </c>
      <c r="E57" s="40">
        <v>3352.1666666666661</v>
      </c>
      <c r="F57" s="40">
        <v>3308.2333333333331</v>
      </c>
      <c r="G57" s="40">
        <v>3256.4666666666662</v>
      </c>
      <c r="H57" s="40">
        <v>3447.8666666666659</v>
      </c>
      <c r="I57" s="40">
        <v>3499.6333333333332</v>
      </c>
      <c r="J57" s="40">
        <v>3543.5666666666657</v>
      </c>
      <c r="K57" s="31">
        <v>3455.7</v>
      </c>
      <c r="L57" s="31">
        <v>3360</v>
      </c>
      <c r="M57" s="31">
        <v>0.45283000000000001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1407.6</v>
      </c>
      <c r="D58" s="40">
        <v>1407.1333333333332</v>
      </c>
      <c r="E58" s="40">
        <v>1384.2666666666664</v>
      </c>
      <c r="F58" s="40">
        <v>1360.9333333333332</v>
      </c>
      <c r="G58" s="40">
        <v>1338.0666666666664</v>
      </c>
      <c r="H58" s="40">
        <v>1430.4666666666665</v>
      </c>
      <c r="I58" s="40">
        <v>1453.3333333333333</v>
      </c>
      <c r="J58" s="40">
        <v>1476.6666666666665</v>
      </c>
      <c r="K58" s="31">
        <v>1430</v>
      </c>
      <c r="L58" s="31">
        <v>1383.8</v>
      </c>
      <c r="M58" s="31">
        <v>1.9561999999999999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1170.2</v>
      </c>
      <c r="D59" s="40">
        <v>1174.5999999999999</v>
      </c>
      <c r="E59" s="40">
        <v>1158.1999999999998</v>
      </c>
      <c r="F59" s="40">
        <v>1146.1999999999998</v>
      </c>
      <c r="G59" s="40">
        <v>1129.7999999999997</v>
      </c>
      <c r="H59" s="40">
        <v>1186.5999999999999</v>
      </c>
      <c r="I59" s="40">
        <v>1203</v>
      </c>
      <c r="J59" s="40">
        <v>1215</v>
      </c>
      <c r="K59" s="31">
        <v>1191</v>
      </c>
      <c r="L59" s="31">
        <v>1162.5999999999999</v>
      </c>
      <c r="M59" s="31">
        <v>2.2390599999999998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3757.15</v>
      </c>
      <c r="D60" s="40">
        <v>3749.7333333333336</v>
      </c>
      <c r="E60" s="40">
        <v>3729.4666666666672</v>
      </c>
      <c r="F60" s="40">
        <v>3701.7833333333338</v>
      </c>
      <c r="G60" s="40">
        <v>3681.5166666666673</v>
      </c>
      <c r="H60" s="40">
        <v>3777.416666666667</v>
      </c>
      <c r="I60" s="40">
        <v>3797.6833333333334</v>
      </c>
      <c r="J60" s="40">
        <v>3825.3666666666668</v>
      </c>
      <c r="K60" s="31">
        <v>3770</v>
      </c>
      <c r="L60" s="31">
        <v>3722.05</v>
      </c>
      <c r="M60" s="31">
        <v>2.45919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257.05</v>
      </c>
      <c r="D61" s="40">
        <v>257.46666666666664</v>
      </c>
      <c r="E61" s="40">
        <v>254.93333333333328</v>
      </c>
      <c r="F61" s="40">
        <v>252.81666666666663</v>
      </c>
      <c r="G61" s="40">
        <v>250.28333333333327</v>
      </c>
      <c r="H61" s="40">
        <v>259.58333333333326</v>
      </c>
      <c r="I61" s="40">
        <v>262.11666666666667</v>
      </c>
      <c r="J61" s="40">
        <v>264.23333333333329</v>
      </c>
      <c r="K61" s="31">
        <v>260</v>
      </c>
      <c r="L61" s="31">
        <v>255.35</v>
      </c>
      <c r="M61" s="31">
        <v>3.6873900000000002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1513.45</v>
      </c>
      <c r="D62" s="40">
        <v>1525.2833333333335</v>
      </c>
      <c r="E62" s="40">
        <v>1488.5666666666671</v>
      </c>
      <c r="F62" s="40">
        <v>1463.6833333333336</v>
      </c>
      <c r="G62" s="40">
        <v>1426.9666666666672</v>
      </c>
      <c r="H62" s="40">
        <v>1550.166666666667</v>
      </c>
      <c r="I62" s="40">
        <v>1586.8833333333337</v>
      </c>
      <c r="J62" s="40">
        <v>1611.7666666666669</v>
      </c>
      <c r="K62" s="31">
        <v>1562</v>
      </c>
      <c r="L62" s="31">
        <v>1500.4</v>
      </c>
      <c r="M62" s="31">
        <v>1.8022899999999999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7793.65</v>
      </c>
      <c r="D63" s="40">
        <v>7819.8833333333341</v>
      </c>
      <c r="E63" s="40">
        <v>7744.7666666666682</v>
      </c>
      <c r="F63" s="40">
        <v>7695.8833333333341</v>
      </c>
      <c r="G63" s="40">
        <v>7620.7666666666682</v>
      </c>
      <c r="H63" s="40">
        <v>7868.7666666666682</v>
      </c>
      <c r="I63" s="40">
        <v>7943.883333333335</v>
      </c>
      <c r="J63" s="40">
        <v>7992.7666666666682</v>
      </c>
      <c r="K63" s="31">
        <v>7895</v>
      </c>
      <c r="L63" s="31">
        <v>7771</v>
      </c>
      <c r="M63" s="31">
        <v>15.005409999999999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17614.75</v>
      </c>
      <c r="D64" s="40">
        <v>17633.25</v>
      </c>
      <c r="E64" s="40">
        <v>17486.5</v>
      </c>
      <c r="F64" s="40">
        <v>17358.25</v>
      </c>
      <c r="G64" s="40">
        <v>17211.5</v>
      </c>
      <c r="H64" s="40">
        <v>17761.5</v>
      </c>
      <c r="I64" s="40">
        <v>17908.25</v>
      </c>
      <c r="J64" s="40">
        <v>18036.5</v>
      </c>
      <c r="K64" s="31">
        <v>17780</v>
      </c>
      <c r="L64" s="31">
        <v>17505</v>
      </c>
      <c r="M64" s="31">
        <v>2.56982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4719.2</v>
      </c>
      <c r="D65" s="40">
        <v>4722.0666666666666</v>
      </c>
      <c r="E65" s="40">
        <v>4645.1333333333332</v>
      </c>
      <c r="F65" s="40">
        <v>4571.0666666666666</v>
      </c>
      <c r="G65" s="40">
        <v>4494.1333333333332</v>
      </c>
      <c r="H65" s="40">
        <v>4796.1333333333332</v>
      </c>
      <c r="I65" s="40">
        <v>4873.0666666666657</v>
      </c>
      <c r="J65" s="40">
        <v>4947.1333333333332</v>
      </c>
      <c r="K65" s="31">
        <v>4799</v>
      </c>
      <c r="L65" s="31">
        <v>4648</v>
      </c>
      <c r="M65" s="31">
        <v>1.44092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4650.3</v>
      </c>
      <c r="D66" s="40">
        <v>4677.9333333333334</v>
      </c>
      <c r="E66" s="40">
        <v>4607.8666666666668</v>
      </c>
      <c r="F66" s="40">
        <v>4565.4333333333334</v>
      </c>
      <c r="G66" s="40">
        <v>4495.3666666666668</v>
      </c>
      <c r="H66" s="40">
        <v>4720.3666666666668</v>
      </c>
      <c r="I66" s="40">
        <v>4790.4333333333343</v>
      </c>
      <c r="J66" s="40">
        <v>4832.8666666666668</v>
      </c>
      <c r="K66" s="31">
        <v>4748</v>
      </c>
      <c r="L66" s="31">
        <v>4635.5</v>
      </c>
      <c r="M66" s="31">
        <v>0.64668000000000003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2692.2</v>
      </c>
      <c r="D67" s="40">
        <v>2643.8333333333335</v>
      </c>
      <c r="E67" s="40">
        <v>2577.666666666667</v>
      </c>
      <c r="F67" s="40">
        <v>2463.1333333333337</v>
      </c>
      <c r="G67" s="40">
        <v>2396.9666666666672</v>
      </c>
      <c r="H67" s="40">
        <v>2758.3666666666668</v>
      </c>
      <c r="I67" s="40">
        <v>2824.5333333333338</v>
      </c>
      <c r="J67" s="40">
        <v>2939.0666666666666</v>
      </c>
      <c r="K67" s="31">
        <v>2710</v>
      </c>
      <c r="L67" s="31">
        <v>2529.3000000000002</v>
      </c>
      <c r="M67" s="31">
        <v>13.89658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129.55000000000001</v>
      </c>
      <c r="D68" s="40">
        <v>129.85</v>
      </c>
      <c r="E68" s="40">
        <v>128.69999999999999</v>
      </c>
      <c r="F68" s="40">
        <v>127.85</v>
      </c>
      <c r="G68" s="40">
        <v>126.69999999999999</v>
      </c>
      <c r="H68" s="40">
        <v>130.69999999999999</v>
      </c>
      <c r="I68" s="40">
        <v>131.85000000000002</v>
      </c>
      <c r="J68" s="40">
        <v>132.69999999999999</v>
      </c>
      <c r="K68" s="31">
        <v>131</v>
      </c>
      <c r="L68" s="31">
        <v>129</v>
      </c>
      <c r="M68" s="31">
        <v>2.2795899999999998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345.75</v>
      </c>
      <c r="D69" s="40">
        <v>346.2166666666667</v>
      </c>
      <c r="E69" s="40">
        <v>342.98333333333341</v>
      </c>
      <c r="F69" s="40">
        <v>340.2166666666667</v>
      </c>
      <c r="G69" s="40">
        <v>336.98333333333341</v>
      </c>
      <c r="H69" s="40">
        <v>348.98333333333341</v>
      </c>
      <c r="I69" s="40">
        <v>352.21666666666675</v>
      </c>
      <c r="J69" s="40">
        <v>354.98333333333341</v>
      </c>
      <c r="K69" s="31">
        <v>349.45</v>
      </c>
      <c r="L69" s="31">
        <v>343.45</v>
      </c>
      <c r="M69" s="31">
        <v>5.0187600000000003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284</v>
      </c>
      <c r="D70" s="40">
        <v>283.36666666666667</v>
      </c>
      <c r="E70" s="40">
        <v>280.73333333333335</v>
      </c>
      <c r="F70" s="40">
        <v>277.4666666666667</v>
      </c>
      <c r="G70" s="40">
        <v>274.83333333333337</v>
      </c>
      <c r="H70" s="40">
        <v>286.63333333333333</v>
      </c>
      <c r="I70" s="40">
        <v>289.26666666666665</v>
      </c>
      <c r="J70" s="40">
        <v>292.5333333333333</v>
      </c>
      <c r="K70" s="31">
        <v>286</v>
      </c>
      <c r="L70" s="31">
        <v>280.10000000000002</v>
      </c>
      <c r="M70" s="31">
        <v>34.7911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79.7</v>
      </c>
      <c r="D71" s="40">
        <v>79.466666666666683</v>
      </c>
      <c r="E71" s="40">
        <v>78.78333333333336</v>
      </c>
      <c r="F71" s="40">
        <v>77.866666666666674</v>
      </c>
      <c r="G71" s="40">
        <v>77.183333333333351</v>
      </c>
      <c r="H71" s="40">
        <v>80.383333333333368</v>
      </c>
      <c r="I71" s="40">
        <v>81.066666666666677</v>
      </c>
      <c r="J71" s="40">
        <v>81.983333333333377</v>
      </c>
      <c r="K71" s="31">
        <v>80.150000000000006</v>
      </c>
      <c r="L71" s="31">
        <v>78.55</v>
      </c>
      <c r="M71" s="31">
        <v>204.02968999999999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54.5</v>
      </c>
      <c r="D72" s="40">
        <v>54.983333333333327</v>
      </c>
      <c r="E72" s="40">
        <v>53.866666666666653</v>
      </c>
      <c r="F72" s="40">
        <v>53.233333333333327</v>
      </c>
      <c r="G72" s="40">
        <v>52.116666666666653</v>
      </c>
      <c r="H72" s="40">
        <v>55.616666666666653</v>
      </c>
      <c r="I72" s="40">
        <v>56.733333333333327</v>
      </c>
      <c r="J72" s="40">
        <v>57.366666666666653</v>
      </c>
      <c r="K72" s="31">
        <v>56.1</v>
      </c>
      <c r="L72" s="31">
        <v>54.35</v>
      </c>
      <c r="M72" s="31">
        <v>68.1785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18.3</v>
      </c>
      <c r="D73" s="40">
        <v>18.416666666666668</v>
      </c>
      <c r="E73" s="40">
        <v>18.133333333333336</v>
      </c>
      <c r="F73" s="40">
        <v>17.966666666666669</v>
      </c>
      <c r="G73" s="40">
        <v>17.683333333333337</v>
      </c>
      <c r="H73" s="40">
        <v>18.583333333333336</v>
      </c>
      <c r="I73" s="40">
        <v>18.866666666666667</v>
      </c>
      <c r="J73" s="40">
        <v>19.033333333333335</v>
      </c>
      <c r="K73" s="31">
        <v>18.7</v>
      </c>
      <c r="L73" s="31">
        <v>18.25</v>
      </c>
      <c r="M73" s="31">
        <v>47.967820000000003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1798.85</v>
      </c>
      <c r="D74" s="40">
        <v>1790.2333333333333</v>
      </c>
      <c r="E74" s="40">
        <v>1771.6166666666668</v>
      </c>
      <c r="F74" s="40">
        <v>1744.3833333333334</v>
      </c>
      <c r="G74" s="40">
        <v>1725.7666666666669</v>
      </c>
      <c r="H74" s="40">
        <v>1817.4666666666667</v>
      </c>
      <c r="I74" s="40">
        <v>1836.083333333333</v>
      </c>
      <c r="J74" s="40">
        <v>1863.3166666666666</v>
      </c>
      <c r="K74" s="31">
        <v>1808.85</v>
      </c>
      <c r="L74" s="31">
        <v>1763</v>
      </c>
      <c r="M74" s="31">
        <v>5.1788999999999996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5342.6</v>
      </c>
      <c r="D75" s="40">
        <v>5357.5333333333338</v>
      </c>
      <c r="E75" s="40">
        <v>5300.0666666666675</v>
      </c>
      <c r="F75" s="40">
        <v>5257.5333333333338</v>
      </c>
      <c r="G75" s="40">
        <v>5200.0666666666675</v>
      </c>
      <c r="H75" s="40">
        <v>5400.0666666666675</v>
      </c>
      <c r="I75" s="40">
        <v>5457.5333333333328</v>
      </c>
      <c r="J75" s="40">
        <v>5500.0666666666675</v>
      </c>
      <c r="K75" s="31">
        <v>5415</v>
      </c>
      <c r="L75" s="31">
        <v>5315</v>
      </c>
      <c r="M75" s="31">
        <v>0.10799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812</v>
      </c>
      <c r="D76" s="40">
        <v>815.35</v>
      </c>
      <c r="E76" s="40">
        <v>806.75</v>
      </c>
      <c r="F76" s="40">
        <v>801.5</v>
      </c>
      <c r="G76" s="40">
        <v>792.9</v>
      </c>
      <c r="H76" s="40">
        <v>820.6</v>
      </c>
      <c r="I76" s="40">
        <v>829.20000000000016</v>
      </c>
      <c r="J76" s="40">
        <v>834.45</v>
      </c>
      <c r="K76" s="31">
        <v>823.95</v>
      </c>
      <c r="L76" s="31">
        <v>810.1</v>
      </c>
      <c r="M76" s="31">
        <v>4.7260499999999999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382.5</v>
      </c>
      <c r="D77" s="40">
        <v>382.91666666666669</v>
      </c>
      <c r="E77" s="40">
        <v>378.38333333333338</v>
      </c>
      <c r="F77" s="40">
        <v>374.26666666666671</v>
      </c>
      <c r="G77" s="40">
        <v>369.73333333333341</v>
      </c>
      <c r="H77" s="40">
        <v>387.03333333333336</v>
      </c>
      <c r="I77" s="40">
        <v>391.56666666666666</v>
      </c>
      <c r="J77" s="40">
        <v>395.68333333333334</v>
      </c>
      <c r="K77" s="31">
        <v>387.45</v>
      </c>
      <c r="L77" s="31">
        <v>378.8</v>
      </c>
      <c r="M77" s="31">
        <v>1.59667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205.95</v>
      </c>
      <c r="D78" s="40">
        <v>205.5333333333333</v>
      </c>
      <c r="E78" s="40">
        <v>204.21666666666661</v>
      </c>
      <c r="F78" s="40">
        <v>202.48333333333332</v>
      </c>
      <c r="G78" s="40">
        <v>201.16666666666663</v>
      </c>
      <c r="H78" s="40">
        <v>207.26666666666659</v>
      </c>
      <c r="I78" s="40">
        <v>208.58333333333331</v>
      </c>
      <c r="J78" s="40">
        <v>210.31666666666658</v>
      </c>
      <c r="K78" s="31">
        <v>206.85</v>
      </c>
      <c r="L78" s="31">
        <v>203.8</v>
      </c>
      <c r="M78" s="31">
        <v>32.242139999999999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740.85</v>
      </c>
      <c r="D79" s="40">
        <v>740.76666666666677</v>
      </c>
      <c r="E79" s="40">
        <v>730.68333333333351</v>
      </c>
      <c r="F79" s="40">
        <v>720.51666666666677</v>
      </c>
      <c r="G79" s="40">
        <v>710.43333333333351</v>
      </c>
      <c r="H79" s="40">
        <v>750.93333333333351</v>
      </c>
      <c r="I79" s="40">
        <v>761.01666666666677</v>
      </c>
      <c r="J79" s="40">
        <v>771.18333333333351</v>
      </c>
      <c r="K79" s="31">
        <v>750.85</v>
      </c>
      <c r="L79" s="31">
        <v>730.6</v>
      </c>
      <c r="M79" s="31">
        <v>27.272670000000002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57.05</v>
      </c>
      <c r="D80" s="40">
        <v>56.233333333333327</v>
      </c>
      <c r="E80" s="40">
        <v>55.066666666666656</v>
      </c>
      <c r="F80" s="40">
        <v>53.083333333333329</v>
      </c>
      <c r="G80" s="40">
        <v>51.916666666666657</v>
      </c>
      <c r="H80" s="40">
        <v>58.216666666666654</v>
      </c>
      <c r="I80" s="40">
        <v>59.383333333333326</v>
      </c>
      <c r="J80" s="40">
        <v>61.366666666666653</v>
      </c>
      <c r="K80" s="31">
        <v>57.4</v>
      </c>
      <c r="L80" s="31">
        <v>54.25</v>
      </c>
      <c r="M80" s="31">
        <v>337.44099999999997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420.15</v>
      </c>
      <c r="D81" s="40">
        <v>418.7166666666667</v>
      </c>
      <c r="E81" s="40">
        <v>415.93333333333339</v>
      </c>
      <c r="F81" s="40">
        <v>411.7166666666667</v>
      </c>
      <c r="G81" s="40">
        <v>408.93333333333339</v>
      </c>
      <c r="H81" s="40">
        <v>422.93333333333339</v>
      </c>
      <c r="I81" s="40">
        <v>425.7166666666667</v>
      </c>
      <c r="J81" s="40">
        <v>429.93333333333339</v>
      </c>
      <c r="K81" s="31">
        <v>421.5</v>
      </c>
      <c r="L81" s="31">
        <v>414.5</v>
      </c>
      <c r="M81" s="31">
        <v>48.20035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12228.45</v>
      </c>
      <c r="D82" s="40">
        <v>12255.216666666667</v>
      </c>
      <c r="E82" s="40">
        <v>12123.083333333334</v>
      </c>
      <c r="F82" s="40">
        <v>12017.716666666667</v>
      </c>
      <c r="G82" s="40">
        <v>11885.583333333334</v>
      </c>
      <c r="H82" s="40">
        <v>12360.583333333334</v>
      </c>
      <c r="I82" s="40">
        <v>12492.716666666665</v>
      </c>
      <c r="J82" s="40">
        <v>12598.083333333334</v>
      </c>
      <c r="K82" s="31">
        <v>12387.35</v>
      </c>
      <c r="L82" s="31">
        <v>12149.85</v>
      </c>
      <c r="M82" s="31">
        <v>1.678E-2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726.75</v>
      </c>
      <c r="D83" s="40">
        <v>727.63333333333333</v>
      </c>
      <c r="E83" s="40">
        <v>723.2166666666667</v>
      </c>
      <c r="F83" s="40">
        <v>719.68333333333339</v>
      </c>
      <c r="G83" s="40">
        <v>715.26666666666677</v>
      </c>
      <c r="H83" s="40">
        <v>731.16666666666663</v>
      </c>
      <c r="I83" s="40">
        <v>735.58333333333337</v>
      </c>
      <c r="J83" s="40">
        <v>739.11666666666656</v>
      </c>
      <c r="K83" s="31">
        <v>732.05</v>
      </c>
      <c r="L83" s="31">
        <v>724.1</v>
      </c>
      <c r="M83" s="31">
        <v>160.47334000000001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367.55</v>
      </c>
      <c r="D84" s="40">
        <v>366.43333333333334</v>
      </c>
      <c r="E84" s="40">
        <v>364.36666666666667</v>
      </c>
      <c r="F84" s="40">
        <v>361.18333333333334</v>
      </c>
      <c r="G84" s="40">
        <v>359.11666666666667</v>
      </c>
      <c r="H84" s="40">
        <v>369.61666666666667</v>
      </c>
      <c r="I84" s="40">
        <v>371.68333333333339</v>
      </c>
      <c r="J84" s="40">
        <v>374.86666666666667</v>
      </c>
      <c r="K84" s="31">
        <v>368.5</v>
      </c>
      <c r="L84" s="31">
        <v>363.25</v>
      </c>
      <c r="M84" s="31">
        <v>21.071079999999998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1321.5</v>
      </c>
      <c r="D85" s="40">
        <v>1321.2333333333333</v>
      </c>
      <c r="E85" s="40">
        <v>1304.4666666666667</v>
      </c>
      <c r="F85" s="40">
        <v>1287.4333333333334</v>
      </c>
      <c r="G85" s="40">
        <v>1270.6666666666667</v>
      </c>
      <c r="H85" s="40">
        <v>1338.2666666666667</v>
      </c>
      <c r="I85" s="40">
        <v>1355.0333333333335</v>
      </c>
      <c r="J85" s="40">
        <v>1372.0666666666666</v>
      </c>
      <c r="K85" s="31">
        <v>1338</v>
      </c>
      <c r="L85" s="31">
        <v>1304.2</v>
      </c>
      <c r="M85" s="31">
        <v>1.82691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434.85</v>
      </c>
      <c r="D86" s="40">
        <v>429.2833333333333</v>
      </c>
      <c r="E86" s="40">
        <v>416.56666666666661</v>
      </c>
      <c r="F86" s="40">
        <v>398.2833333333333</v>
      </c>
      <c r="G86" s="40">
        <v>385.56666666666661</v>
      </c>
      <c r="H86" s="40">
        <v>447.56666666666661</v>
      </c>
      <c r="I86" s="40">
        <v>460.2833333333333</v>
      </c>
      <c r="J86" s="40">
        <v>478.56666666666661</v>
      </c>
      <c r="K86" s="31">
        <v>442</v>
      </c>
      <c r="L86" s="31">
        <v>411</v>
      </c>
      <c r="M86" s="31">
        <v>43.371940000000002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111.8</v>
      </c>
      <c r="D87" s="40">
        <v>112.16666666666667</v>
      </c>
      <c r="E87" s="40">
        <v>111.13333333333334</v>
      </c>
      <c r="F87" s="40">
        <v>110.46666666666667</v>
      </c>
      <c r="G87" s="40">
        <v>109.43333333333334</v>
      </c>
      <c r="H87" s="40">
        <v>112.83333333333334</v>
      </c>
      <c r="I87" s="40">
        <v>113.86666666666667</v>
      </c>
      <c r="J87" s="40">
        <v>114.53333333333335</v>
      </c>
      <c r="K87" s="31">
        <v>113.2</v>
      </c>
      <c r="L87" s="31">
        <v>111.5</v>
      </c>
      <c r="M87" s="31">
        <v>1.78006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6421.2</v>
      </c>
      <c r="D88" s="40">
        <v>6370.7666666666673</v>
      </c>
      <c r="E88" s="40">
        <v>6246.5333333333347</v>
      </c>
      <c r="F88" s="40">
        <v>6071.8666666666677</v>
      </c>
      <c r="G88" s="40">
        <v>5947.633333333335</v>
      </c>
      <c r="H88" s="40">
        <v>6545.4333333333343</v>
      </c>
      <c r="I88" s="40">
        <v>6669.6666666666661</v>
      </c>
      <c r="J88" s="40">
        <v>6844.3333333333339</v>
      </c>
      <c r="K88" s="31">
        <v>6495</v>
      </c>
      <c r="L88" s="31">
        <v>6196.1</v>
      </c>
      <c r="M88" s="31">
        <v>0.50497999999999998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849.95</v>
      </c>
      <c r="D89" s="40">
        <v>845.9</v>
      </c>
      <c r="E89" s="40">
        <v>836.8</v>
      </c>
      <c r="F89" s="40">
        <v>823.65</v>
      </c>
      <c r="G89" s="40">
        <v>814.55</v>
      </c>
      <c r="H89" s="40">
        <v>859.05</v>
      </c>
      <c r="I89" s="40">
        <v>868.15000000000009</v>
      </c>
      <c r="J89" s="40">
        <v>881.3</v>
      </c>
      <c r="K89" s="31">
        <v>855</v>
      </c>
      <c r="L89" s="31">
        <v>832.75</v>
      </c>
      <c r="M89" s="31">
        <v>0.65356000000000003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1159.75</v>
      </c>
      <c r="D90" s="40">
        <v>1161.5</v>
      </c>
      <c r="E90" s="40">
        <v>1147</v>
      </c>
      <c r="F90" s="40">
        <v>1134.25</v>
      </c>
      <c r="G90" s="40">
        <v>1119.75</v>
      </c>
      <c r="H90" s="40">
        <v>1174.25</v>
      </c>
      <c r="I90" s="40">
        <v>1188.75</v>
      </c>
      <c r="J90" s="40">
        <v>1201.5</v>
      </c>
      <c r="K90" s="31">
        <v>1176</v>
      </c>
      <c r="L90" s="31">
        <v>1148.75</v>
      </c>
      <c r="M90" s="31">
        <v>0.56008000000000002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15301.5</v>
      </c>
      <c r="D91" s="40">
        <v>15265.483333333332</v>
      </c>
      <c r="E91" s="40">
        <v>15186.016666666663</v>
      </c>
      <c r="F91" s="40">
        <v>15070.533333333331</v>
      </c>
      <c r="G91" s="40">
        <v>14991.066666666662</v>
      </c>
      <c r="H91" s="40">
        <v>15380.966666666664</v>
      </c>
      <c r="I91" s="40">
        <v>15460.433333333334</v>
      </c>
      <c r="J91" s="40">
        <v>15575.916666666664</v>
      </c>
      <c r="K91" s="31">
        <v>15344.95</v>
      </c>
      <c r="L91" s="31">
        <v>15150</v>
      </c>
      <c r="M91" s="31">
        <v>0.37973000000000001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407.15</v>
      </c>
      <c r="D92" s="40">
        <v>409.11666666666662</v>
      </c>
      <c r="E92" s="40">
        <v>396.58333333333326</v>
      </c>
      <c r="F92" s="40">
        <v>386.01666666666665</v>
      </c>
      <c r="G92" s="40">
        <v>373.48333333333329</v>
      </c>
      <c r="H92" s="40">
        <v>419.68333333333322</v>
      </c>
      <c r="I92" s="40">
        <v>432.21666666666664</v>
      </c>
      <c r="J92" s="40">
        <v>442.78333333333319</v>
      </c>
      <c r="K92" s="31">
        <v>421.65</v>
      </c>
      <c r="L92" s="31">
        <v>398.55</v>
      </c>
      <c r="M92" s="31">
        <v>29.108730000000001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4058.5</v>
      </c>
      <c r="D93" s="40">
        <v>4070.8666666666668</v>
      </c>
      <c r="E93" s="40">
        <v>4036.7333333333336</v>
      </c>
      <c r="F93" s="40">
        <v>4014.9666666666667</v>
      </c>
      <c r="G93" s="40">
        <v>3980.8333333333335</v>
      </c>
      <c r="H93" s="40">
        <v>4092.6333333333337</v>
      </c>
      <c r="I93" s="40">
        <v>4126.7666666666664</v>
      </c>
      <c r="J93" s="40">
        <v>4148.5333333333338</v>
      </c>
      <c r="K93" s="31">
        <v>4105</v>
      </c>
      <c r="L93" s="31">
        <v>4049.1</v>
      </c>
      <c r="M93" s="31">
        <v>2.59937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159.75</v>
      </c>
      <c r="D94" s="40">
        <v>160.54999999999998</v>
      </c>
      <c r="E94" s="40">
        <v>158.34999999999997</v>
      </c>
      <c r="F94" s="40">
        <v>156.94999999999999</v>
      </c>
      <c r="G94" s="40">
        <v>154.74999999999997</v>
      </c>
      <c r="H94" s="40">
        <v>161.94999999999996</v>
      </c>
      <c r="I94" s="40">
        <v>164.14999999999995</v>
      </c>
      <c r="J94" s="40">
        <v>165.54999999999995</v>
      </c>
      <c r="K94" s="31">
        <v>162.75</v>
      </c>
      <c r="L94" s="31">
        <v>159.15</v>
      </c>
      <c r="M94" s="31">
        <v>10.100989999999999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389.3</v>
      </c>
      <c r="D95" s="40">
        <v>392.01666666666665</v>
      </c>
      <c r="E95" s="40">
        <v>384.2833333333333</v>
      </c>
      <c r="F95" s="40">
        <v>379.26666666666665</v>
      </c>
      <c r="G95" s="40">
        <v>371.5333333333333</v>
      </c>
      <c r="H95" s="40">
        <v>397.0333333333333</v>
      </c>
      <c r="I95" s="40">
        <v>404.76666666666665</v>
      </c>
      <c r="J95" s="40">
        <v>409.7833333333333</v>
      </c>
      <c r="K95" s="31">
        <v>399.75</v>
      </c>
      <c r="L95" s="31">
        <v>387</v>
      </c>
      <c r="M95" s="31">
        <v>3.15293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85.95</v>
      </c>
      <c r="D96" s="40">
        <v>87.233333333333334</v>
      </c>
      <c r="E96" s="40">
        <v>84.466666666666669</v>
      </c>
      <c r="F96" s="40">
        <v>82.983333333333334</v>
      </c>
      <c r="G96" s="40">
        <v>80.216666666666669</v>
      </c>
      <c r="H96" s="40">
        <v>88.716666666666669</v>
      </c>
      <c r="I96" s="40">
        <v>91.483333333333348</v>
      </c>
      <c r="J96" s="40">
        <v>92.966666666666669</v>
      </c>
      <c r="K96" s="31">
        <v>90</v>
      </c>
      <c r="L96" s="31">
        <v>85.75</v>
      </c>
      <c r="M96" s="31">
        <v>59.329590000000003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2915.75</v>
      </c>
      <c r="D97" s="40">
        <v>2901.9333333333329</v>
      </c>
      <c r="E97" s="40">
        <v>2853.8666666666659</v>
      </c>
      <c r="F97" s="40">
        <v>2791.9833333333331</v>
      </c>
      <c r="G97" s="40">
        <v>2743.9166666666661</v>
      </c>
      <c r="H97" s="40">
        <v>2963.8166666666657</v>
      </c>
      <c r="I97" s="40">
        <v>3011.8833333333323</v>
      </c>
      <c r="J97" s="40">
        <v>3073.7666666666655</v>
      </c>
      <c r="K97" s="31">
        <v>2950</v>
      </c>
      <c r="L97" s="31">
        <v>2840.05</v>
      </c>
      <c r="M97" s="31">
        <v>0.29754999999999998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301.8</v>
      </c>
      <c r="D98" s="40">
        <v>302.59999999999997</v>
      </c>
      <c r="E98" s="40">
        <v>298.19999999999993</v>
      </c>
      <c r="F98" s="40">
        <v>294.59999999999997</v>
      </c>
      <c r="G98" s="40">
        <v>290.19999999999993</v>
      </c>
      <c r="H98" s="40">
        <v>306.19999999999993</v>
      </c>
      <c r="I98" s="40">
        <v>310.59999999999991</v>
      </c>
      <c r="J98" s="40">
        <v>314.19999999999993</v>
      </c>
      <c r="K98" s="31">
        <v>307</v>
      </c>
      <c r="L98" s="31">
        <v>299</v>
      </c>
      <c r="M98" s="31">
        <v>1.73752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561.15</v>
      </c>
      <c r="D99" s="40">
        <v>558.59999999999991</v>
      </c>
      <c r="E99" s="40">
        <v>553.64999999999986</v>
      </c>
      <c r="F99" s="40">
        <v>546.15</v>
      </c>
      <c r="G99" s="40">
        <v>541.19999999999993</v>
      </c>
      <c r="H99" s="40">
        <v>566.0999999999998</v>
      </c>
      <c r="I99" s="40">
        <v>571.04999999999984</v>
      </c>
      <c r="J99" s="40">
        <v>578.54999999999973</v>
      </c>
      <c r="K99" s="31">
        <v>563.54999999999995</v>
      </c>
      <c r="L99" s="31">
        <v>551.1</v>
      </c>
      <c r="M99" s="31">
        <v>14.6883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653.6</v>
      </c>
      <c r="D100" s="40">
        <v>648.58333333333337</v>
      </c>
      <c r="E100" s="40">
        <v>632.31666666666672</v>
      </c>
      <c r="F100" s="40">
        <v>611.0333333333333</v>
      </c>
      <c r="G100" s="40">
        <v>594.76666666666665</v>
      </c>
      <c r="H100" s="40">
        <v>669.86666666666679</v>
      </c>
      <c r="I100" s="40">
        <v>686.13333333333344</v>
      </c>
      <c r="J100" s="40">
        <v>707.41666666666686</v>
      </c>
      <c r="K100" s="31">
        <v>664.85</v>
      </c>
      <c r="L100" s="31">
        <v>627.29999999999995</v>
      </c>
      <c r="M100" s="31">
        <v>43.386510000000001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156.85</v>
      </c>
      <c r="D101" s="40">
        <v>156.98333333333332</v>
      </c>
      <c r="E101" s="40">
        <v>154.86666666666665</v>
      </c>
      <c r="F101" s="40">
        <v>152.88333333333333</v>
      </c>
      <c r="G101" s="40">
        <v>150.76666666666665</v>
      </c>
      <c r="H101" s="40">
        <v>158.96666666666664</v>
      </c>
      <c r="I101" s="40">
        <v>161.08333333333331</v>
      </c>
      <c r="J101" s="40">
        <v>163.06666666666663</v>
      </c>
      <c r="K101" s="31">
        <v>159.1</v>
      </c>
      <c r="L101" s="31">
        <v>155</v>
      </c>
      <c r="M101" s="31">
        <v>113.31789000000001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899.25</v>
      </c>
      <c r="D102" s="40">
        <v>901.86666666666667</v>
      </c>
      <c r="E102" s="40">
        <v>871.73333333333335</v>
      </c>
      <c r="F102" s="40">
        <v>844.2166666666667</v>
      </c>
      <c r="G102" s="40">
        <v>814.08333333333337</v>
      </c>
      <c r="H102" s="40">
        <v>929.38333333333333</v>
      </c>
      <c r="I102" s="40">
        <v>959.51666666666677</v>
      </c>
      <c r="J102" s="40">
        <v>987.0333333333333</v>
      </c>
      <c r="K102" s="31">
        <v>932</v>
      </c>
      <c r="L102" s="31">
        <v>874.35</v>
      </c>
      <c r="M102" s="31">
        <v>6.5691300000000004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502.2</v>
      </c>
      <c r="D103" s="40">
        <v>504.13333333333338</v>
      </c>
      <c r="E103" s="40">
        <v>498.06666666666678</v>
      </c>
      <c r="F103" s="40">
        <v>493.93333333333339</v>
      </c>
      <c r="G103" s="40">
        <v>487.86666666666679</v>
      </c>
      <c r="H103" s="40">
        <v>508.26666666666677</v>
      </c>
      <c r="I103" s="40">
        <v>514.33333333333337</v>
      </c>
      <c r="J103" s="40">
        <v>518.4666666666667</v>
      </c>
      <c r="K103" s="31">
        <v>510.2</v>
      </c>
      <c r="L103" s="31">
        <v>500</v>
      </c>
      <c r="M103" s="31">
        <v>0.50048000000000004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850.05</v>
      </c>
      <c r="D104" s="40">
        <v>857</v>
      </c>
      <c r="E104" s="40">
        <v>839</v>
      </c>
      <c r="F104" s="40">
        <v>827.95</v>
      </c>
      <c r="G104" s="40">
        <v>809.95</v>
      </c>
      <c r="H104" s="40">
        <v>868.05</v>
      </c>
      <c r="I104" s="40">
        <v>886.05</v>
      </c>
      <c r="J104" s="40">
        <v>897.09999999999991</v>
      </c>
      <c r="K104" s="31">
        <v>875</v>
      </c>
      <c r="L104" s="31">
        <v>845.95</v>
      </c>
      <c r="M104" s="31">
        <v>0.68262999999999996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139.19999999999999</v>
      </c>
      <c r="D105" s="40">
        <v>138.91666666666666</v>
      </c>
      <c r="E105" s="40">
        <v>138.08333333333331</v>
      </c>
      <c r="F105" s="40">
        <v>136.96666666666667</v>
      </c>
      <c r="G105" s="40">
        <v>136.13333333333333</v>
      </c>
      <c r="H105" s="40">
        <v>140.0333333333333</v>
      </c>
      <c r="I105" s="40">
        <v>140.86666666666662</v>
      </c>
      <c r="J105" s="40">
        <v>141.98333333333329</v>
      </c>
      <c r="K105" s="31">
        <v>139.75</v>
      </c>
      <c r="L105" s="31">
        <v>137.80000000000001</v>
      </c>
      <c r="M105" s="31">
        <v>5.8797800000000002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1361.4</v>
      </c>
      <c r="D106" s="40">
        <v>1349.4666666666667</v>
      </c>
      <c r="E106" s="40">
        <v>1325.9333333333334</v>
      </c>
      <c r="F106" s="40">
        <v>1290.4666666666667</v>
      </c>
      <c r="G106" s="40">
        <v>1266.9333333333334</v>
      </c>
      <c r="H106" s="40">
        <v>1384.9333333333334</v>
      </c>
      <c r="I106" s="40">
        <v>1408.4666666666667</v>
      </c>
      <c r="J106" s="40">
        <v>1443.9333333333334</v>
      </c>
      <c r="K106" s="31">
        <v>1373</v>
      </c>
      <c r="L106" s="31">
        <v>1314</v>
      </c>
      <c r="M106" s="31">
        <v>4.34849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21.2</v>
      </c>
      <c r="D107" s="40">
        <v>21.349999999999998</v>
      </c>
      <c r="E107" s="40">
        <v>20.999999999999996</v>
      </c>
      <c r="F107" s="40">
        <v>20.799999999999997</v>
      </c>
      <c r="G107" s="40">
        <v>20.449999999999996</v>
      </c>
      <c r="H107" s="40">
        <v>21.549999999999997</v>
      </c>
      <c r="I107" s="40">
        <v>21.9</v>
      </c>
      <c r="J107" s="40">
        <v>22.099999999999998</v>
      </c>
      <c r="K107" s="31">
        <v>21.7</v>
      </c>
      <c r="L107" s="31">
        <v>21.15</v>
      </c>
      <c r="M107" s="31">
        <v>38.297339999999998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1271</v>
      </c>
      <c r="D108" s="40">
        <v>1284.2666666666667</v>
      </c>
      <c r="E108" s="40">
        <v>1252.7333333333333</v>
      </c>
      <c r="F108" s="40">
        <v>1234.4666666666667</v>
      </c>
      <c r="G108" s="40">
        <v>1202.9333333333334</v>
      </c>
      <c r="H108" s="40">
        <v>1302.5333333333333</v>
      </c>
      <c r="I108" s="40">
        <v>1334.0666666666666</v>
      </c>
      <c r="J108" s="40">
        <v>1352.3333333333333</v>
      </c>
      <c r="K108" s="31">
        <v>1315.8</v>
      </c>
      <c r="L108" s="31">
        <v>1266</v>
      </c>
      <c r="M108" s="31">
        <v>2.5861499999999999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429.95</v>
      </c>
      <c r="D109" s="40">
        <v>425.2166666666667</v>
      </c>
      <c r="E109" s="40">
        <v>419.43333333333339</v>
      </c>
      <c r="F109" s="40">
        <v>408.91666666666669</v>
      </c>
      <c r="G109" s="40">
        <v>403.13333333333338</v>
      </c>
      <c r="H109" s="40">
        <v>435.73333333333341</v>
      </c>
      <c r="I109" s="40">
        <v>441.51666666666671</v>
      </c>
      <c r="J109" s="40">
        <v>452.03333333333342</v>
      </c>
      <c r="K109" s="31">
        <v>431</v>
      </c>
      <c r="L109" s="31">
        <v>414.7</v>
      </c>
      <c r="M109" s="31">
        <v>3.16079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911.55</v>
      </c>
      <c r="D110" s="40">
        <v>891.7833333333333</v>
      </c>
      <c r="E110" s="40">
        <v>859.56666666666661</v>
      </c>
      <c r="F110" s="40">
        <v>807.58333333333326</v>
      </c>
      <c r="G110" s="40">
        <v>775.36666666666656</v>
      </c>
      <c r="H110" s="40">
        <v>943.76666666666665</v>
      </c>
      <c r="I110" s="40">
        <v>975.98333333333335</v>
      </c>
      <c r="J110" s="40">
        <v>1027.9666666666667</v>
      </c>
      <c r="K110" s="31">
        <v>924</v>
      </c>
      <c r="L110" s="31">
        <v>839.8</v>
      </c>
      <c r="M110" s="31">
        <v>22.835840000000001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4584.8999999999996</v>
      </c>
      <c r="D111" s="40">
        <v>4536.6333333333332</v>
      </c>
      <c r="E111" s="40">
        <v>4473.2666666666664</v>
      </c>
      <c r="F111" s="40">
        <v>4361.6333333333332</v>
      </c>
      <c r="G111" s="40">
        <v>4298.2666666666664</v>
      </c>
      <c r="H111" s="40">
        <v>4648.2666666666664</v>
      </c>
      <c r="I111" s="40">
        <v>4711.6333333333332</v>
      </c>
      <c r="J111" s="40">
        <v>4823.2666666666664</v>
      </c>
      <c r="K111" s="31">
        <v>4600</v>
      </c>
      <c r="L111" s="31">
        <v>4425</v>
      </c>
      <c r="M111" s="31">
        <v>0.11515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200.25</v>
      </c>
      <c r="D112" s="40">
        <v>196.68333333333331</v>
      </c>
      <c r="E112" s="40">
        <v>190.36666666666662</v>
      </c>
      <c r="F112" s="40">
        <v>180.48333333333332</v>
      </c>
      <c r="G112" s="40">
        <v>174.16666666666663</v>
      </c>
      <c r="H112" s="40">
        <v>206.56666666666661</v>
      </c>
      <c r="I112" s="40">
        <v>212.88333333333327</v>
      </c>
      <c r="J112" s="40">
        <v>222.76666666666659</v>
      </c>
      <c r="K112" s="31">
        <v>203</v>
      </c>
      <c r="L112" s="31">
        <v>186.8</v>
      </c>
      <c r="M112" s="31">
        <v>44.99682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305.95</v>
      </c>
      <c r="D113" s="40">
        <v>307.81666666666666</v>
      </c>
      <c r="E113" s="40">
        <v>302.63333333333333</v>
      </c>
      <c r="F113" s="40">
        <v>299.31666666666666</v>
      </c>
      <c r="G113" s="40">
        <v>294.13333333333333</v>
      </c>
      <c r="H113" s="40">
        <v>311.13333333333333</v>
      </c>
      <c r="I113" s="40">
        <v>316.31666666666661</v>
      </c>
      <c r="J113" s="40">
        <v>319.63333333333333</v>
      </c>
      <c r="K113" s="31">
        <v>313</v>
      </c>
      <c r="L113" s="31">
        <v>304.5</v>
      </c>
      <c r="M113" s="31">
        <v>6.0565499999999997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700.15</v>
      </c>
      <c r="D114" s="40">
        <v>695.88333333333321</v>
      </c>
      <c r="E114" s="40">
        <v>689.31666666666638</v>
      </c>
      <c r="F114" s="40">
        <v>678.48333333333312</v>
      </c>
      <c r="G114" s="40">
        <v>671.91666666666629</v>
      </c>
      <c r="H114" s="40">
        <v>706.71666666666647</v>
      </c>
      <c r="I114" s="40">
        <v>713.2833333333333</v>
      </c>
      <c r="J114" s="40">
        <v>724.11666666666656</v>
      </c>
      <c r="K114" s="31">
        <v>702.45</v>
      </c>
      <c r="L114" s="31">
        <v>685.05</v>
      </c>
      <c r="M114" s="31">
        <v>0.24141000000000001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571.04999999999995</v>
      </c>
      <c r="D115" s="40">
        <v>575.30000000000007</v>
      </c>
      <c r="E115" s="40">
        <v>564.60000000000014</v>
      </c>
      <c r="F115" s="40">
        <v>558.15000000000009</v>
      </c>
      <c r="G115" s="40">
        <v>547.45000000000016</v>
      </c>
      <c r="H115" s="40">
        <v>581.75000000000011</v>
      </c>
      <c r="I115" s="40">
        <v>592.45000000000016</v>
      </c>
      <c r="J115" s="40">
        <v>598.90000000000009</v>
      </c>
      <c r="K115" s="31">
        <v>586</v>
      </c>
      <c r="L115" s="31">
        <v>568.85</v>
      </c>
      <c r="M115" s="31">
        <v>29.39574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963.5</v>
      </c>
      <c r="D116" s="40">
        <v>963.13333333333333</v>
      </c>
      <c r="E116" s="40">
        <v>952.01666666666665</v>
      </c>
      <c r="F116" s="40">
        <v>940.5333333333333</v>
      </c>
      <c r="G116" s="40">
        <v>929.41666666666663</v>
      </c>
      <c r="H116" s="40">
        <v>974.61666666666667</v>
      </c>
      <c r="I116" s="40">
        <v>985.73333333333323</v>
      </c>
      <c r="J116" s="40">
        <v>997.2166666666667</v>
      </c>
      <c r="K116" s="31">
        <v>974.25</v>
      </c>
      <c r="L116" s="31">
        <v>951.65</v>
      </c>
      <c r="M116" s="31">
        <v>22.677299999999999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149.85</v>
      </c>
      <c r="D117" s="40">
        <v>149.86666666666665</v>
      </c>
      <c r="E117" s="40">
        <v>148.2833333333333</v>
      </c>
      <c r="F117" s="40">
        <v>146.71666666666667</v>
      </c>
      <c r="G117" s="40">
        <v>145.13333333333333</v>
      </c>
      <c r="H117" s="40">
        <v>151.43333333333328</v>
      </c>
      <c r="I117" s="40">
        <v>153.01666666666659</v>
      </c>
      <c r="J117" s="40">
        <v>154.58333333333326</v>
      </c>
      <c r="K117" s="31">
        <v>151.44999999999999</v>
      </c>
      <c r="L117" s="31">
        <v>148.30000000000001</v>
      </c>
      <c r="M117" s="31">
        <v>10.201140000000001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162.1</v>
      </c>
      <c r="D118" s="40">
        <v>159.86666666666667</v>
      </c>
      <c r="E118" s="40">
        <v>157.23333333333335</v>
      </c>
      <c r="F118" s="40">
        <v>152.36666666666667</v>
      </c>
      <c r="G118" s="40">
        <v>149.73333333333335</v>
      </c>
      <c r="H118" s="40">
        <v>164.73333333333335</v>
      </c>
      <c r="I118" s="40">
        <v>167.36666666666667</v>
      </c>
      <c r="J118" s="40">
        <v>172.23333333333335</v>
      </c>
      <c r="K118" s="31">
        <v>162.5</v>
      </c>
      <c r="L118" s="31">
        <v>155</v>
      </c>
      <c r="M118" s="31">
        <v>188.61877000000001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363.15</v>
      </c>
      <c r="D119" s="40">
        <v>364.5333333333333</v>
      </c>
      <c r="E119" s="40">
        <v>360.91666666666663</v>
      </c>
      <c r="F119" s="40">
        <v>358.68333333333334</v>
      </c>
      <c r="G119" s="40">
        <v>355.06666666666666</v>
      </c>
      <c r="H119" s="40">
        <v>366.76666666666659</v>
      </c>
      <c r="I119" s="40">
        <v>370.38333333333327</v>
      </c>
      <c r="J119" s="40">
        <v>372.61666666666656</v>
      </c>
      <c r="K119" s="31">
        <v>368.15</v>
      </c>
      <c r="L119" s="31">
        <v>362.3</v>
      </c>
      <c r="M119" s="31">
        <v>0.84697999999999996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5560.35</v>
      </c>
      <c r="D120" s="40">
        <v>5569.9000000000005</v>
      </c>
      <c r="E120" s="40">
        <v>5490.8000000000011</v>
      </c>
      <c r="F120" s="40">
        <v>5421.2500000000009</v>
      </c>
      <c r="G120" s="40">
        <v>5342.1500000000015</v>
      </c>
      <c r="H120" s="40">
        <v>5639.4500000000007</v>
      </c>
      <c r="I120" s="40">
        <v>5718.5500000000011</v>
      </c>
      <c r="J120" s="40">
        <v>5788.1</v>
      </c>
      <c r="K120" s="31">
        <v>5649</v>
      </c>
      <c r="L120" s="31">
        <v>5500.35</v>
      </c>
      <c r="M120" s="31">
        <v>3.4847000000000001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1720.4</v>
      </c>
      <c r="D121" s="40">
        <v>1723.9833333333336</v>
      </c>
      <c r="E121" s="40">
        <v>1712.0666666666671</v>
      </c>
      <c r="F121" s="40">
        <v>1703.7333333333336</v>
      </c>
      <c r="G121" s="40">
        <v>1691.8166666666671</v>
      </c>
      <c r="H121" s="40">
        <v>1732.3166666666671</v>
      </c>
      <c r="I121" s="40">
        <v>1744.2333333333336</v>
      </c>
      <c r="J121" s="40">
        <v>1752.5666666666671</v>
      </c>
      <c r="K121" s="31">
        <v>1735.9</v>
      </c>
      <c r="L121" s="31">
        <v>1715.65</v>
      </c>
      <c r="M121" s="31">
        <v>1.9841299999999999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3433.15</v>
      </c>
      <c r="D122" s="40">
        <v>3440.4500000000003</v>
      </c>
      <c r="E122" s="40">
        <v>3393.2500000000005</v>
      </c>
      <c r="F122" s="40">
        <v>3353.3500000000004</v>
      </c>
      <c r="G122" s="40">
        <v>3306.1500000000005</v>
      </c>
      <c r="H122" s="40">
        <v>3480.3500000000004</v>
      </c>
      <c r="I122" s="40">
        <v>3527.55</v>
      </c>
      <c r="J122" s="40">
        <v>3567.4500000000003</v>
      </c>
      <c r="K122" s="31">
        <v>3487.65</v>
      </c>
      <c r="L122" s="31">
        <v>3400.55</v>
      </c>
      <c r="M122" s="31">
        <v>2.4776099999999999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696.8</v>
      </c>
      <c r="D123" s="40">
        <v>701.91666666666663</v>
      </c>
      <c r="E123" s="40">
        <v>689.93333333333328</v>
      </c>
      <c r="F123" s="40">
        <v>683.06666666666661</v>
      </c>
      <c r="G123" s="40">
        <v>671.08333333333326</v>
      </c>
      <c r="H123" s="40">
        <v>708.7833333333333</v>
      </c>
      <c r="I123" s="40">
        <v>720.76666666666665</v>
      </c>
      <c r="J123" s="40">
        <v>727.63333333333333</v>
      </c>
      <c r="K123" s="31">
        <v>713.9</v>
      </c>
      <c r="L123" s="31">
        <v>695.05</v>
      </c>
      <c r="M123" s="31">
        <v>10.19415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818.75</v>
      </c>
      <c r="D124" s="40">
        <v>816.81666666666661</v>
      </c>
      <c r="E124" s="40">
        <v>808.03333333333319</v>
      </c>
      <c r="F124" s="40">
        <v>797.31666666666661</v>
      </c>
      <c r="G124" s="40">
        <v>788.53333333333319</v>
      </c>
      <c r="H124" s="40">
        <v>827.53333333333319</v>
      </c>
      <c r="I124" s="40">
        <v>836.31666666666649</v>
      </c>
      <c r="J124" s="40">
        <v>847.03333333333319</v>
      </c>
      <c r="K124" s="31">
        <v>825.6</v>
      </c>
      <c r="L124" s="31">
        <v>806.1</v>
      </c>
      <c r="M124" s="31">
        <v>3.7635100000000001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648.4</v>
      </c>
      <c r="D125" s="40">
        <v>643.33333333333337</v>
      </c>
      <c r="E125" s="40">
        <v>636.41666666666674</v>
      </c>
      <c r="F125" s="40">
        <v>624.43333333333339</v>
      </c>
      <c r="G125" s="40">
        <v>617.51666666666677</v>
      </c>
      <c r="H125" s="40">
        <v>655.31666666666672</v>
      </c>
      <c r="I125" s="40">
        <v>662.23333333333346</v>
      </c>
      <c r="J125" s="40">
        <v>674.2166666666667</v>
      </c>
      <c r="K125" s="31">
        <v>650.25</v>
      </c>
      <c r="L125" s="31">
        <v>631.35</v>
      </c>
      <c r="M125" s="31">
        <v>1.00641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466.65</v>
      </c>
      <c r="D126" s="40">
        <v>470.7166666666667</v>
      </c>
      <c r="E126" s="40">
        <v>459.93333333333339</v>
      </c>
      <c r="F126" s="40">
        <v>453.2166666666667</v>
      </c>
      <c r="G126" s="40">
        <v>442.43333333333339</v>
      </c>
      <c r="H126" s="40">
        <v>477.43333333333339</v>
      </c>
      <c r="I126" s="40">
        <v>488.2166666666667</v>
      </c>
      <c r="J126" s="40">
        <v>494.93333333333339</v>
      </c>
      <c r="K126" s="31">
        <v>481.5</v>
      </c>
      <c r="L126" s="31">
        <v>464</v>
      </c>
      <c r="M126" s="31">
        <v>18.758859999999999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1022.2</v>
      </c>
      <c r="D127" s="40">
        <v>1012.0333333333334</v>
      </c>
      <c r="E127" s="40">
        <v>997.71666666666692</v>
      </c>
      <c r="F127" s="40">
        <v>973.23333333333346</v>
      </c>
      <c r="G127" s="40">
        <v>958.91666666666697</v>
      </c>
      <c r="H127" s="40">
        <v>1036.5166666666669</v>
      </c>
      <c r="I127" s="40">
        <v>1050.8333333333333</v>
      </c>
      <c r="J127" s="40">
        <v>1075.3166666666668</v>
      </c>
      <c r="K127" s="31">
        <v>1026.3499999999999</v>
      </c>
      <c r="L127" s="31">
        <v>987.55</v>
      </c>
      <c r="M127" s="31">
        <v>7.1087300000000004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1090.9000000000001</v>
      </c>
      <c r="D128" s="40">
        <v>1088.7833333333335</v>
      </c>
      <c r="E128" s="40">
        <v>1066.0666666666671</v>
      </c>
      <c r="F128" s="40">
        <v>1041.2333333333336</v>
      </c>
      <c r="G128" s="40">
        <v>1018.5166666666671</v>
      </c>
      <c r="H128" s="40">
        <v>1113.616666666667</v>
      </c>
      <c r="I128" s="40">
        <v>1136.3333333333337</v>
      </c>
      <c r="J128" s="40">
        <v>1161.166666666667</v>
      </c>
      <c r="K128" s="31">
        <v>1111.5</v>
      </c>
      <c r="L128" s="31">
        <v>1063.95</v>
      </c>
      <c r="M128" s="31">
        <v>4.2716900000000004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90.7</v>
      </c>
      <c r="D129" s="40">
        <v>90.616666666666674</v>
      </c>
      <c r="E129" s="40">
        <v>89.683333333333351</v>
      </c>
      <c r="F129" s="40">
        <v>88.666666666666671</v>
      </c>
      <c r="G129" s="40">
        <v>87.733333333333348</v>
      </c>
      <c r="H129" s="40">
        <v>91.633333333333354</v>
      </c>
      <c r="I129" s="40">
        <v>92.566666666666691</v>
      </c>
      <c r="J129" s="40">
        <v>93.583333333333357</v>
      </c>
      <c r="K129" s="31">
        <v>91.55</v>
      </c>
      <c r="L129" s="31">
        <v>89.6</v>
      </c>
      <c r="M129" s="31">
        <v>22.990390000000001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1035.25</v>
      </c>
      <c r="D130" s="40">
        <v>1022.9666666666667</v>
      </c>
      <c r="E130" s="40">
        <v>998.93333333333339</v>
      </c>
      <c r="F130" s="40">
        <v>962.61666666666667</v>
      </c>
      <c r="G130" s="40">
        <v>938.58333333333337</v>
      </c>
      <c r="H130" s="40">
        <v>1059.2833333333333</v>
      </c>
      <c r="I130" s="40">
        <v>1083.3166666666666</v>
      </c>
      <c r="J130" s="40">
        <v>1119.6333333333334</v>
      </c>
      <c r="K130" s="31">
        <v>1047</v>
      </c>
      <c r="L130" s="31">
        <v>986.65</v>
      </c>
      <c r="M130" s="31">
        <v>1.34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369.05</v>
      </c>
      <c r="D131" s="40">
        <v>357.95</v>
      </c>
      <c r="E131" s="40">
        <v>342.15</v>
      </c>
      <c r="F131" s="40">
        <v>315.25</v>
      </c>
      <c r="G131" s="40">
        <v>299.45</v>
      </c>
      <c r="H131" s="40">
        <v>384.84999999999997</v>
      </c>
      <c r="I131" s="40">
        <v>400.65000000000003</v>
      </c>
      <c r="J131" s="40">
        <v>427.54999999999995</v>
      </c>
      <c r="K131" s="31">
        <v>373.75</v>
      </c>
      <c r="L131" s="31">
        <v>331.05</v>
      </c>
      <c r="M131" s="31">
        <v>425.2595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648.4</v>
      </c>
      <c r="D132" s="40">
        <v>649.98333333333335</v>
      </c>
      <c r="E132" s="40">
        <v>645.9666666666667</v>
      </c>
      <c r="F132" s="40">
        <v>643.5333333333333</v>
      </c>
      <c r="G132" s="40">
        <v>639.51666666666665</v>
      </c>
      <c r="H132" s="40">
        <v>652.41666666666674</v>
      </c>
      <c r="I132" s="40">
        <v>656.43333333333339</v>
      </c>
      <c r="J132" s="40">
        <v>658.86666666666679</v>
      </c>
      <c r="K132" s="31">
        <v>654</v>
      </c>
      <c r="L132" s="31">
        <v>647.54999999999995</v>
      </c>
      <c r="M132" s="31">
        <v>8.7750299999999992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2127.3000000000002</v>
      </c>
      <c r="D133" s="40">
        <v>2150.1</v>
      </c>
      <c r="E133" s="40">
        <v>2078.6999999999998</v>
      </c>
      <c r="F133" s="40">
        <v>2030.1</v>
      </c>
      <c r="G133" s="40">
        <v>1958.6999999999998</v>
      </c>
      <c r="H133" s="40">
        <v>2198.6999999999998</v>
      </c>
      <c r="I133" s="40">
        <v>2270.1000000000004</v>
      </c>
      <c r="J133" s="40">
        <v>2318.6999999999998</v>
      </c>
      <c r="K133" s="31">
        <v>2221.5</v>
      </c>
      <c r="L133" s="31">
        <v>2101.5</v>
      </c>
      <c r="M133" s="31">
        <v>2.37107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2416.85</v>
      </c>
      <c r="D134" s="40">
        <v>2428.1833333333329</v>
      </c>
      <c r="E134" s="40">
        <v>2398.0666666666657</v>
      </c>
      <c r="F134" s="40">
        <v>2379.2833333333328</v>
      </c>
      <c r="G134" s="40">
        <v>2349.1666666666656</v>
      </c>
      <c r="H134" s="40">
        <v>2446.9666666666658</v>
      </c>
      <c r="I134" s="40">
        <v>2477.0833333333335</v>
      </c>
      <c r="J134" s="40">
        <v>2495.8666666666659</v>
      </c>
      <c r="K134" s="31">
        <v>2458.3000000000002</v>
      </c>
      <c r="L134" s="31">
        <v>2409.4</v>
      </c>
      <c r="M134" s="31">
        <v>6.0777200000000002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231.25</v>
      </c>
      <c r="D135" s="40">
        <v>232.4</v>
      </c>
      <c r="E135" s="40">
        <v>228.4</v>
      </c>
      <c r="F135" s="40">
        <v>225.55</v>
      </c>
      <c r="G135" s="40">
        <v>221.55</v>
      </c>
      <c r="H135" s="40">
        <v>235.25</v>
      </c>
      <c r="I135" s="40">
        <v>239.25</v>
      </c>
      <c r="J135" s="40">
        <v>242.1</v>
      </c>
      <c r="K135" s="31">
        <v>236.4</v>
      </c>
      <c r="L135" s="31">
        <v>229.55</v>
      </c>
      <c r="M135" s="31">
        <v>44.716500000000003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181.4</v>
      </c>
      <c r="D136" s="40">
        <v>182.81666666666669</v>
      </c>
      <c r="E136" s="40">
        <v>178.13333333333338</v>
      </c>
      <c r="F136" s="40">
        <v>174.8666666666667</v>
      </c>
      <c r="G136" s="40">
        <v>170.18333333333339</v>
      </c>
      <c r="H136" s="40">
        <v>186.08333333333337</v>
      </c>
      <c r="I136" s="40">
        <v>190.76666666666671</v>
      </c>
      <c r="J136" s="40">
        <v>194.03333333333336</v>
      </c>
      <c r="K136" s="31">
        <v>187.5</v>
      </c>
      <c r="L136" s="31">
        <v>179.55</v>
      </c>
      <c r="M136" s="31">
        <v>11.58192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825.85</v>
      </c>
      <c r="D137" s="40">
        <v>823.38333333333333</v>
      </c>
      <c r="E137" s="40">
        <v>811.9666666666667</v>
      </c>
      <c r="F137" s="40">
        <v>798.08333333333337</v>
      </c>
      <c r="G137" s="40">
        <v>786.66666666666674</v>
      </c>
      <c r="H137" s="40">
        <v>837.26666666666665</v>
      </c>
      <c r="I137" s="40">
        <v>848.68333333333339</v>
      </c>
      <c r="J137" s="40">
        <v>862.56666666666661</v>
      </c>
      <c r="K137" s="31">
        <v>834.8</v>
      </c>
      <c r="L137" s="31">
        <v>809.5</v>
      </c>
      <c r="M137" s="31">
        <v>0.80671000000000004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518.95000000000005</v>
      </c>
      <c r="D138" s="40">
        <v>520.31666666666672</v>
      </c>
      <c r="E138" s="40">
        <v>511.63333333333344</v>
      </c>
      <c r="F138" s="40">
        <v>504.31666666666672</v>
      </c>
      <c r="G138" s="40">
        <v>495.63333333333344</v>
      </c>
      <c r="H138" s="40">
        <v>527.63333333333344</v>
      </c>
      <c r="I138" s="40">
        <v>536.31666666666661</v>
      </c>
      <c r="J138" s="40">
        <v>543.63333333333344</v>
      </c>
      <c r="K138" s="31">
        <v>529</v>
      </c>
      <c r="L138" s="31">
        <v>513</v>
      </c>
      <c r="M138" s="31">
        <v>2.0843500000000001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19.75</v>
      </c>
      <c r="D139" s="40">
        <v>20.25</v>
      </c>
      <c r="E139" s="40">
        <v>19</v>
      </c>
      <c r="F139" s="40">
        <v>18.25</v>
      </c>
      <c r="G139" s="40">
        <v>17</v>
      </c>
      <c r="H139" s="40">
        <v>21</v>
      </c>
      <c r="I139" s="40">
        <v>22.25</v>
      </c>
      <c r="J139" s="40">
        <v>23</v>
      </c>
      <c r="K139" s="31">
        <v>21.5</v>
      </c>
      <c r="L139" s="31">
        <v>19.5</v>
      </c>
      <c r="M139" s="31">
        <v>567.24405000000002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210</v>
      </c>
      <c r="D140" s="40">
        <v>207.41666666666666</v>
      </c>
      <c r="E140" s="40">
        <v>203.18333333333331</v>
      </c>
      <c r="F140" s="40">
        <v>196.36666666666665</v>
      </c>
      <c r="G140" s="40">
        <v>192.1333333333333</v>
      </c>
      <c r="H140" s="40">
        <v>214.23333333333332</v>
      </c>
      <c r="I140" s="40">
        <v>218.46666666666667</v>
      </c>
      <c r="J140" s="40">
        <v>225.28333333333333</v>
      </c>
      <c r="K140" s="31">
        <v>211.65</v>
      </c>
      <c r="L140" s="31">
        <v>200.6</v>
      </c>
      <c r="M140" s="31">
        <v>20.514389999999999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5139.8999999999996</v>
      </c>
      <c r="D141" s="40">
        <v>5150.9833333333327</v>
      </c>
      <c r="E141" s="40">
        <v>5114.8166666666657</v>
      </c>
      <c r="F141" s="40">
        <v>5089.7333333333327</v>
      </c>
      <c r="G141" s="40">
        <v>5053.5666666666657</v>
      </c>
      <c r="H141" s="40">
        <v>5176.0666666666657</v>
      </c>
      <c r="I141" s="40">
        <v>5212.2333333333318</v>
      </c>
      <c r="J141" s="40">
        <v>5237.3166666666657</v>
      </c>
      <c r="K141" s="31">
        <v>5187.1499999999996</v>
      </c>
      <c r="L141" s="31">
        <v>5125.8999999999996</v>
      </c>
      <c r="M141" s="31">
        <v>1.9933799999999999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4163.1499999999996</v>
      </c>
      <c r="D142" s="40">
        <v>4129.6833333333334</v>
      </c>
      <c r="E142" s="40">
        <v>4059.1166666666668</v>
      </c>
      <c r="F142" s="40">
        <v>3955.0833333333335</v>
      </c>
      <c r="G142" s="40">
        <v>3884.5166666666669</v>
      </c>
      <c r="H142" s="40">
        <v>4233.7166666666672</v>
      </c>
      <c r="I142" s="40">
        <v>4304.2833333333347</v>
      </c>
      <c r="J142" s="40">
        <v>4408.3166666666666</v>
      </c>
      <c r="K142" s="31">
        <v>4200.25</v>
      </c>
      <c r="L142" s="31">
        <v>4025.65</v>
      </c>
      <c r="M142" s="31">
        <v>2.5636100000000002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3985.6</v>
      </c>
      <c r="D143" s="40">
        <v>3986.6333333333337</v>
      </c>
      <c r="E143" s="40">
        <v>3961.2666666666673</v>
      </c>
      <c r="F143" s="40">
        <v>3936.9333333333338</v>
      </c>
      <c r="G143" s="40">
        <v>3911.5666666666675</v>
      </c>
      <c r="H143" s="40">
        <v>4010.9666666666672</v>
      </c>
      <c r="I143" s="40">
        <v>4036.333333333333</v>
      </c>
      <c r="J143" s="40">
        <v>4060.666666666667</v>
      </c>
      <c r="K143" s="31">
        <v>4012</v>
      </c>
      <c r="L143" s="31">
        <v>3962.3</v>
      </c>
      <c r="M143" s="31">
        <v>1.0257799999999999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4846.3500000000004</v>
      </c>
      <c r="D144" s="40">
        <v>4845.7333333333336</v>
      </c>
      <c r="E144" s="40">
        <v>4812.666666666667</v>
      </c>
      <c r="F144" s="40">
        <v>4778.9833333333336</v>
      </c>
      <c r="G144" s="40">
        <v>4745.916666666667</v>
      </c>
      <c r="H144" s="40">
        <v>4879.416666666667</v>
      </c>
      <c r="I144" s="40">
        <v>4912.4833333333327</v>
      </c>
      <c r="J144" s="40">
        <v>4946.166666666667</v>
      </c>
      <c r="K144" s="31">
        <v>4878.8</v>
      </c>
      <c r="L144" s="31">
        <v>4812.05</v>
      </c>
      <c r="M144" s="31">
        <v>2.5072899999999998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442.5</v>
      </c>
      <c r="D145" s="40">
        <v>436.5</v>
      </c>
      <c r="E145" s="40">
        <v>429</v>
      </c>
      <c r="F145" s="40">
        <v>415.5</v>
      </c>
      <c r="G145" s="40">
        <v>408</v>
      </c>
      <c r="H145" s="40">
        <v>450</v>
      </c>
      <c r="I145" s="40">
        <v>457.5</v>
      </c>
      <c r="J145" s="40">
        <v>471</v>
      </c>
      <c r="K145" s="31">
        <v>444</v>
      </c>
      <c r="L145" s="31">
        <v>423</v>
      </c>
      <c r="M145" s="31">
        <v>3.4677699999999998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115.35</v>
      </c>
      <c r="D146" s="40">
        <v>114.96666666666665</v>
      </c>
      <c r="E146" s="40">
        <v>112.48333333333331</v>
      </c>
      <c r="F146" s="40">
        <v>109.61666666666665</v>
      </c>
      <c r="G146" s="40">
        <v>107.1333333333333</v>
      </c>
      <c r="H146" s="40">
        <v>117.83333333333331</v>
      </c>
      <c r="I146" s="40">
        <v>120.31666666666666</v>
      </c>
      <c r="J146" s="40">
        <v>123.18333333333332</v>
      </c>
      <c r="K146" s="31">
        <v>117.45</v>
      </c>
      <c r="L146" s="31">
        <v>112.1</v>
      </c>
      <c r="M146" s="31">
        <v>20.027529999999999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256.7</v>
      </c>
      <c r="D147" s="40">
        <v>255.16666666666663</v>
      </c>
      <c r="E147" s="40">
        <v>251.18333333333328</v>
      </c>
      <c r="F147" s="40">
        <v>245.66666666666666</v>
      </c>
      <c r="G147" s="40">
        <v>241.68333333333331</v>
      </c>
      <c r="H147" s="40">
        <v>260.68333333333328</v>
      </c>
      <c r="I147" s="40">
        <v>264.66666666666663</v>
      </c>
      <c r="J147" s="40">
        <v>270.18333333333322</v>
      </c>
      <c r="K147" s="31">
        <v>259.14999999999998</v>
      </c>
      <c r="L147" s="31">
        <v>249.65</v>
      </c>
      <c r="M147" s="31">
        <v>5.9222099999999998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79.8</v>
      </c>
      <c r="D148" s="40">
        <v>79.850000000000009</v>
      </c>
      <c r="E148" s="40">
        <v>78.750000000000014</v>
      </c>
      <c r="F148" s="40">
        <v>77.7</v>
      </c>
      <c r="G148" s="40">
        <v>76.600000000000009</v>
      </c>
      <c r="H148" s="40">
        <v>80.90000000000002</v>
      </c>
      <c r="I148" s="40">
        <v>82.000000000000014</v>
      </c>
      <c r="J148" s="40">
        <v>83.050000000000026</v>
      </c>
      <c r="K148" s="31">
        <v>80.95</v>
      </c>
      <c r="L148" s="31">
        <v>78.8</v>
      </c>
      <c r="M148" s="31">
        <v>13.323029999999999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2842.85</v>
      </c>
      <c r="D149" s="40">
        <v>2849.1166666666668</v>
      </c>
      <c r="E149" s="40">
        <v>2818.7333333333336</v>
      </c>
      <c r="F149" s="40">
        <v>2794.6166666666668</v>
      </c>
      <c r="G149" s="40">
        <v>2764.2333333333336</v>
      </c>
      <c r="H149" s="40">
        <v>2873.2333333333336</v>
      </c>
      <c r="I149" s="40">
        <v>2903.6166666666668</v>
      </c>
      <c r="J149" s="40">
        <v>2927.7333333333336</v>
      </c>
      <c r="K149" s="31">
        <v>2879.5</v>
      </c>
      <c r="L149" s="31">
        <v>2825</v>
      </c>
      <c r="M149" s="31">
        <v>4.2434200000000004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208</v>
      </c>
      <c r="D150" s="40">
        <v>207.88333333333333</v>
      </c>
      <c r="E150" s="40">
        <v>204.06666666666666</v>
      </c>
      <c r="F150" s="40">
        <v>200.13333333333333</v>
      </c>
      <c r="G150" s="40">
        <v>196.31666666666666</v>
      </c>
      <c r="H150" s="40">
        <v>211.81666666666666</v>
      </c>
      <c r="I150" s="40">
        <v>215.63333333333333</v>
      </c>
      <c r="J150" s="40">
        <v>219.56666666666666</v>
      </c>
      <c r="K150" s="31">
        <v>211.7</v>
      </c>
      <c r="L150" s="31">
        <v>203.95</v>
      </c>
      <c r="M150" s="31">
        <v>1.08368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584.6</v>
      </c>
      <c r="D151" s="40">
        <v>585.65</v>
      </c>
      <c r="E151" s="40">
        <v>578.29999999999995</v>
      </c>
      <c r="F151" s="40">
        <v>572</v>
      </c>
      <c r="G151" s="40">
        <v>564.65</v>
      </c>
      <c r="H151" s="40">
        <v>591.94999999999993</v>
      </c>
      <c r="I151" s="40">
        <v>599.30000000000007</v>
      </c>
      <c r="J151" s="40">
        <v>605.59999999999991</v>
      </c>
      <c r="K151" s="31">
        <v>593</v>
      </c>
      <c r="L151" s="31">
        <v>579.35</v>
      </c>
      <c r="M151" s="31">
        <v>3.2412899999999998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1601</v>
      </c>
      <c r="D152" s="40">
        <v>1598.9666666666665</v>
      </c>
      <c r="E152" s="40">
        <v>1581.9833333333329</v>
      </c>
      <c r="F152" s="40">
        <v>1562.9666666666665</v>
      </c>
      <c r="G152" s="40">
        <v>1545.9833333333329</v>
      </c>
      <c r="H152" s="40">
        <v>1617.9833333333329</v>
      </c>
      <c r="I152" s="40">
        <v>1634.9666666666665</v>
      </c>
      <c r="J152" s="40">
        <v>1653.9833333333329</v>
      </c>
      <c r="K152" s="31">
        <v>1615.95</v>
      </c>
      <c r="L152" s="31">
        <v>1579.95</v>
      </c>
      <c r="M152" s="31">
        <v>0.19511000000000001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73.900000000000006</v>
      </c>
      <c r="D153" s="40">
        <v>73.733333333333334</v>
      </c>
      <c r="E153" s="40">
        <v>72.666666666666671</v>
      </c>
      <c r="F153" s="40">
        <v>71.433333333333337</v>
      </c>
      <c r="G153" s="40">
        <v>70.366666666666674</v>
      </c>
      <c r="H153" s="40">
        <v>74.966666666666669</v>
      </c>
      <c r="I153" s="40">
        <v>76.033333333333331</v>
      </c>
      <c r="J153" s="40">
        <v>77.266666666666666</v>
      </c>
      <c r="K153" s="31">
        <v>74.8</v>
      </c>
      <c r="L153" s="31">
        <v>72.5</v>
      </c>
      <c r="M153" s="31">
        <v>17.923159999999999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118</v>
      </c>
      <c r="D154" s="40">
        <v>119.03333333333335</v>
      </c>
      <c r="E154" s="40">
        <v>116.76666666666669</v>
      </c>
      <c r="F154" s="40">
        <v>115.53333333333335</v>
      </c>
      <c r="G154" s="40">
        <v>113.26666666666669</v>
      </c>
      <c r="H154" s="40">
        <v>120.26666666666669</v>
      </c>
      <c r="I154" s="40">
        <v>122.53333333333335</v>
      </c>
      <c r="J154" s="40">
        <v>123.76666666666669</v>
      </c>
      <c r="K154" s="31">
        <v>121.3</v>
      </c>
      <c r="L154" s="31">
        <v>117.8</v>
      </c>
      <c r="M154" s="31">
        <v>3.5315500000000002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750.25</v>
      </c>
      <c r="D155" s="40">
        <v>754.05000000000007</v>
      </c>
      <c r="E155" s="40">
        <v>741.20000000000016</v>
      </c>
      <c r="F155" s="40">
        <v>732.15000000000009</v>
      </c>
      <c r="G155" s="40">
        <v>719.30000000000018</v>
      </c>
      <c r="H155" s="40">
        <v>763.10000000000014</v>
      </c>
      <c r="I155" s="40">
        <v>775.95</v>
      </c>
      <c r="J155" s="40">
        <v>785.00000000000011</v>
      </c>
      <c r="K155" s="31">
        <v>766.9</v>
      </c>
      <c r="L155" s="31">
        <v>745</v>
      </c>
      <c r="M155" s="31">
        <v>0.50622999999999996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1520.15</v>
      </c>
      <c r="D156" s="40">
        <v>1505.7166666666665</v>
      </c>
      <c r="E156" s="40">
        <v>1469.4333333333329</v>
      </c>
      <c r="F156" s="40">
        <v>1418.7166666666665</v>
      </c>
      <c r="G156" s="40">
        <v>1382.4333333333329</v>
      </c>
      <c r="H156" s="40">
        <v>1556.4333333333329</v>
      </c>
      <c r="I156" s="40">
        <v>1592.7166666666662</v>
      </c>
      <c r="J156" s="40">
        <v>1643.4333333333329</v>
      </c>
      <c r="K156" s="31">
        <v>1542</v>
      </c>
      <c r="L156" s="31">
        <v>1455</v>
      </c>
      <c r="M156" s="31">
        <v>28.90213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182.5</v>
      </c>
      <c r="D157" s="40">
        <v>181.81666666666669</v>
      </c>
      <c r="E157" s="40">
        <v>179.63333333333338</v>
      </c>
      <c r="F157" s="40">
        <v>176.76666666666668</v>
      </c>
      <c r="G157" s="40">
        <v>174.58333333333337</v>
      </c>
      <c r="H157" s="40">
        <v>184.68333333333339</v>
      </c>
      <c r="I157" s="40">
        <v>186.86666666666673</v>
      </c>
      <c r="J157" s="40">
        <v>189.73333333333341</v>
      </c>
      <c r="K157" s="31">
        <v>184</v>
      </c>
      <c r="L157" s="31">
        <v>178.95</v>
      </c>
      <c r="M157" s="31">
        <v>71.505560000000003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353.5</v>
      </c>
      <c r="D158" s="40">
        <v>352.33333333333331</v>
      </c>
      <c r="E158" s="40">
        <v>346.66666666666663</v>
      </c>
      <c r="F158" s="40">
        <v>339.83333333333331</v>
      </c>
      <c r="G158" s="40">
        <v>334.16666666666663</v>
      </c>
      <c r="H158" s="40">
        <v>359.16666666666663</v>
      </c>
      <c r="I158" s="40">
        <v>364.83333333333326</v>
      </c>
      <c r="J158" s="40">
        <v>371.66666666666663</v>
      </c>
      <c r="K158" s="31">
        <v>358</v>
      </c>
      <c r="L158" s="31">
        <v>345.5</v>
      </c>
      <c r="M158" s="31">
        <v>1.5146999999999999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81.099999999999994</v>
      </c>
      <c r="D159" s="40">
        <v>80.88333333333334</v>
      </c>
      <c r="E159" s="40">
        <v>80.116666666666674</v>
      </c>
      <c r="F159" s="40">
        <v>79.13333333333334</v>
      </c>
      <c r="G159" s="40">
        <v>78.366666666666674</v>
      </c>
      <c r="H159" s="40">
        <v>81.866666666666674</v>
      </c>
      <c r="I159" s="40">
        <v>82.633333333333354</v>
      </c>
      <c r="J159" s="40">
        <v>83.616666666666674</v>
      </c>
      <c r="K159" s="31">
        <v>81.650000000000006</v>
      </c>
      <c r="L159" s="31">
        <v>79.900000000000006</v>
      </c>
      <c r="M159" s="31">
        <v>106.97315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3164.9</v>
      </c>
      <c r="D160" s="40">
        <v>3162.0333333333333</v>
      </c>
      <c r="E160" s="40">
        <v>3112.8666666666668</v>
      </c>
      <c r="F160" s="40">
        <v>3060.8333333333335</v>
      </c>
      <c r="G160" s="40">
        <v>3011.666666666667</v>
      </c>
      <c r="H160" s="40">
        <v>3214.0666666666666</v>
      </c>
      <c r="I160" s="40">
        <v>3263.2333333333336</v>
      </c>
      <c r="J160" s="40">
        <v>3315.2666666666664</v>
      </c>
      <c r="K160" s="31">
        <v>3211.2</v>
      </c>
      <c r="L160" s="31">
        <v>3110</v>
      </c>
      <c r="M160" s="31">
        <v>0.41998000000000002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490.55</v>
      </c>
      <c r="D161" s="40">
        <v>488.23333333333329</v>
      </c>
      <c r="E161" s="40">
        <v>479.46666666666658</v>
      </c>
      <c r="F161" s="40">
        <v>468.38333333333327</v>
      </c>
      <c r="G161" s="40">
        <v>459.61666666666656</v>
      </c>
      <c r="H161" s="40">
        <v>499.31666666666661</v>
      </c>
      <c r="I161" s="40">
        <v>508.08333333333337</v>
      </c>
      <c r="J161" s="40">
        <v>519.16666666666663</v>
      </c>
      <c r="K161" s="31">
        <v>497</v>
      </c>
      <c r="L161" s="31">
        <v>477.15</v>
      </c>
      <c r="M161" s="31">
        <v>1.8194999999999999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194.7</v>
      </c>
      <c r="D162" s="40">
        <v>192.68333333333331</v>
      </c>
      <c r="E162" s="40">
        <v>189.36666666666662</v>
      </c>
      <c r="F162" s="40">
        <v>184.0333333333333</v>
      </c>
      <c r="G162" s="40">
        <v>180.71666666666661</v>
      </c>
      <c r="H162" s="40">
        <v>198.01666666666662</v>
      </c>
      <c r="I162" s="40">
        <v>201.33333333333329</v>
      </c>
      <c r="J162" s="40">
        <v>206.66666666666663</v>
      </c>
      <c r="K162" s="31">
        <v>196</v>
      </c>
      <c r="L162" s="31">
        <v>187.35</v>
      </c>
      <c r="M162" s="31">
        <v>9.8713599999999992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201</v>
      </c>
      <c r="D163" s="40">
        <v>200.91666666666666</v>
      </c>
      <c r="E163" s="40">
        <v>197.5333333333333</v>
      </c>
      <c r="F163" s="40">
        <v>194.06666666666663</v>
      </c>
      <c r="G163" s="40">
        <v>190.68333333333328</v>
      </c>
      <c r="H163" s="40">
        <v>204.38333333333333</v>
      </c>
      <c r="I163" s="40">
        <v>207.76666666666671</v>
      </c>
      <c r="J163" s="40">
        <v>211.23333333333335</v>
      </c>
      <c r="K163" s="31">
        <v>204.3</v>
      </c>
      <c r="L163" s="31">
        <v>197.45</v>
      </c>
      <c r="M163" s="31">
        <v>37.166719999999998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265.25</v>
      </c>
      <c r="D164" s="40">
        <v>266.09999999999997</v>
      </c>
      <c r="E164" s="40">
        <v>262.39999999999992</v>
      </c>
      <c r="F164" s="40">
        <v>259.54999999999995</v>
      </c>
      <c r="G164" s="40">
        <v>255.84999999999991</v>
      </c>
      <c r="H164" s="40">
        <v>268.94999999999993</v>
      </c>
      <c r="I164" s="40">
        <v>272.64999999999998</v>
      </c>
      <c r="J164" s="40">
        <v>275.49999999999994</v>
      </c>
      <c r="K164" s="31">
        <v>269.8</v>
      </c>
      <c r="L164" s="31">
        <v>263.25</v>
      </c>
      <c r="M164" s="31">
        <v>20.20872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7.35</v>
      </c>
      <c r="D165" s="40">
        <v>7.3666666666666671</v>
      </c>
      <c r="E165" s="40">
        <v>7.2833333333333341</v>
      </c>
      <c r="F165" s="40">
        <v>7.2166666666666668</v>
      </c>
      <c r="G165" s="40">
        <v>7.1333333333333337</v>
      </c>
      <c r="H165" s="40">
        <v>7.4333333333333345</v>
      </c>
      <c r="I165" s="40">
        <v>7.5166666666666666</v>
      </c>
      <c r="J165" s="40">
        <v>7.5833333333333348</v>
      </c>
      <c r="K165" s="31">
        <v>7.45</v>
      </c>
      <c r="L165" s="31">
        <v>7.3</v>
      </c>
      <c r="M165" s="31">
        <v>31.323360000000001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47.65</v>
      </c>
      <c r="D166" s="40">
        <v>47.616666666666667</v>
      </c>
      <c r="E166" s="40">
        <v>47.183333333333337</v>
      </c>
      <c r="F166" s="40">
        <v>46.716666666666669</v>
      </c>
      <c r="G166" s="40">
        <v>46.283333333333339</v>
      </c>
      <c r="H166" s="40">
        <v>48.083333333333336</v>
      </c>
      <c r="I166" s="40">
        <v>48.516666666666659</v>
      </c>
      <c r="J166" s="40">
        <v>48.983333333333334</v>
      </c>
      <c r="K166" s="31">
        <v>48.05</v>
      </c>
      <c r="L166" s="31">
        <v>47.15</v>
      </c>
      <c r="M166" s="31">
        <v>8.8592399999999998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150</v>
      </c>
      <c r="D167" s="40">
        <v>150.51666666666665</v>
      </c>
      <c r="E167" s="40">
        <v>148.8833333333333</v>
      </c>
      <c r="F167" s="40">
        <v>147.76666666666665</v>
      </c>
      <c r="G167" s="40">
        <v>146.1333333333333</v>
      </c>
      <c r="H167" s="40">
        <v>151.6333333333333</v>
      </c>
      <c r="I167" s="40">
        <v>153.26666666666662</v>
      </c>
      <c r="J167" s="40">
        <v>154.3833333333333</v>
      </c>
      <c r="K167" s="31">
        <v>152.15</v>
      </c>
      <c r="L167" s="31">
        <v>149.4</v>
      </c>
      <c r="M167" s="31">
        <v>114.425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311.3</v>
      </c>
      <c r="D168" s="40">
        <v>311.56666666666666</v>
      </c>
      <c r="E168" s="40">
        <v>308.13333333333333</v>
      </c>
      <c r="F168" s="40">
        <v>304.96666666666664</v>
      </c>
      <c r="G168" s="40">
        <v>301.5333333333333</v>
      </c>
      <c r="H168" s="40">
        <v>314.73333333333335</v>
      </c>
      <c r="I168" s="40">
        <v>318.16666666666663</v>
      </c>
      <c r="J168" s="40">
        <v>321.33333333333337</v>
      </c>
      <c r="K168" s="31">
        <v>315</v>
      </c>
      <c r="L168" s="31">
        <v>308.39999999999998</v>
      </c>
      <c r="M168" s="31">
        <v>1.34162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4501.1000000000004</v>
      </c>
      <c r="D169" s="40">
        <v>4481.7333333333336</v>
      </c>
      <c r="E169" s="40">
        <v>4389.6166666666668</v>
      </c>
      <c r="F169" s="40">
        <v>4278.1333333333332</v>
      </c>
      <c r="G169" s="40">
        <v>4186.0166666666664</v>
      </c>
      <c r="H169" s="40">
        <v>4593.2166666666672</v>
      </c>
      <c r="I169" s="40">
        <v>4685.3333333333339</v>
      </c>
      <c r="J169" s="40">
        <v>4796.8166666666675</v>
      </c>
      <c r="K169" s="31">
        <v>4573.8500000000004</v>
      </c>
      <c r="L169" s="31">
        <v>4370.25</v>
      </c>
      <c r="M169" s="31">
        <v>0.43292999999999998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36.25</v>
      </c>
      <c r="D170" s="40">
        <v>35.766666666666673</v>
      </c>
      <c r="E170" s="40">
        <v>35.083333333333343</v>
      </c>
      <c r="F170" s="40">
        <v>33.916666666666671</v>
      </c>
      <c r="G170" s="40">
        <v>33.233333333333341</v>
      </c>
      <c r="H170" s="40">
        <v>36.933333333333344</v>
      </c>
      <c r="I170" s="40">
        <v>37.616666666666667</v>
      </c>
      <c r="J170" s="40">
        <v>38.783333333333346</v>
      </c>
      <c r="K170" s="31">
        <v>36.450000000000003</v>
      </c>
      <c r="L170" s="31">
        <v>34.6</v>
      </c>
      <c r="M170" s="31">
        <v>489.16676000000001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3418</v>
      </c>
      <c r="D171" s="40">
        <v>3395.7166666666667</v>
      </c>
      <c r="E171" s="40">
        <v>3350.3833333333332</v>
      </c>
      <c r="F171" s="40">
        <v>3282.7666666666664</v>
      </c>
      <c r="G171" s="40">
        <v>3237.4333333333329</v>
      </c>
      <c r="H171" s="40">
        <v>3463.3333333333335</v>
      </c>
      <c r="I171" s="40">
        <v>3508.6666666666665</v>
      </c>
      <c r="J171" s="40">
        <v>3576.2833333333338</v>
      </c>
      <c r="K171" s="31">
        <v>3441.05</v>
      </c>
      <c r="L171" s="31">
        <v>3328.1</v>
      </c>
      <c r="M171" s="31">
        <v>0.38884000000000002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190.8</v>
      </c>
      <c r="D172" s="40">
        <v>191.25</v>
      </c>
      <c r="E172" s="40">
        <v>189.15</v>
      </c>
      <c r="F172" s="40">
        <v>187.5</v>
      </c>
      <c r="G172" s="40">
        <v>185.4</v>
      </c>
      <c r="H172" s="40">
        <v>192.9</v>
      </c>
      <c r="I172" s="40">
        <v>195.00000000000003</v>
      </c>
      <c r="J172" s="40">
        <v>196.65</v>
      </c>
      <c r="K172" s="31">
        <v>193.35</v>
      </c>
      <c r="L172" s="31">
        <v>189.6</v>
      </c>
      <c r="M172" s="31">
        <v>0.55544000000000004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3382.6</v>
      </c>
      <c r="D173" s="40">
        <v>3399.3833333333332</v>
      </c>
      <c r="E173" s="40">
        <v>3353.2166666666662</v>
      </c>
      <c r="F173" s="40">
        <v>3323.833333333333</v>
      </c>
      <c r="G173" s="40">
        <v>3277.6666666666661</v>
      </c>
      <c r="H173" s="40">
        <v>3428.7666666666664</v>
      </c>
      <c r="I173" s="40">
        <v>3474.9333333333334</v>
      </c>
      <c r="J173" s="40">
        <v>3504.3166666666666</v>
      </c>
      <c r="K173" s="31">
        <v>3445.55</v>
      </c>
      <c r="L173" s="31">
        <v>3370</v>
      </c>
      <c r="M173" s="31">
        <v>0.10965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143.9</v>
      </c>
      <c r="D174" s="40">
        <v>144.35</v>
      </c>
      <c r="E174" s="40">
        <v>143.04999999999998</v>
      </c>
      <c r="F174" s="40">
        <v>142.19999999999999</v>
      </c>
      <c r="G174" s="40">
        <v>140.89999999999998</v>
      </c>
      <c r="H174" s="40">
        <v>145.19999999999999</v>
      </c>
      <c r="I174" s="40">
        <v>146.5</v>
      </c>
      <c r="J174" s="40">
        <v>147.35</v>
      </c>
      <c r="K174" s="31">
        <v>145.65</v>
      </c>
      <c r="L174" s="31">
        <v>143.5</v>
      </c>
      <c r="M174" s="31">
        <v>5.03125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5927.4</v>
      </c>
      <c r="D175" s="40">
        <v>5959.333333333333</v>
      </c>
      <c r="E175" s="40">
        <v>5878.0666666666657</v>
      </c>
      <c r="F175" s="40">
        <v>5828.7333333333327</v>
      </c>
      <c r="G175" s="40">
        <v>5747.4666666666653</v>
      </c>
      <c r="H175" s="40">
        <v>6008.6666666666661</v>
      </c>
      <c r="I175" s="40">
        <v>6089.9333333333343</v>
      </c>
      <c r="J175" s="40">
        <v>6139.2666666666664</v>
      </c>
      <c r="K175" s="31">
        <v>6040.6</v>
      </c>
      <c r="L175" s="31">
        <v>5910</v>
      </c>
      <c r="M175" s="31">
        <v>8.1240000000000007E-2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3877.15</v>
      </c>
      <c r="D176" s="40">
        <v>3891.0666666666671</v>
      </c>
      <c r="E176" s="40">
        <v>3849.1333333333341</v>
      </c>
      <c r="F176" s="40">
        <v>3821.1166666666672</v>
      </c>
      <c r="G176" s="40">
        <v>3779.1833333333343</v>
      </c>
      <c r="H176" s="40">
        <v>3919.0833333333339</v>
      </c>
      <c r="I176" s="40">
        <v>3961.0166666666673</v>
      </c>
      <c r="J176" s="40">
        <v>3989.0333333333338</v>
      </c>
      <c r="K176" s="31">
        <v>3933</v>
      </c>
      <c r="L176" s="31">
        <v>3863.05</v>
      </c>
      <c r="M176" s="31">
        <v>0.39787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1500.75</v>
      </c>
      <c r="D177" s="40">
        <v>1505.6833333333332</v>
      </c>
      <c r="E177" s="40">
        <v>1493.1666666666663</v>
      </c>
      <c r="F177" s="40">
        <v>1485.583333333333</v>
      </c>
      <c r="G177" s="40">
        <v>1473.0666666666662</v>
      </c>
      <c r="H177" s="40">
        <v>1513.2666666666664</v>
      </c>
      <c r="I177" s="40">
        <v>1525.7833333333333</v>
      </c>
      <c r="J177" s="40">
        <v>1533.3666666666666</v>
      </c>
      <c r="K177" s="31">
        <v>1518.2</v>
      </c>
      <c r="L177" s="31">
        <v>1498.1</v>
      </c>
      <c r="M177" s="31">
        <v>0.35381000000000001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511.95</v>
      </c>
      <c r="D178" s="40">
        <v>511.2833333333333</v>
      </c>
      <c r="E178" s="40">
        <v>508.01666666666665</v>
      </c>
      <c r="F178" s="40">
        <v>504.08333333333337</v>
      </c>
      <c r="G178" s="40">
        <v>500.81666666666672</v>
      </c>
      <c r="H178" s="40">
        <v>515.21666666666658</v>
      </c>
      <c r="I178" s="40">
        <v>518.48333333333323</v>
      </c>
      <c r="J178" s="40">
        <v>522.41666666666652</v>
      </c>
      <c r="K178" s="31">
        <v>514.54999999999995</v>
      </c>
      <c r="L178" s="31">
        <v>507.35</v>
      </c>
      <c r="M178" s="31">
        <v>9.9998699999999996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1063.0999999999999</v>
      </c>
      <c r="D179" s="40">
        <v>1062.9333333333334</v>
      </c>
      <c r="E179" s="40">
        <v>1041.8666666666668</v>
      </c>
      <c r="F179" s="40">
        <v>1020.6333333333334</v>
      </c>
      <c r="G179" s="40">
        <v>999.56666666666683</v>
      </c>
      <c r="H179" s="40">
        <v>1084.1666666666667</v>
      </c>
      <c r="I179" s="40">
        <v>1105.2333333333333</v>
      </c>
      <c r="J179" s="40">
        <v>1126.4666666666667</v>
      </c>
      <c r="K179" s="31">
        <v>1084</v>
      </c>
      <c r="L179" s="31">
        <v>1041.7</v>
      </c>
      <c r="M179" s="31">
        <v>1.33622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650.65</v>
      </c>
      <c r="D180" s="40">
        <v>651.93333333333328</v>
      </c>
      <c r="E180" s="40">
        <v>644.56666666666661</v>
      </c>
      <c r="F180" s="40">
        <v>638.48333333333335</v>
      </c>
      <c r="G180" s="40">
        <v>631.11666666666667</v>
      </c>
      <c r="H180" s="40">
        <v>658.01666666666654</v>
      </c>
      <c r="I180" s="40">
        <v>665.3833333333331</v>
      </c>
      <c r="J180" s="40">
        <v>671.46666666666647</v>
      </c>
      <c r="K180" s="31">
        <v>659.3</v>
      </c>
      <c r="L180" s="31">
        <v>645.85</v>
      </c>
      <c r="M180" s="31">
        <v>0.80030999999999997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1054.45</v>
      </c>
      <c r="D181" s="40">
        <v>1062.1499999999999</v>
      </c>
      <c r="E181" s="40">
        <v>1042.2999999999997</v>
      </c>
      <c r="F181" s="40">
        <v>1030.1499999999999</v>
      </c>
      <c r="G181" s="40">
        <v>1010.2999999999997</v>
      </c>
      <c r="H181" s="40">
        <v>1074.2999999999997</v>
      </c>
      <c r="I181" s="40">
        <v>1094.1499999999996</v>
      </c>
      <c r="J181" s="40">
        <v>1106.2999999999997</v>
      </c>
      <c r="K181" s="31">
        <v>1082</v>
      </c>
      <c r="L181" s="31">
        <v>1050</v>
      </c>
      <c r="M181" s="31">
        <v>15.96402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567.29999999999995</v>
      </c>
      <c r="D182" s="40">
        <v>562.43333333333328</v>
      </c>
      <c r="E182" s="40">
        <v>554.86666666666656</v>
      </c>
      <c r="F182" s="40">
        <v>542.43333333333328</v>
      </c>
      <c r="G182" s="40">
        <v>534.86666666666656</v>
      </c>
      <c r="H182" s="40">
        <v>574.86666666666656</v>
      </c>
      <c r="I182" s="40">
        <v>582.43333333333339</v>
      </c>
      <c r="J182" s="40">
        <v>594.86666666666656</v>
      </c>
      <c r="K182" s="31">
        <v>570</v>
      </c>
      <c r="L182" s="31">
        <v>550</v>
      </c>
      <c r="M182" s="31">
        <v>4.9008099999999999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1951.1</v>
      </c>
      <c r="D183" s="40">
        <v>1883.6000000000001</v>
      </c>
      <c r="E183" s="40">
        <v>1794.2000000000003</v>
      </c>
      <c r="F183" s="40">
        <v>1637.3000000000002</v>
      </c>
      <c r="G183" s="40">
        <v>1547.9000000000003</v>
      </c>
      <c r="H183" s="40">
        <v>2040.5000000000002</v>
      </c>
      <c r="I183" s="40">
        <v>2129.9000000000005</v>
      </c>
      <c r="J183" s="40">
        <v>2286.8000000000002</v>
      </c>
      <c r="K183" s="31">
        <v>1973</v>
      </c>
      <c r="L183" s="31">
        <v>1726.7</v>
      </c>
      <c r="M183" s="31">
        <v>59.718229999999998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323.45</v>
      </c>
      <c r="D184" s="40">
        <v>323.65000000000003</v>
      </c>
      <c r="E184" s="40">
        <v>319.35000000000008</v>
      </c>
      <c r="F184" s="40">
        <v>315.25000000000006</v>
      </c>
      <c r="G184" s="40">
        <v>310.9500000000001</v>
      </c>
      <c r="H184" s="40">
        <v>327.75000000000006</v>
      </c>
      <c r="I184" s="40">
        <v>332.05</v>
      </c>
      <c r="J184" s="40">
        <v>336.15000000000003</v>
      </c>
      <c r="K184" s="31">
        <v>327.95</v>
      </c>
      <c r="L184" s="31">
        <v>319.55</v>
      </c>
      <c r="M184" s="31">
        <v>13.71447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599.70000000000005</v>
      </c>
      <c r="D185" s="40">
        <v>601</v>
      </c>
      <c r="E185" s="40">
        <v>594.04999999999995</v>
      </c>
      <c r="F185" s="40">
        <v>588.4</v>
      </c>
      <c r="G185" s="40">
        <v>581.44999999999993</v>
      </c>
      <c r="H185" s="40">
        <v>606.65</v>
      </c>
      <c r="I185" s="40">
        <v>613.6</v>
      </c>
      <c r="J185" s="40">
        <v>619.25</v>
      </c>
      <c r="K185" s="31">
        <v>607.95000000000005</v>
      </c>
      <c r="L185" s="31">
        <v>595.35</v>
      </c>
      <c r="M185" s="31">
        <v>3.6038999999999999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1574.65</v>
      </c>
      <c r="D186" s="40">
        <v>1568.0833333333333</v>
      </c>
      <c r="E186" s="40">
        <v>1553.5166666666664</v>
      </c>
      <c r="F186" s="40">
        <v>1532.3833333333332</v>
      </c>
      <c r="G186" s="40">
        <v>1517.8166666666664</v>
      </c>
      <c r="H186" s="40">
        <v>1589.2166666666665</v>
      </c>
      <c r="I186" s="40">
        <v>1603.7833333333335</v>
      </c>
      <c r="J186" s="40">
        <v>1624.9166666666665</v>
      </c>
      <c r="K186" s="31">
        <v>1582.65</v>
      </c>
      <c r="L186" s="31">
        <v>1546.95</v>
      </c>
      <c r="M186" s="31">
        <v>9.1674600000000002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367.95</v>
      </c>
      <c r="D187" s="40">
        <v>369.06666666666666</v>
      </c>
      <c r="E187" s="40">
        <v>364.13333333333333</v>
      </c>
      <c r="F187" s="40">
        <v>360.31666666666666</v>
      </c>
      <c r="G187" s="40">
        <v>355.38333333333333</v>
      </c>
      <c r="H187" s="40">
        <v>372.88333333333333</v>
      </c>
      <c r="I187" s="40">
        <v>377.81666666666661</v>
      </c>
      <c r="J187" s="40">
        <v>381.63333333333333</v>
      </c>
      <c r="K187" s="31">
        <v>374</v>
      </c>
      <c r="L187" s="31">
        <v>365.25</v>
      </c>
      <c r="M187" s="31">
        <v>3.3673299999999999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136.5</v>
      </c>
      <c r="D188" s="40">
        <v>136.9</v>
      </c>
      <c r="E188" s="40">
        <v>134.9</v>
      </c>
      <c r="F188" s="40">
        <v>133.30000000000001</v>
      </c>
      <c r="G188" s="40">
        <v>131.30000000000001</v>
      </c>
      <c r="H188" s="40">
        <v>138.5</v>
      </c>
      <c r="I188" s="40">
        <v>140.5</v>
      </c>
      <c r="J188" s="40">
        <v>142.1</v>
      </c>
      <c r="K188" s="31">
        <v>138.9</v>
      </c>
      <c r="L188" s="31">
        <v>135.30000000000001</v>
      </c>
      <c r="M188" s="31">
        <v>12.89645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1374.95</v>
      </c>
      <c r="D189" s="40">
        <v>1378.75</v>
      </c>
      <c r="E189" s="40">
        <v>1365.45</v>
      </c>
      <c r="F189" s="40">
        <v>1355.95</v>
      </c>
      <c r="G189" s="40">
        <v>1342.65</v>
      </c>
      <c r="H189" s="40">
        <v>1388.25</v>
      </c>
      <c r="I189" s="40">
        <v>1401.5500000000002</v>
      </c>
      <c r="J189" s="40">
        <v>1411.05</v>
      </c>
      <c r="K189" s="31">
        <v>1392.05</v>
      </c>
      <c r="L189" s="31">
        <v>1369.25</v>
      </c>
      <c r="M189" s="31">
        <v>0.30321999999999999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540.5</v>
      </c>
      <c r="D190" s="40">
        <v>529.18333333333328</v>
      </c>
      <c r="E190" s="40">
        <v>496.36666666666656</v>
      </c>
      <c r="F190" s="40">
        <v>452.23333333333329</v>
      </c>
      <c r="G190" s="40">
        <v>419.41666666666657</v>
      </c>
      <c r="H190" s="40">
        <v>573.31666666666661</v>
      </c>
      <c r="I190" s="40">
        <v>606.13333333333344</v>
      </c>
      <c r="J190" s="40">
        <v>650.26666666666654</v>
      </c>
      <c r="K190" s="31">
        <v>562</v>
      </c>
      <c r="L190" s="31">
        <v>485.05</v>
      </c>
      <c r="M190" s="31">
        <v>62.161630000000002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173.75</v>
      </c>
      <c r="D191" s="40">
        <v>174</v>
      </c>
      <c r="E191" s="40">
        <v>172.2</v>
      </c>
      <c r="F191" s="40">
        <v>170.64999999999998</v>
      </c>
      <c r="G191" s="40">
        <v>168.84999999999997</v>
      </c>
      <c r="H191" s="40">
        <v>175.55</v>
      </c>
      <c r="I191" s="40">
        <v>177.35000000000002</v>
      </c>
      <c r="J191" s="40">
        <v>178.90000000000003</v>
      </c>
      <c r="K191" s="31">
        <v>175.8</v>
      </c>
      <c r="L191" s="31">
        <v>172.45</v>
      </c>
      <c r="M191" s="31">
        <v>1.8949800000000001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1729.15</v>
      </c>
      <c r="D192" s="40">
        <v>1727.75</v>
      </c>
      <c r="E192" s="40">
        <v>1705.6</v>
      </c>
      <c r="F192" s="40">
        <v>1682.05</v>
      </c>
      <c r="G192" s="40">
        <v>1659.8999999999999</v>
      </c>
      <c r="H192" s="40">
        <v>1751.3</v>
      </c>
      <c r="I192" s="40">
        <v>1773.45</v>
      </c>
      <c r="J192" s="40">
        <v>1797</v>
      </c>
      <c r="K192" s="31">
        <v>1749.9</v>
      </c>
      <c r="L192" s="31">
        <v>1704.2</v>
      </c>
      <c r="M192" s="31">
        <v>1.4015899999999999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624.5</v>
      </c>
      <c r="D193" s="40">
        <v>629.56666666666672</v>
      </c>
      <c r="E193" s="40">
        <v>617.93333333333339</v>
      </c>
      <c r="F193" s="40">
        <v>611.36666666666667</v>
      </c>
      <c r="G193" s="40">
        <v>599.73333333333335</v>
      </c>
      <c r="H193" s="40">
        <v>636.13333333333344</v>
      </c>
      <c r="I193" s="40">
        <v>647.76666666666688</v>
      </c>
      <c r="J193" s="40">
        <v>654.33333333333348</v>
      </c>
      <c r="K193" s="31">
        <v>641.20000000000005</v>
      </c>
      <c r="L193" s="31">
        <v>623</v>
      </c>
      <c r="M193" s="31">
        <v>13.03524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388.15</v>
      </c>
      <c r="D194" s="40">
        <v>391.2166666666667</v>
      </c>
      <c r="E194" s="40">
        <v>380.93333333333339</v>
      </c>
      <c r="F194" s="40">
        <v>373.7166666666667</v>
      </c>
      <c r="G194" s="40">
        <v>363.43333333333339</v>
      </c>
      <c r="H194" s="40">
        <v>398.43333333333339</v>
      </c>
      <c r="I194" s="40">
        <v>408.7166666666667</v>
      </c>
      <c r="J194" s="40">
        <v>415.93333333333339</v>
      </c>
      <c r="K194" s="31">
        <v>401.5</v>
      </c>
      <c r="L194" s="31">
        <v>384</v>
      </c>
      <c r="M194" s="31">
        <v>43.596400000000003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102</v>
      </c>
      <c r="D195" s="40">
        <v>102.23333333333333</v>
      </c>
      <c r="E195" s="40">
        <v>101.26666666666667</v>
      </c>
      <c r="F195" s="40">
        <v>100.53333333333333</v>
      </c>
      <c r="G195" s="40">
        <v>99.566666666666663</v>
      </c>
      <c r="H195" s="40">
        <v>102.96666666666667</v>
      </c>
      <c r="I195" s="40">
        <v>103.93333333333334</v>
      </c>
      <c r="J195" s="40">
        <v>104.66666666666667</v>
      </c>
      <c r="K195" s="31">
        <v>103.2</v>
      </c>
      <c r="L195" s="31">
        <v>101.5</v>
      </c>
      <c r="M195" s="31">
        <v>3.24213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114.65</v>
      </c>
      <c r="D196" s="40">
        <v>114.98333333333333</v>
      </c>
      <c r="E196" s="40">
        <v>112.96666666666667</v>
      </c>
      <c r="F196" s="40">
        <v>111.28333333333333</v>
      </c>
      <c r="G196" s="40">
        <v>109.26666666666667</v>
      </c>
      <c r="H196" s="40">
        <v>116.66666666666667</v>
      </c>
      <c r="I196" s="40">
        <v>118.68333333333335</v>
      </c>
      <c r="J196" s="40">
        <v>120.36666666666667</v>
      </c>
      <c r="K196" s="31">
        <v>117</v>
      </c>
      <c r="L196" s="31">
        <v>113.3</v>
      </c>
      <c r="M196" s="31">
        <v>28.89472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313.35000000000002</v>
      </c>
      <c r="D197" s="40">
        <v>315.15000000000003</v>
      </c>
      <c r="E197" s="40">
        <v>309.80000000000007</v>
      </c>
      <c r="F197" s="40">
        <v>306.25000000000006</v>
      </c>
      <c r="G197" s="40">
        <v>300.90000000000009</v>
      </c>
      <c r="H197" s="40">
        <v>318.70000000000005</v>
      </c>
      <c r="I197" s="40">
        <v>324.05000000000007</v>
      </c>
      <c r="J197" s="40">
        <v>327.60000000000002</v>
      </c>
      <c r="K197" s="31">
        <v>320.5</v>
      </c>
      <c r="L197" s="31">
        <v>311.60000000000002</v>
      </c>
      <c r="M197" s="31">
        <v>13.82399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596.29999999999995</v>
      </c>
      <c r="D198" s="40">
        <v>601.08333333333337</v>
      </c>
      <c r="E198" s="40">
        <v>587.2166666666667</v>
      </c>
      <c r="F198" s="40">
        <v>578.13333333333333</v>
      </c>
      <c r="G198" s="40">
        <v>564.26666666666665</v>
      </c>
      <c r="H198" s="40">
        <v>610.16666666666674</v>
      </c>
      <c r="I198" s="40">
        <v>624.0333333333333</v>
      </c>
      <c r="J198" s="40">
        <v>633.11666666666679</v>
      </c>
      <c r="K198" s="31">
        <v>614.95000000000005</v>
      </c>
      <c r="L198" s="31">
        <v>592</v>
      </c>
      <c r="M198" s="31">
        <v>0.39006999999999997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2168.9</v>
      </c>
      <c r="D199" s="40">
        <v>2170.75</v>
      </c>
      <c r="E199" s="40">
        <v>2158.15</v>
      </c>
      <c r="F199" s="40">
        <v>2147.4</v>
      </c>
      <c r="G199" s="40">
        <v>2134.8000000000002</v>
      </c>
      <c r="H199" s="40">
        <v>2181.5</v>
      </c>
      <c r="I199" s="40">
        <v>2194.1000000000004</v>
      </c>
      <c r="J199" s="40">
        <v>2204.85</v>
      </c>
      <c r="K199" s="31">
        <v>2183.35</v>
      </c>
      <c r="L199" s="31">
        <v>2160</v>
      </c>
      <c r="M199" s="31">
        <v>0.43870999999999999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1315.5</v>
      </c>
      <c r="D200" s="40">
        <v>1314.5833333333333</v>
      </c>
      <c r="E200" s="40">
        <v>1300.5166666666664</v>
      </c>
      <c r="F200" s="40">
        <v>1285.5333333333331</v>
      </c>
      <c r="G200" s="40">
        <v>1271.4666666666662</v>
      </c>
      <c r="H200" s="40">
        <v>1329.5666666666666</v>
      </c>
      <c r="I200" s="40">
        <v>1343.6333333333337</v>
      </c>
      <c r="J200" s="40">
        <v>1358.6166666666668</v>
      </c>
      <c r="K200" s="31">
        <v>1328.65</v>
      </c>
      <c r="L200" s="31">
        <v>1299.5999999999999</v>
      </c>
      <c r="M200" s="31">
        <v>53.673029999999997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3213.1</v>
      </c>
      <c r="D201" s="40">
        <v>3205.3666666666668</v>
      </c>
      <c r="E201" s="40">
        <v>3170.7333333333336</v>
      </c>
      <c r="F201" s="40">
        <v>3128.3666666666668</v>
      </c>
      <c r="G201" s="40">
        <v>3093.7333333333336</v>
      </c>
      <c r="H201" s="40">
        <v>3247.7333333333336</v>
      </c>
      <c r="I201" s="40">
        <v>3282.3666666666668</v>
      </c>
      <c r="J201" s="40">
        <v>3324.7333333333336</v>
      </c>
      <c r="K201" s="31">
        <v>3240</v>
      </c>
      <c r="L201" s="31">
        <v>3163</v>
      </c>
      <c r="M201" s="31">
        <v>3.0123000000000002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1533.7</v>
      </c>
      <c r="D202" s="40">
        <v>1537.95</v>
      </c>
      <c r="E202" s="40">
        <v>1525.75</v>
      </c>
      <c r="F202" s="40">
        <v>1517.8</v>
      </c>
      <c r="G202" s="40">
        <v>1505.6</v>
      </c>
      <c r="H202" s="40">
        <v>1545.9</v>
      </c>
      <c r="I202" s="40">
        <v>1558.1000000000004</v>
      </c>
      <c r="J202" s="40">
        <v>1566.0500000000002</v>
      </c>
      <c r="K202" s="31">
        <v>1550.15</v>
      </c>
      <c r="L202" s="31">
        <v>1530</v>
      </c>
      <c r="M202" s="31">
        <v>52.911009999999997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733.05</v>
      </c>
      <c r="D203" s="40">
        <v>734.69999999999993</v>
      </c>
      <c r="E203" s="40">
        <v>729.34999999999991</v>
      </c>
      <c r="F203" s="40">
        <v>725.65</v>
      </c>
      <c r="G203" s="40">
        <v>720.3</v>
      </c>
      <c r="H203" s="40">
        <v>738.39999999999986</v>
      </c>
      <c r="I203" s="40">
        <v>743.75</v>
      </c>
      <c r="J203" s="40">
        <v>747.44999999999982</v>
      </c>
      <c r="K203" s="31">
        <v>740.05</v>
      </c>
      <c r="L203" s="31">
        <v>731</v>
      </c>
      <c r="M203" s="31">
        <v>11.50957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73.150000000000006</v>
      </c>
      <c r="D204" s="40">
        <v>73.916666666666671</v>
      </c>
      <c r="E204" s="40">
        <v>72.233333333333348</v>
      </c>
      <c r="F204" s="40">
        <v>71.316666666666677</v>
      </c>
      <c r="G204" s="40">
        <v>69.633333333333354</v>
      </c>
      <c r="H204" s="40">
        <v>74.833333333333343</v>
      </c>
      <c r="I204" s="40">
        <v>76.516666666666652</v>
      </c>
      <c r="J204" s="40">
        <v>77.433333333333337</v>
      </c>
      <c r="K204" s="31">
        <v>75.599999999999994</v>
      </c>
      <c r="L204" s="31">
        <v>73</v>
      </c>
      <c r="M204" s="31">
        <v>12.33981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1444.8</v>
      </c>
      <c r="D205" s="40">
        <v>1450.2166666666665</v>
      </c>
      <c r="E205" s="40">
        <v>1424.583333333333</v>
      </c>
      <c r="F205" s="40">
        <v>1404.3666666666666</v>
      </c>
      <c r="G205" s="40">
        <v>1378.7333333333331</v>
      </c>
      <c r="H205" s="40">
        <v>1470.4333333333329</v>
      </c>
      <c r="I205" s="40">
        <v>1496.0666666666666</v>
      </c>
      <c r="J205" s="40">
        <v>1516.2833333333328</v>
      </c>
      <c r="K205" s="31">
        <v>1475.85</v>
      </c>
      <c r="L205" s="31">
        <v>1430</v>
      </c>
      <c r="M205" s="31">
        <v>6.4758800000000001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1405.9</v>
      </c>
      <c r="D206" s="40">
        <v>1403.3833333333332</v>
      </c>
      <c r="E206" s="40">
        <v>1382.7666666666664</v>
      </c>
      <c r="F206" s="40">
        <v>1359.6333333333332</v>
      </c>
      <c r="G206" s="40">
        <v>1339.0166666666664</v>
      </c>
      <c r="H206" s="40">
        <v>1426.5166666666664</v>
      </c>
      <c r="I206" s="40">
        <v>1447.1333333333332</v>
      </c>
      <c r="J206" s="40">
        <v>1470.2666666666664</v>
      </c>
      <c r="K206" s="31">
        <v>1424</v>
      </c>
      <c r="L206" s="31">
        <v>1380.25</v>
      </c>
      <c r="M206" s="31">
        <v>0.29981000000000002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1420.45</v>
      </c>
      <c r="D207" s="40">
        <v>1424.2833333333335</v>
      </c>
      <c r="E207" s="40">
        <v>1405.166666666667</v>
      </c>
      <c r="F207" s="40">
        <v>1389.8833333333334</v>
      </c>
      <c r="G207" s="40">
        <v>1370.7666666666669</v>
      </c>
      <c r="H207" s="40">
        <v>1439.5666666666671</v>
      </c>
      <c r="I207" s="40">
        <v>1458.6833333333334</v>
      </c>
      <c r="J207" s="40">
        <v>1473.9666666666672</v>
      </c>
      <c r="K207" s="31">
        <v>1443.4</v>
      </c>
      <c r="L207" s="31">
        <v>1409</v>
      </c>
      <c r="M207" s="31">
        <v>13.37462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256.64999999999998</v>
      </c>
      <c r="D208" s="40">
        <v>257.96666666666664</v>
      </c>
      <c r="E208" s="40">
        <v>254.93333333333328</v>
      </c>
      <c r="F208" s="40">
        <v>253.21666666666664</v>
      </c>
      <c r="G208" s="40">
        <v>250.18333333333328</v>
      </c>
      <c r="H208" s="40">
        <v>259.68333333333328</v>
      </c>
      <c r="I208" s="40">
        <v>262.7166666666667</v>
      </c>
      <c r="J208" s="40">
        <v>264.43333333333328</v>
      </c>
      <c r="K208" s="31">
        <v>261</v>
      </c>
      <c r="L208" s="31">
        <v>256.25</v>
      </c>
      <c r="M208" s="31">
        <v>6.7310299999999996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137.6</v>
      </c>
      <c r="D209" s="40">
        <v>137.45000000000002</v>
      </c>
      <c r="E209" s="40">
        <v>132.75000000000003</v>
      </c>
      <c r="F209" s="40">
        <v>127.9</v>
      </c>
      <c r="G209" s="40">
        <v>123.20000000000002</v>
      </c>
      <c r="H209" s="40">
        <v>142.30000000000004</v>
      </c>
      <c r="I209" s="40">
        <v>147.00000000000003</v>
      </c>
      <c r="J209" s="40">
        <v>151.85000000000005</v>
      </c>
      <c r="K209" s="31">
        <v>142.15</v>
      </c>
      <c r="L209" s="31">
        <v>132.6</v>
      </c>
      <c r="M209" s="31">
        <v>22.53314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2847.2</v>
      </c>
      <c r="D210" s="40">
        <v>2844.1</v>
      </c>
      <c r="E210" s="40">
        <v>2828.2</v>
      </c>
      <c r="F210" s="40">
        <v>2809.2</v>
      </c>
      <c r="G210" s="40">
        <v>2793.2999999999997</v>
      </c>
      <c r="H210" s="40">
        <v>2863.1</v>
      </c>
      <c r="I210" s="40">
        <v>2879.0000000000005</v>
      </c>
      <c r="J210" s="40">
        <v>2898</v>
      </c>
      <c r="K210" s="31">
        <v>2860</v>
      </c>
      <c r="L210" s="31">
        <v>2825.1</v>
      </c>
      <c r="M210" s="31">
        <v>5.6123000000000003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53.8</v>
      </c>
      <c r="D211" s="40">
        <v>53.93333333333333</v>
      </c>
      <c r="E211" s="40">
        <v>52.216666666666661</v>
      </c>
      <c r="F211" s="40">
        <v>50.633333333333333</v>
      </c>
      <c r="G211" s="40">
        <v>48.916666666666664</v>
      </c>
      <c r="H211" s="40">
        <v>55.516666666666659</v>
      </c>
      <c r="I211" s="40">
        <v>57.233333333333327</v>
      </c>
      <c r="J211" s="40">
        <v>58.816666666666656</v>
      </c>
      <c r="K211" s="31">
        <v>55.65</v>
      </c>
      <c r="L211" s="31">
        <v>52.35</v>
      </c>
      <c r="M211" s="31">
        <v>194.75161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463</v>
      </c>
      <c r="D212" s="40">
        <v>459.86666666666662</v>
      </c>
      <c r="E212" s="40">
        <v>455.33333333333326</v>
      </c>
      <c r="F212" s="40">
        <v>447.66666666666663</v>
      </c>
      <c r="G212" s="40">
        <v>443.13333333333327</v>
      </c>
      <c r="H212" s="40">
        <v>467.53333333333325</v>
      </c>
      <c r="I212" s="40">
        <v>472.06666666666666</v>
      </c>
      <c r="J212" s="40">
        <v>479.73333333333323</v>
      </c>
      <c r="K212" s="31">
        <v>464.4</v>
      </c>
      <c r="L212" s="31">
        <v>452.2</v>
      </c>
      <c r="M212" s="31">
        <v>136.13171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1356.85</v>
      </c>
      <c r="D213" s="40">
        <v>1357.2333333333333</v>
      </c>
      <c r="E213" s="40">
        <v>1339.6666666666667</v>
      </c>
      <c r="F213" s="40">
        <v>1322.4833333333333</v>
      </c>
      <c r="G213" s="40">
        <v>1304.9166666666667</v>
      </c>
      <c r="H213" s="40">
        <v>1374.4166666666667</v>
      </c>
      <c r="I213" s="40">
        <v>1391.9833333333333</v>
      </c>
      <c r="J213" s="40">
        <v>1409.1666666666667</v>
      </c>
      <c r="K213" s="31">
        <v>1374.8</v>
      </c>
      <c r="L213" s="31">
        <v>1340.05</v>
      </c>
      <c r="M213" s="31">
        <v>6.1654900000000001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111.4</v>
      </c>
      <c r="D214" s="40">
        <v>111.36666666666667</v>
      </c>
      <c r="E214" s="40">
        <v>110.03333333333335</v>
      </c>
      <c r="F214" s="40">
        <v>108.66666666666667</v>
      </c>
      <c r="G214" s="40">
        <v>107.33333333333334</v>
      </c>
      <c r="H214" s="40">
        <v>112.73333333333335</v>
      </c>
      <c r="I214" s="40">
        <v>114.06666666666666</v>
      </c>
      <c r="J214" s="40">
        <v>115.43333333333335</v>
      </c>
      <c r="K214" s="31">
        <v>112.7</v>
      </c>
      <c r="L214" s="31">
        <v>110</v>
      </c>
      <c r="M214" s="31">
        <v>38.626829999999998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276.60000000000002</v>
      </c>
      <c r="D215" s="40">
        <v>275.26666666666665</v>
      </c>
      <c r="E215" s="40">
        <v>272.13333333333333</v>
      </c>
      <c r="F215" s="40">
        <v>267.66666666666669</v>
      </c>
      <c r="G215" s="40">
        <v>264.53333333333336</v>
      </c>
      <c r="H215" s="40">
        <v>279.73333333333329</v>
      </c>
      <c r="I215" s="40">
        <v>282.86666666666662</v>
      </c>
      <c r="J215" s="40">
        <v>287.33333333333326</v>
      </c>
      <c r="K215" s="31">
        <v>278.39999999999998</v>
      </c>
      <c r="L215" s="31">
        <v>270.8</v>
      </c>
      <c r="M215" s="31">
        <v>22.026409999999998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2784.5</v>
      </c>
      <c r="D216" s="40">
        <v>2799.4666666666667</v>
      </c>
      <c r="E216" s="40">
        <v>2759.0333333333333</v>
      </c>
      <c r="F216" s="40">
        <v>2733.5666666666666</v>
      </c>
      <c r="G216" s="40">
        <v>2693.1333333333332</v>
      </c>
      <c r="H216" s="40">
        <v>2824.9333333333334</v>
      </c>
      <c r="I216" s="40">
        <v>2865.3666666666668</v>
      </c>
      <c r="J216" s="40">
        <v>2890.8333333333335</v>
      </c>
      <c r="K216" s="31">
        <v>2839.9</v>
      </c>
      <c r="L216" s="31">
        <v>2774</v>
      </c>
      <c r="M216" s="31">
        <v>15.80594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317.8</v>
      </c>
      <c r="D217" s="40">
        <v>317.35000000000002</v>
      </c>
      <c r="E217" s="40">
        <v>314.85000000000002</v>
      </c>
      <c r="F217" s="40">
        <v>311.89999999999998</v>
      </c>
      <c r="G217" s="40">
        <v>309.39999999999998</v>
      </c>
      <c r="H217" s="40">
        <v>320.30000000000007</v>
      </c>
      <c r="I217" s="40">
        <v>322.80000000000007</v>
      </c>
      <c r="J217" s="40">
        <v>325.75000000000011</v>
      </c>
      <c r="K217" s="31">
        <v>319.85000000000002</v>
      </c>
      <c r="L217" s="31">
        <v>314.39999999999998</v>
      </c>
      <c r="M217" s="31">
        <v>9.7510600000000007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43646.35</v>
      </c>
      <c r="D218" s="40">
        <v>43588.95</v>
      </c>
      <c r="E218" s="40">
        <v>42997.099999999991</v>
      </c>
      <c r="F218" s="40">
        <v>42347.849999999991</v>
      </c>
      <c r="G218" s="40">
        <v>41755.999999999985</v>
      </c>
      <c r="H218" s="40">
        <v>44238.2</v>
      </c>
      <c r="I218" s="40">
        <v>44830.05</v>
      </c>
      <c r="J218" s="40">
        <v>45479.3</v>
      </c>
      <c r="K218" s="31">
        <v>44180.800000000003</v>
      </c>
      <c r="L218" s="31">
        <v>42939.7</v>
      </c>
      <c r="M218" s="31">
        <v>4.6929999999999999E-2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43.35</v>
      </c>
      <c r="D219" s="40">
        <v>43.366666666666667</v>
      </c>
      <c r="E219" s="40">
        <v>42.883333333333333</v>
      </c>
      <c r="F219" s="40">
        <v>42.416666666666664</v>
      </c>
      <c r="G219" s="40">
        <v>41.93333333333333</v>
      </c>
      <c r="H219" s="40">
        <v>43.833333333333336</v>
      </c>
      <c r="I219" s="40">
        <v>44.31666666666667</v>
      </c>
      <c r="J219" s="40">
        <v>44.783333333333339</v>
      </c>
      <c r="K219" s="31">
        <v>43.85</v>
      </c>
      <c r="L219" s="31">
        <v>42.9</v>
      </c>
      <c r="M219" s="31">
        <v>15.51755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2734.7</v>
      </c>
      <c r="D220" s="40">
        <v>2742.1166666666663</v>
      </c>
      <c r="E220" s="40">
        <v>2710.2833333333328</v>
      </c>
      <c r="F220" s="40">
        <v>2685.8666666666663</v>
      </c>
      <c r="G220" s="40">
        <v>2654.0333333333328</v>
      </c>
      <c r="H220" s="40">
        <v>2766.5333333333328</v>
      </c>
      <c r="I220" s="40">
        <v>2798.3666666666659</v>
      </c>
      <c r="J220" s="40">
        <v>2822.7833333333328</v>
      </c>
      <c r="K220" s="31">
        <v>2773.95</v>
      </c>
      <c r="L220" s="31">
        <v>2717.7</v>
      </c>
      <c r="M220" s="31">
        <v>30.545470000000002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270.14999999999998</v>
      </c>
      <c r="D221" s="40">
        <v>270.88333333333333</v>
      </c>
      <c r="E221" s="40">
        <v>267.26666666666665</v>
      </c>
      <c r="F221" s="40">
        <v>264.38333333333333</v>
      </c>
      <c r="G221" s="40">
        <v>260.76666666666665</v>
      </c>
      <c r="H221" s="40">
        <v>273.76666666666665</v>
      </c>
      <c r="I221" s="40">
        <v>277.38333333333333</v>
      </c>
      <c r="J221" s="40">
        <v>280.26666666666665</v>
      </c>
      <c r="K221" s="31">
        <v>274.5</v>
      </c>
      <c r="L221" s="31">
        <v>268</v>
      </c>
      <c r="M221" s="31">
        <v>0.57167000000000001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703.35</v>
      </c>
      <c r="D222" s="40">
        <v>706.86666666666667</v>
      </c>
      <c r="E222" s="40">
        <v>698.73333333333335</v>
      </c>
      <c r="F222" s="40">
        <v>694.11666666666667</v>
      </c>
      <c r="G222" s="40">
        <v>685.98333333333335</v>
      </c>
      <c r="H222" s="40">
        <v>711.48333333333335</v>
      </c>
      <c r="I222" s="40">
        <v>719.61666666666679</v>
      </c>
      <c r="J222" s="40">
        <v>724.23333333333335</v>
      </c>
      <c r="K222" s="31">
        <v>715</v>
      </c>
      <c r="L222" s="31">
        <v>702.25</v>
      </c>
      <c r="M222" s="31">
        <v>97.404700000000005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1627.7</v>
      </c>
      <c r="D223" s="40">
        <v>1640.2333333333333</v>
      </c>
      <c r="E223" s="40">
        <v>1605.4666666666667</v>
      </c>
      <c r="F223" s="40">
        <v>1583.2333333333333</v>
      </c>
      <c r="G223" s="40">
        <v>1548.4666666666667</v>
      </c>
      <c r="H223" s="40">
        <v>1662.4666666666667</v>
      </c>
      <c r="I223" s="40">
        <v>1697.2333333333336</v>
      </c>
      <c r="J223" s="40">
        <v>1719.4666666666667</v>
      </c>
      <c r="K223" s="31">
        <v>1675</v>
      </c>
      <c r="L223" s="31">
        <v>1618</v>
      </c>
      <c r="M223" s="31">
        <v>7.7629900000000003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687.85</v>
      </c>
      <c r="D224" s="40">
        <v>690.73333333333323</v>
      </c>
      <c r="E224" s="40">
        <v>682.91666666666652</v>
      </c>
      <c r="F224" s="40">
        <v>677.98333333333323</v>
      </c>
      <c r="G224" s="40">
        <v>670.16666666666652</v>
      </c>
      <c r="H224" s="40">
        <v>695.66666666666652</v>
      </c>
      <c r="I224" s="40">
        <v>703.48333333333335</v>
      </c>
      <c r="J224" s="40">
        <v>708.41666666666652</v>
      </c>
      <c r="K224" s="31">
        <v>698.55</v>
      </c>
      <c r="L224" s="31">
        <v>685.8</v>
      </c>
      <c r="M224" s="31">
        <v>8.3620900000000002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744.35</v>
      </c>
      <c r="D225" s="40">
        <v>741.01666666666677</v>
      </c>
      <c r="E225" s="40">
        <v>733.28333333333353</v>
      </c>
      <c r="F225" s="40">
        <v>722.21666666666681</v>
      </c>
      <c r="G225" s="40">
        <v>714.48333333333358</v>
      </c>
      <c r="H225" s="40">
        <v>752.08333333333348</v>
      </c>
      <c r="I225" s="40">
        <v>759.81666666666683</v>
      </c>
      <c r="J225" s="40">
        <v>770.88333333333344</v>
      </c>
      <c r="K225" s="31">
        <v>748.75</v>
      </c>
      <c r="L225" s="31">
        <v>729.95</v>
      </c>
      <c r="M225" s="31">
        <v>2.4754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38.450000000000003</v>
      </c>
      <c r="D226" s="40">
        <v>38.683333333333337</v>
      </c>
      <c r="E226" s="40">
        <v>38.016666666666673</v>
      </c>
      <c r="F226" s="40">
        <v>37.583333333333336</v>
      </c>
      <c r="G226" s="40">
        <v>36.916666666666671</v>
      </c>
      <c r="H226" s="40">
        <v>39.116666666666674</v>
      </c>
      <c r="I226" s="40">
        <v>39.783333333333331</v>
      </c>
      <c r="J226" s="40">
        <v>40.216666666666676</v>
      </c>
      <c r="K226" s="31">
        <v>39.35</v>
      </c>
      <c r="L226" s="31">
        <v>38.25</v>
      </c>
      <c r="M226" s="31">
        <v>118.35011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48.5</v>
      </c>
      <c r="D227" s="40">
        <v>48.516666666666673</v>
      </c>
      <c r="E227" s="40">
        <v>48.133333333333347</v>
      </c>
      <c r="F227" s="40">
        <v>47.766666666666673</v>
      </c>
      <c r="G227" s="40">
        <v>47.383333333333347</v>
      </c>
      <c r="H227" s="40">
        <v>48.883333333333347</v>
      </c>
      <c r="I227" s="40">
        <v>49.266666666666673</v>
      </c>
      <c r="J227" s="40">
        <v>49.633333333333347</v>
      </c>
      <c r="K227" s="31">
        <v>48.9</v>
      </c>
      <c r="L227" s="31">
        <v>48.15</v>
      </c>
      <c r="M227" s="31">
        <v>162.21167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55.65</v>
      </c>
      <c r="D228" s="40">
        <v>55.933333333333337</v>
      </c>
      <c r="E228" s="40">
        <v>53.966666666666676</v>
      </c>
      <c r="F228" s="40">
        <v>52.283333333333339</v>
      </c>
      <c r="G228" s="40">
        <v>50.316666666666677</v>
      </c>
      <c r="H228" s="40">
        <v>57.616666666666674</v>
      </c>
      <c r="I228" s="40">
        <v>59.583333333333343</v>
      </c>
      <c r="J228" s="40">
        <v>61.266666666666673</v>
      </c>
      <c r="K228" s="31">
        <v>57.9</v>
      </c>
      <c r="L228" s="31">
        <v>54.25</v>
      </c>
      <c r="M228" s="31">
        <v>108.7739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1205.5999999999999</v>
      </c>
      <c r="D229" s="40">
        <v>1205.1333333333332</v>
      </c>
      <c r="E229" s="40">
        <v>1185.2666666666664</v>
      </c>
      <c r="F229" s="40">
        <v>1164.9333333333332</v>
      </c>
      <c r="G229" s="40">
        <v>1145.0666666666664</v>
      </c>
      <c r="H229" s="40">
        <v>1225.4666666666665</v>
      </c>
      <c r="I229" s="40">
        <v>1245.3333333333333</v>
      </c>
      <c r="J229" s="40">
        <v>1265.6666666666665</v>
      </c>
      <c r="K229" s="31">
        <v>1225</v>
      </c>
      <c r="L229" s="31">
        <v>1184.8</v>
      </c>
      <c r="M229" s="31">
        <v>0.91676000000000002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277.35000000000002</v>
      </c>
      <c r="D230" s="40">
        <v>277.7166666666667</v>
      </c>
      <c r="E230" s="40">
        <v>270.93333333333339</v>
      </c>
      <c r="F230" s="40">
        <v>264.51666666666671</v>
      </c>
      <c r="G230" s="40">
        <v>257.73333333333341</v>
      </c>
      <c r="H230" s="40">
        <v>284.13333333333338</v>
      </c>
      <c r="I230" s="40">
        <v>290.91666666666669</v>
      </c>
      <c r="J230" s="40">
        <v>297.33333333333337</v>
      </c>
      <c r="K230" s="31">
        <v>284.5</v>
      </c>
      <c r="L230" s="31">
        <v>271.3</v>
      </c>
      <c r="M230" s="31">
        <v>5.7850700000000002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1590.2</v>
      </c>
      <c r="D231" s="40">
        <v>1577.6499999999999</v>
      </c>
      <c r="E231" s="40">
        <v>1555.2999999999997</v>
      </c>
      <c r="F231" s="40">
        <v>1520.3999999999999</v>
      </c>
      <c r="G231" s="40">
        <v>1498.0499999999997</v>
      </c>
      <c r="H231" s="40">
        <v>1612.5499999999997</v>
      </c>
      <c r="I231" s="40">
        <v>1634.8999999999996</v>
      </c>
      <c r="J231" s="40">
        <v>1669.7999999999997</v>
      </c>
      <c r="K231" s="31">
        <v>1600</v>
      </c>
      <c r="L231" s="31">
        <v>1542.75</v>
      </c>
      <c r="M231" s="31">
        <v>0.57538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564.70000000000005</v>
      </c>
      <c r="D232" s="40">
        <v>567.23333333333335</v>
      </c>
      <c r="E232" s="40">
        <v>557.4666666666667</v>
      </c>
      <c r="F232" s="40">
        <v>550.23333333333335</v>
      </c>
      <c r="G232" s="40">
        <v>540.4666666666667</v>
      </c>
      <c r="H232" s="40">
        <v>574.4666666666667</v>
      </c>
      <c r="I232" s="40">
        <v>584.23333333333335</v>
      </c>
      <c r="J232" s="40">
        <v>591.4666666666667</v>
      </c>
      <c r="K232" s="31">
        <v>577</v>
      </c>
      <c r="L232" s="31">
        <v>560</v>
      </c>
      <c r="M232" s="31">
        <v>2.5909300000000002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171.45</v>
      </c>
      <c r="D233" s="40">
        <v>172.73333333333335</v>
      </c>
      <c r="E233" s="40">
        <v>169.01666666666671</v>
      </c>
      <c r="F233" s="40">
        <v>166.58333333333337</v>
      </c>
      <c r="G233" s="40">
        <v>162.86666666666673</v>
      </c>
      <c r="H233" s="40">
        <v>175.16666666666669</v>
      </c>
      <c r="I233" s="40">
        <v>178.88333333333333</v>
      </c>
      <c r="J233" s="40">
        <v>181.31666666666666</v>
      </c>
      <c r="K233" s="31">
        <v>176.45</v>
      </c>
      <c r="L233" s="31">
        <v>170.3</v>
      </c>
      <c r="M233" s="31">
        <v>17.200189999999999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43.6</v>
      </c>
      <c r="D234" s="40">
        <v>43.550000000000004</v>
      </c>
      <c r="E234" s="40">
        <v>43.300000000000011</v>
      </c>
      <c r="F234" s="40">
        <v>43.000000000000007</v>
      </c>
      <c r="G234" s="40">
        <v>42.750000000000014</v>
      </c>
      <c r="H234" s="40">
        <v>43.850000000000009</v>
      </c>
      <c r="I234" s="40">
        <v>44.099999999999994</v>
      </c>
      <c r="J234" s="40">
        <v>44.400000000000006</v>
      </c>
      <c r="K234" s="31">
        <v>43.8</v>
      </c>
      <c r="L234" s="31">
        <v>43.25</v>
      </c>
      <c r="M234" s="31">
        <v>8.6271299999999993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243.5</v>
      </c>
      <c r="D235" s="40">
        <v>243.33333333333334</v>
      </c>
      <c r="E235" s="40">
        <v>240.86666666666667</v>
      </c>
      <c r="F235" s="40">
        <v>238.23333333333332</v>
      </c>
      <c r="G235" s="40">
        <v>235.76666666666665</v>
      </c>
      <c r="H235" s="40">
        <v>245.9666666666667</v>
      </c>
      <c r="I235" s="40">
        <v>248.43333333333334</v>
      </c>
      <c r="J235" s="40">
        <v>251.06666666666672</v>
      </c>
      <c r="K235" s="31">
        <v>245.8</v>
      </c>
      <c r="L235" s="31">
        <v>240.7</v>
      </c>
      <c r="M235" s="31">
        <v>526.21867999999995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118.35</v>
      </c>
      <c r="D236" s="40">
        <v>118.53333333333332</v>
      </c>
      <c r="E236" s="40">
        <v>117.26666666666664</v>
      </c>
      <c r="F236" s="40">
        <v>116.18333333333332</v>
      </c>
      <c r="G236" s="40">
        <v>114.91666666666664</v>
      </c>
      <c r="H236" s="40">
        <v>119.61666666666663</v>
      </c>
      <c r="I236" s="40">
        <v>120.88333333333331</v>
      </c>
      <c r="J236" s="40">
        <v>121.96666666666663</v>
      </c>
      <c r="K236" s="31">
        <v>119.8</v>
      </c>
      <c r="L236" s="31">
        <v>117.45</v>
      </c>
      <c r="M236" s="31">
        <v>1.8153699999999999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179.75</v>
      </c>
      <c r="D237" s="40">
        <v>178.9666666666667</v>
      </c>
      <c r="E237" s="40">
        <v>176.5833333333334</v>
      </c>
      <c r="F237" s="40">
        <v>173.41666666666671</v>
      </c>
      <c r="G237" s="40">
        <v>171.03333333333342</v>
      </c>
      <c r="H237" s="40">
        <v>182.13333333333338</v>
      </c>
      <c r="I237" s="40">
        <v>184.51666666666671</v>
      </c>
      <c r="J237" s="40">
        <v>187.68333333333337</v>
      </c>
      <c r="K237" s="31">
        <v>181.35</v>
      </c>
      <c r="L237" s="31">
        <v>175.8</v>
      </c>
      <c r="M237" s="31">
        <v>14.783480000000001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220.9</v>
      </c>
      <c r="D238" s="40">
        <v>218.41666666666666</v>
      </c>
      <c r="E238" s="40">
        <v>212.23333333333332</v>
      </c>
      <c r="F238" s="40">
        <v>203.56666666666666</v>
      </c>
      <c r="G238" s="40">
        <v>197.38333333333333</v>
      </c>
      <c r="H238" s="40">
        <v>227.08333333333331</v>
      </c>
      <c r="I238" s="40">
        <v>233.26666666666665</v>
      </c>
      <c r="J238" s="40">
        <v>241.93333333333331</v>
      </c>
      <c r="K238" s="31">
        <v>224.6</v>
      </c>
      <c r="L238" s="31">
        <v>209.75</v>
      </c>
      <c r="M238" s="31">
        <v>225.08958999999999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145.19999999999999</v>
      </c>
      <c r="D239" s="40">
        <v>142.19999999999999</v>
      </c>
      <c r="E239" s="40">
        <v>136.04999999999998</v>
      </c>
      <c r="F239" s="40">
        <v>126.9</v>
      </c>
      <c r="G239" s="40">
        <v>120.75</v>
      </c>
      <c r="H239" s="40">
        <v>151.34999999999997</v>
      </c>
      <c r="I239" s="40">
        <v>157.49999999999994</v>
      </c>
      <c r="J239" s="40">
        <v>166.64999999999995</v>
      </c>
      <c r="K239" s="31">
        <v>148.35</v>
      </c>
      <c r="L239" s="31">
        <v>133.05000000000001</v>
      </c>
      <c r="M239" s="31">
        <v>238.78994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8614</v>
      </c>
      <c r="D240" s="40">
        <v>8538.1666666666661</v>
      </c>
      <c r="E240" s="40">
        <v>8276.3333333333321</v>
      </c>
      <c r="F240" s="40">
        <v>7938.6666666666661</v>
      </c>
      <c r="G240" s="40">
        <v>7676.8333333333321</v>
      </c>
      <c r="H240" s="40">
        <v>8875.8333333333321</v>
      </c>
      <c r="I240" s="40">
        <v>9137.6666666666642</v>
      </c>
      <c r="J240" s="40">
        <v>9475.3333333333321</v>
      </c>
      <c r="K240" s="31">
        <v>8800</v>
      </c>
      <c r="L240" s="31">
        <v>8200.5</v>
      </c>
      <c r="M240" s="31">
        <v>3.6223000000000001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132</v>
      </c>
      <c r="D241" s="40">
        <v>132.65</v>
      </c>
      <c r="E241" s="40">
        <v>129.4</v>
      </c>
      <c r="F241" s="40">
        <v>126.80000000000001</v>
      </c>
      <c r="G241" s="40">
        <v>123.55000000000001</v>
      </c>
      <c r="H241" s="40">
        <v>135.25</v>
      </c>
      <c r="I241" s="40">
        <v>138.5</v>
      </c>
      <c r="J241" s="40">
        <v>141.1</v>
      </c>
      <c r="K241" s="31">
        <v>135.9</v>
      </c>
      <c r="L241" s="31">
        <v>130.05000000000001</v>
      </c>
      <c r="M241" s="31">
        <v>25.423580000000001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600.65</v>
      </c>
      <c r="D242" s="40">
        <v>597.15</v>
      </c>
      <c r="E242" s="40">
        <v>589.5</v>
      </c>
      <c r="F242" s="40">
        <v>578.35</v>
      </c>
      <c r="G242" s="40">
        <v>570.70000000000005</v>
      </c>
      <c r="H242" s="40">
        <v>608.29999999999995</v>
      </c>
      <c r="I242" s="40">
        <v>615.94999999999982</v>
      </c>
      <c r="J242" s="40">
        <v>627.09999999999991</v>
      </c>
      <c r="K242" s="31">
        <v>604.79999999999995</v>
      </c>
      <c r="L242" s="31">
        <v>586</v>
      </c>
      <c r="M242" s="31">
        <v>40.522880000000001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173.1</v>
      </c>
      <c r="D243" s="40">
        <v>171.11666666666665</v>
      </c>
      <c r="E243" s="40">
        <v>165.2833333333333</v>
      </c>
      <c r="F243" s="40">
        <v>157.46666666666667</v>
      </c>
      <c r="G243" s="40">
        <v>151.63333333333333</v>
      </c>
      <c r="H243" s="40">
        <v>178.93333333333328</v>
      </c>
      <c r="I243" s="40">
        <v>184.76666666666659</v>
      </c>
      <c r="J243" s="40">
        <v>192.58333333333326</v>
      </c>
      <c r="K243" s="31">
        <v>176.95</v>
      </c>
      <c r="L243" s="31">
        <v>163.30000000000001</v>
      </c>
      <c r="M243" s="31">
        <v>249.26770999999999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116.45</v>
      </c>
      <c r="D244" s="40">
        <v>116.10000000000001</v>
      </c>
      <c r="E244" s="40">
        <v>115.40000000000002</v>
      </c>
      <c r="F244" s="40">
        <v>114.35000000000001</v>
      </c>
      <c r="G244" s="40">
        <v>113.65000000000002</v>
      </c>
      <c r="H244" s="40">
        <v>117.15000000000002</v>
      </c>
      <c r="I244" s="40">
        <v>117.85000000000001</v>
      </c>
      <c r="J244" s="40">
        <v>118.90000000000002</v>
      </c>
      <c r="K244" s="31">
        <v>116.8</v>
      </c>
      <c r="L244" s="31">
        <v>115.05</v>
      </c>
      <c r="M244" s="31">
        <v>78.345849999999999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20.6</v>
      </c>
      <c r="D245" s="40">
        <v>20.683333333333334</v>
      </c>
      <c r="E245" s="40">
        <v>20.266666666666666</v>
      </c>
      <c r="F245" s="40">
        <v>19.933333333333334</v>
      </c>
      <c r="G245" s="40">
        <v>19.516666666666666</v>
      </c>
      <c r="H245" s="40">
        <v>21.016666666666666</v>
      </c>
      <c r="I245" s="40">
        <v>21.43333333333333</v>
      </c>
      <c r="J245" s="40">
        <v>21.766666666666666</v>
      </c>
      <c r="K245" s="31">
        <v>21.1</v>
      </c>
      <c r="L245" s="31">
        <v>20.350000000000001</v>
      </c>
      <c r="M245" s="31">
        <v>49.447389999999999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3671.3</v>
      </c>
      <c r="D246" s="40">
        <v>3687.2666666666664</v>
      </c>
      <c r="E246" s="40">
        <v>3624.5333333333328</v>
      </c>
      <c r="F246" s="40">
        <v>3577.7666666666664</v>
      </c>
      <c r="G246" s="40">
        <v>3515.0333333333328</v>
      </c>
      <c r="H246" s="40">
        <v>3734.0333333333328</v>
      </c>
      <c r="I246" s="40">
        <v>3796.7666666666664</v>
      </c>
      <c r="J246" s="40">
        <v>3843.5333333333328</v>
      </c>
      <c r="K246" s="31">
        <v>3750</v>
      </c>
      <c r="L246" s="31">
        <v>3640.5</v>
      </c>
      <c r="M246" s="31">
        <v>29.080939999999998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263.45</v>
      </c>
      <c r="D247" s="40">
        <v>260.8</v>
      </c>
      <c r="E247" s="40">
        <v>256.10000000000002</v>
      </c>
      <c r="F247" s="40">
        <v>248.75</v>
      </c>
      <c r="G247" s="40">
        <v>244.05</v>
      </c>
      <c r="H247" s="40">
        <v>268.15000000000003</v>
      </c>
      <c r="I247" s="40">
        <v>272.84999999999997</v>
      </c>
      <c r="J247" s="40">
        <v>280.20000000000005</v>
      </c>
      <c r="K247" s="31">
        <v>265.5</v>
      </c>
      <c r="L247" s="31">
        <v>253.45</v>
      </c>
      <c r="M247" s="31">
        <v>3.26396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465.05</v>
      </c>
      <c r="D248" s="40">
        <v>464.56666666666666</v>
      </c>
      <c r="E248" s="40">
        <v>456.0333333333333</v>
      </c>
      <c r="F248" s="40">
        <v>447.01666666666665</v>
      </c>
      <c r="G248" s="40">
        <v>438.48333333333329</v>
      </c>
      <c r="H248" s="40">
        <v>473.58333333333331</v>
      </c>
      <c r="I248" s="40">
        <v>482.11666666666673</v>
      </c>
      <c r="J248" s="40">
        <v>491.13333333333333</v>
      </c>
      <c r="K248" s="31">
        <v>473.1</v>
      </c>
      <c r="L248" s="31">
        <v>455.55</v>
      </c>
      <c r="M248" s="31">
        <v>1.67472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537.65</v>
      </c>
      <c r="D249" s="40">
        <v>542.55000000000007</v>
      </c>
      <c r="E249" s="40">
        <v>531.25000000000011</v>
      </c>
      <c r="F249" s="40">
        <v>524.85</v>
      </c>
      <c r="G249" s="40">
        <v>513.55000000000007</v>
      </c>
      <c r="H249" s="40">
        <v>548.95000000000016</v>
      </c>
      <c r="I249" s="40">
        <v>560.25000000000011</v>
      </c>
      <c r="J249" s="40">
        <v>566.6500000000002</v>
      </c>
      <c r="K249" s="31">
        <v>553.85</v>
      </c>
      <c r="L249" s="31">
        <v>536.15</v>
      </c>
      <c r="M249" s="31">
        <v>21.025739999999999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273.35000000000002</v>
      </c>
      <c r="D250" s="40">
        <v>272.84999999999997</v>
      </c>
      <c r="E250" s="40">
        <v>270.04999999999995</v>
      </c>
      <c r="F250" s="40">
        <v>266.75</v>
      </c>
      <c r="G250" s="40">
        <v>263.95</v>
      </c>
      <c r="H250" s="40">
        <v>276.14999999999992</v>
      </c>
      <c r="I250" s="40">
        <v>278.95</v>
      </c>
      <c r="J250" s="40">
        <v>282.24999999999989</v>
      </c>
      <c r="K250" s="31">
        <v>275.64999999999998</v>
      </c>
      <c r="L250" s="31">
        <v>269.55</v>
      </c>
      <c r="M250" s="31">
        <v>59.984439999999999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1141.4000000000001</v>
      </c>
      <c r="D251" s="40">
        <v>1142.4833333333333</v>
      </c>
      <c r="E251" s="40">
        <v>1127.1166666666668</v>
      </c>
      <c r="F251" s="40">
        <v>1112.8333333333335</v>
      </c>
      <c r="G251" s="40">
        <v>1097.4666666666669</v>
      </c>
      <c r="H251" s="40">
        <v>1156.7666666666667</v>
      </c>
      <c r="I251" s="40">
        <v>1172.133333333333</v>
      </c>
      <c r="J251" s="40">
        <v>1186.4166666666665</v>
      </c>
      <c r="K251" s="31">
        <v>1157.8499999999999</v>
      </c>
      <c r="L251" s="31">
        <v>1128.2</v>
      </c>
      <c r="M251" s="31">
        <v>55.871360000000003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41.55</v>
      </c>
      <c r="D252" s="40">
        <v>41.833333333333336</v>
      </c>
      <c r="E252" s="40">
        <v>41.116666666666674</v>
      </c>
      <c r="F252" s="40">
        <v>40.683333333333337</v>
      </c>
      <c r="G252" s="40">
        <v>39.966666666666676</v>
      </c>
      <c r="H252" s="40">
        <v>42.266666666666673</v>
      </c>
      <c r="I252" s="40">
        <v>42.983333333333327</v>
      </c>
      <c r="J252" s="40">
        <v>43.416666666666671</v>
      </c>
      <c r="K252" s="31">
        <v>42.55</v>
      </c>
      <c r="L252" s="31">
        <v>41.4</v>
      </c>
      <c r="M252" s="31">
        <v>25.764869999999998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6797.65</v>
      </c>
      <c r="D253" s="40">
        <v>6805.8833333333341</v>
      </c>
      <c r="E253" s="40">
        <v>6741.7666666666682</v>
      </c>
      <c r="F253" s="40">
        <v>6685.8833333333341</v>
      </c>
      <c r="G253" s="40">
        <v>6621.7666666666682</v>
      </c>
      <c r="H253" s="40">
        <v>6861.7666666666682</v>
      </c>
      <c r="I253" s="40">
        <v>6925.883333333335</v>
      </c>
      <c r="J253" s="40">
        <v>6981.7666666666682</v>
      </c>
      <c r="K253" s="31">
        <v>6870</v>
      </c>
      <c r="L253" s="31">
        <v>6750</v>
      </c>
      <c r="M253" s="31">
        <v>2.8458899999999998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1716.9</v>
      </c>
      <c r="D254" s="40">
        <v>1722.95</v>
      </c>
      <c r="E254" s="40">
        <v>1707</v>
      </c>
      <c r="F254" s="40">
        <v>1697.1</v>
      </c>
      <c r="G254" s="40">
        <v>1681.1499999999999</v>
      </c>
      <c r="H254" s="40">
        <v>1732.8500000000001</v>
      </c>
      <c r="I254" s="40">
        <v>1748.8000000000004</v>
      </c>
      <c r="J254" s="40">
        <v>1758.7000000000003</v>
      </c>
      <c r="K254" s="31">
        <v>1738.9</v>
      </c>
      <c r="L254" s="31">
        <v>1713.05</v>
      </c>
      <c r="M254" s="31">
        <v>45.538919999999997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979.1</v>
      </c>
      <c r="D255" s="40">
        <v>984.55000000000007</v>
      </c>
      <c r="E255" s="40">
        <v>970.20000000000016</v>
      </c>
      <c r="F255" s="40">
        <v>961.30000000000007</v>
      </c>
      <c r="G255" s="40">
        <v>946.95000000000016</v>
      </c>
      <c r="H255" s="40">
        <v>993.45000000000016</v>
      </c>
      <c r="I255" s="40">
        <v>1007.8000000000001</v>
      </c>
      <c r="J255" s="40">
        <v>1016.7000000000002</v>
      </c>
      <c r="K255" s="31">
        <v>998.9</v>
      </c>
      <c r="L255" s="31">
        <v>975.65</v>
      </c>
      <c r="M255" s="31">
        <v>0.13242999999999999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359.75</v>
      </c>
      <c r="D256" s="40">
        <v>356.08333333333331</v>
      </c>
      <c r="E256" s="40">
        <v>328.16666666666663</v>
      </c>
      <c r="F256" s="40">
        <v>296.58333333333331</v>
      </c>
      <c r="G256" s="40">
        <v>268.66666666666663</v>
      </c>
      <c r="H256" s="40">
        <v>387.66666666666663</v>
      </c>
      <c r="I256" s="40">
        <v>415.58333333333326</v>
      </c>
      <c r="J256" s="40">
        <v>447.16666666666663</v>
      </c>
      <c r="K256" s="31">
        <v>384</v>
      </c>
      <c r="L256" s="31">
        <v>324.5</v>
      </c>
      <c r="M256" s="31">
        <v>71.665949999999995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686.55</v>
      </c>
      <c r="D257" s="40">
        <v>685.9666666666667</v>
      </c>
      <c r="E257" s="40">
        <v>675.43333333333339</v>
      </c>
      <c r="F257" s="40">
        <v>664.31666666666672</v>
      </c>
      <c r="G257" s="40">
        <v>653.78333333333342</v>
      </c>
      <c r="H257" s="40">
        <v>697.08333333333337</v>
      </c>
      <c r="I257" s="40">
        <v>707.61666666666667</v>
      </c>
      <c r="J257" s="40">
        <v>718.73333333333335</v>
      </c>
      <c r="K257" s="31">
        <v>696.5</v>
      </c>
      <c r="L257" s="31">
        <v>674.85</v>
      </c>
      <c r="M257" s="31">
        <v>3.58623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2188.3000000000002</v>
      </c>
      <c r="D258" s="40">
        <v>2225.1833333333338</v>
      </c>
      <c r="E258" s="40">
        <v>2143.2166666666676</v>
      </c>
      <c r="F258" s="40">
        <v>2098.1333333333337</v>
      </c>
      <c r="G258" s="40">
        <v>2016.1666666666674</v>
      </c>
      <c r="H258" s="40">
        <v>2270.2666666666678</v>
      </c>
      <c r="I258" s="40">
        <v>2352.233333333334</v>
      </c>
      <c r="J258" s="40">
        <v>2397.316666666668</v>
      </c>
      <c r="K258" s="31">
        <v>2307.15</v>
      </c>
      <c r="L258" s="31">
        <v>2180.1</v>
      </c>
      <c r="M258" s="31">
        <v>21.11974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2429.5500000000002</v>
      </c>
      <c r="D259" s="40">
        <v>2432.2166666666667</v>
      </c>
      <c r="E259" s="40">
        <v>2408.4333333333334</v>
      </c>
      <c r="F259" s="40">
        <v>2387.3166666666666</v>
      </c>
      <c r="G259" s="40">
        <v>2363.5333333333333</v>
      </c>
      <c r="H259" s="40">
        <v>2453.3333333333335</v>
      </c>
      <c r="I259" s="40">
        <v>2477.1166666666672</v>
      </c>
      <c r="J259" s="40">
        <v>2498.2333333333336</v>
      </c>
      <c r="K259" s="31">
        <v>2456</v>
      </c>
      <c r="L259" s="31">
        <v>2411.1</v>
      </c>
      <c r="M259" s="31">
        <v>0.71891000000000005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1734.4</v>
      </c>
      <c r="D260" s="40">
        <v>1745.5833333333333</v>
      </c>
      <c r="E260" s="40">
        <v>1716.1666666666665</v>
      </c>
      <c r="F260" s="40">
        <v>1697.9333333333332</v>
      </c>
      <c r="G260" s="40">
        <v>1668.5166666666664</v>
      </c>
      <c r="H260" s="40">
        <v>1763.8166666666666</v>
      </c>
      <c r="I260" s="40">
        <v>1793.2333333333331</v>
      </c>
      <c r="J260" s="40">
        <v>1811.4666666666667</v>
      </c>
      <c r="K260" s="31">
        <v>1775</v>
      </c>
      <c r="L260" s="31">
        <v>1727.35</v>
      </c>
      <c r="M260" s="31">
        <v>1.04671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3215.45</v>
      </c>
      <c r="D261" s="40">
        <v>3236.7000000000003</v>
      </c>
      <c r="E261" s="40">
        <v>3184.4000000000005</v>
      </c>
      <c r="F261" s="40">
        <v>3153.3500000000004</v>
      </c>
      <c r="G261" s="40">
        <v>3101.0500000000006</v>
      </c>
      <c r="H261" s="40">
        <v>3267.7500000000005</v>
      </c>
      <c r="I261" s="40">
        <v>3320.0500000000006</v>
      </c>
      <c r="J261" s="40">
        <v>3351.1000000000004</v>
      </c>
      <c r="K261" s="31">
        <v>3289</v>
      </c>
      <c r="L261" s="31">
        <v>3205.65</v>
      </c>
      <c r="M261" s="31">
        <v>0.30141000000000001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674.1</v>
      </c>
      <c r="D262" s="40">
        <v>678.23333333333323</v>
      </c>
      <c r="E262" s="40">
        <v>666.96666666666647</v>
      </c>
      <c r="F262" s="40">
        <v>659.83333333333326</v>
      </c>
      <c r="G262" s="40">
        <v>648.56666666666649</v>
      </c>
      <c r="H262" s="40">
        <v>685.36666666666645</v>
      </c>
      <c r="I262" s="40">
        <v>696.6333333333331</v>
      </c>
      <c r="J262" s="40">
        <v>703.76666666666642</v>
      </c>
      <c r="K262" s="31">
        <v>689.5</v>
      </c>
      <c r="L262" s="31">
        <v>671.1</v>
      </c>
      <c r="M262" s="31">
        <v>1.7101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235.8</v>
      </c>
      <c r="D263" s="40">
        <v>236.05000000000004</v>
      </c>
      <c r="E263" s="40">
        <v>231.80000000000007</v>
      </c>
      <c r="F263" s="40">
        <v>227.80000000000004</v>
      </c>
      <c r="G263" s="40">
        <v>223.55000000000007</v>
      </c>
      <c r="H263" s="40">
        <v>240.05000000000007</v>
      </c>
      <c r="I263" s="40">
        <v>244.3</v>
      </c>
      <c r="J263" s="40">
        <v>248.30000000000007</v>
      </c>
      <c r="K263" s="31">
        <v>240.3</v>
      </c>
      <c r="L263" s="31">
        <v>232.05</v>
      </c>
      <c r="M263" s="31">
        <v>10.005929999999999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155.4</v>
      </c>
      <c r="D264" s="40">
        <v>154.18333333333334</v>
      </c>
      <c r="E264" s="40">
        <v>151.41666666666669</v>
      </c>
      <c r="F264" s="40">
        <v>147.43333333333334</v>
      </c>
      <c r="G264" s="40">
        <v>144.66666666666669</v>
      </c>
      <c r="H264" s="40">
        <v>158.16666666666669</v>
      </c>
      <c r="I264" s="40">
        <v>160.93333333333334</v>
      </c>
      <c r="J264" s="40">
        <v>164.91666666666669</v>
      </c>
      <c r="K264" s="31">
        <v>156.94999999999999</v>
      </c>
      <c r="L264" s="31">
        <v>150.19999999999999</v>
      </c>
      <c r="M264" s="31">
        <v>20.015170000000001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90.05</v>
      </c>
      <c r="D265" s="40">
        <v>90.40000000000002</v>
      </c>
      <c r="E265" s="40">
        <v>89.30000000000004</v>
      </c>
      <c r="F265" s="40">
        <v>88.550000000000026</v>
      </c>
      <c r="G265" s="40">
        <v>87.450000000000045</v>
      </c>
      <c r="H265" s="40">
        <v>91.150000000000034</v>
      </c>
      <c r="I265" s="40">
        <v>92.250000000000028</v>
      </c>
      <c r="J265" s="40">
        <v>93.000000000000028</v>
      </c>
      <c r="K265" s="31">
        <v>91.5</v>
      </c>
      <c r="L265" s="31">
        <v>89.65</v>
      </c>
      <c r="M265" s="31">
        <v>10.701919999999999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339.7</v>
      </c>
      <c r="D266" s="40">
        <v>339.48333333333335</v>
      </c>
      <c r="E266" s="40">
        <v>333.2166666666667</v>
      </c>
      <c r="F266" s="40">
        <v>326.73333333333335</v>
      </c>
      <c r="G266" s="40">
        <v>320.4666666666667</v>
      </c>
      <c r="H266" s="40">
        <v>345.9666666666667</v>
      </c>
      <c r="I266" s="40">
        <v>352.23333333333335</v>
      </c>
      <c r="J266" s="40">
        <v>358.7166666666667</v>
      </c>
      <c r="K266" s="31">
        <v>345.75</v>
      </c>
      <c r="L266" s="31">
        <v>333</v>
      </c>
      <c r="M266" s="31">
        <v>7.6869399999999999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678.55</v>
      </c>
      <c r="D267" s="40">
        <v>676.05</v>
      </c>
      <c r="E267" s="40">
        <v>668.69999999999993</v>
      </c>
      <c r="F267" s="40">
        <v>658.85</v>
      </c>
      <c r="G267" s="40">
        <v>651.5</v>
      </c>
      <c r="H267" s="40">
        <v>685.89999999999986</v>
      </c>
      <c r="I267" s="40">
        <v>693.24999999999977</v>
      </c>
      <c r="J267" s="40">
        <v>703.0999999999998</v>
      </c>
      <c r="K267" s="31">
        <v>683.4</v>
      </c>
      <c r="L267" s="31">
        <v>666.2</v>
      </c>
      <c r="M267" s="31">
        <v>81.472139999999996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106.05</v>
      </c>
      <c r="D268" s="40">
        <v>106.48333333333333</v>
      </c>
      <c r="E268" s="40">
        <v>104.06666666666666</v>
      </c>
      <c r="F268" s="40">
        <v>102.08333333333333</v>
      </c>
      <c r="G268" s="40">
        <v>99.666666666666657</v>
      </c>
      <c r="H268" s="40">
        <v>108.46666666666667</v>
      </c>
      <c r="I268" s="40">
        <v>110.88333333333333</v>
      </c>
      <c r="J268" s="40">
        <v>112.86666666666667</v>
      </c>
      <c r="K268" s="31">
        <v>108.9</v>
      </c>
      <c r="L268" s="31">
        <v>104.5</v>
      </c>
      <c r="M268" s="31">
        <v>2.6564399999999999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91.8</v>
      </c>
      <c r="D269" s="40">
        <v>92.466666666666654</v>
      </c>
      <c r="E269" s="40">
        <v>89.633333333333312</v>
      </c>
      <c r="F269" s="40">
        <v>87.466666666666654</v>
      </c>
      <c r="G269" s="40">
        <v>84.633333333333312</v>
      </c>
      <c r="H269" s="40">
        <v>94.633333333333312</v>
      </c>
      <c r="I269" s="40">
        <v>97.466666666666654</v>
      </c>
      <c r="J269" s="40">
        <v>99.633333333333312</v>
      </c>
      <c r="K269" s="31">
        <v>95.3</v>
      </c>
      <c r="L269" s="31">
        <v>90.3</v>
      </c>
      <c r="M269" s="31">
        <v>10.02877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116.75</v>
      </c>
      <c r="D270" s="40">
        <v>116.41666666666667</v>
      </c>
      <c r="E270" s="40">
        <v>114.03333333333335</v>
      </c>
      <c r="F270" s="40">
        <v>111.31666666666668</v>
      </c>
      <c r="G270" s="40">
        <v>108.93333333333335</v>
      </c>
      <c r="H270" s="40">
        <v>119.13333333333334</v>
      </c>
      <c r="I270" s="40">
        <v>121.51666666666667</v>
      </c>
      <c r="J270" s="40">
        <v>124.23333333333333</v>
      </c>
      <c r="K270" s="31">
        <v>118.8</v>
      </c>
      <c r="L270" s="31">
        <v>113.7</v>
      </c>
      <c r="M270" s="31">
        <v>18.942499999999999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280.60000000000002</v>
      </c>
      <c r="D271" s="40">
        <v>281.43333333333334</v>
      </c>
      <c r="E271" s="40">
        <v>276.86666666666667</v>
      </c>
      <c r="F271" s="40">
        <v>273.13333333333333</v>
      </c>
      <c r="G271" s="40">
        <v>268.56666666666666</v>
      </c>
      <c r="H271" s="40">
        <v>285.16666666666669</v>
      </c>
      <c r="I271" s="40">
        <v>289.73333333333341</v>
      </c>
      <c r="J271" s="40">
        <v>293.4666666666667</v>
      </c>
      <c r="K271" s="31">
        <v>286</v>
      </c>
      <c r="L271" s="31">
        <v>277.7</v>
      </c>
      <c r="M271" s="31">
        <v>2.4351699999999998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161.15</v>
      </c>
      <c r="D272" s="40">
        <v>160</v>
      </c>
      <c r="E272" s="40">
        <v>158.05000000000001</v>
      </c>
      <c r="F272" s="40">
        <v>154.95000000000002</v>
      </c>
      <c r="G272" s="40">
        <v>153.00000000000003</v>
      </c>
      <c r="H272" s="40">
        <v>163.1</v>
      </c>
      <c r="I272" s="40">
        <v>165.04999999999998</v>
      </c>
      <c r="J272" s="40">
        <v>168.14999999999998</v>
      </c>
      <c r="K272" s="31">
        <v>161.94999999999999</v>
      </c>
      <c r="L272" s="31">
        <v>156.9</v>
      </c>
      <c r="M272" s="31">
        <v>15.85585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365.95</v>
      </c>
      <c r="D273" s="40">
        <v>365.5</v>
      </c>
      <c r="E273" s="40">
        <v>359.3</v>
      </c>
      <c r="F273" s="40">
        <v>352.65000000000003</v>
      </c>
      <c r="G273" s="40">
        <v>346.45000000000005</v>
      </c>
      <c r="H273" s="40">
        <v>372.15</v>
      </c>
      <c r="I273" s="40">
        <v>378.35</v>
      </c>
      <c r="J273" s="40">
        <v>384.99999999999994</v>
      </c>
      <c r="K273" s="31">
        <v>371.7</v>
      </c>
      <c r="L273" s="31">
        <v>358.85</v>
      </c>
      <c r="M273" s="31">
        <v>72.243449999999996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2174.65</v>
      </c>
      <c r="D274" s="40">
        <v>2187.2166666666667</v>
      </c>
      <c r="E274" s="40">
        <v>2155.4333333333334</v>
      </c>
      <c r="F274" s="40">
        <v>2136.2166666666667</v>
      </c>
      <c r="G274" s="40">
        <v>2104.4333333333334</v>
      </c>
      <c r="H274" s="40">
        <v>2206.4333333333334</v>
      </c>
      <c r="I274" s="40">
        <v>2238.2166666666672</v>
      </c>
      <c r="J274" s="40">
        <v>2257.4333333333334</v>
      </c>
      <c r="K274" s="31">
        <v>2219</v>
      </c>
      <c r="L274" s="31">
        <v>2168</v>
      </c>
      <c r="M274" s="31">
        <v>0.12948000000000001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4109.2</v>
      </c>
      <c r="D275" s="40">
        <v>4130.55</v>
      </c>
      <c r="E275" s="40">
        <v>4076.1000000000004</v>
      </c>
      <c r="F275" s="40">
        <v>4043</v>
      </c>
      <c r="G275" s="40">
        <v>3988.55</v>
      </c>
      <c r="H275" s="40">
        <v>4163.6500000000005</v>
      </c>
      <c r="I275" s="40">
        <v>4218.0999999999995</v>
      </c>
      <c r="J275" s="40">
        <v>4251.2000000000007</v>
      </c>
      <c r="K275" s="31">
        <v>4185</v>
      </c>
      <c r="L275" s="31">
        <v>4097.45</v>
      </c>
      <c r="M275" s="31">
        <v>3.16466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986.55</v>
      </c>
      <c r="D276" s="40">
        <v>984.05000000000007</v>
      </c>
      <c r="E276" s="40">
        <v>978.10000000000014</v>
      </c>
      <c r="F276" s="40">
        <v>969.65000000000009</v>
      </c>
      <c r="G276" s="40">
        <v>963.70000000000016</v>
      </c>
      <c r="H276" s="40">
        <v>992.50000000000011</v>
      </c>
      <c r="I276" s="40">
        <v>998.45000000000016</v>
      </c>
      <c r="J276" s="40">
        <v>1006.9000000000001</v>
      </c>
      <c r="K276" s="31">
        <v>990</v>
      </c>
      <c r="L276" s="31">
        <v>975.6</v>
      </c>
      <c r="M276" s="31">
        <v>4.2138999999999998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166.2</v>
      </c>
      <c r="D277" s="40">
        <v>166.61666666666667</v>
      </c>
      <c r="E277" s="40">
        <v>164.68333333333334</v>
      </c>
      <c r="F277" s="40">
        <v>163.16666666666666</v>
      </c>
      <c r="G277" s="40">
        <v>161.23333333333332</v>
      </c>
      <c r="H277" s="40">
        <v>168.13333333333335</v>
      </c>
      <c r="I277" s="40">
        <v>170.06666666666669</v>
      </c>
      <c r="J277" s="40">
        <v>171.58333333333337</v>
      </c>
      <c r="K277" s="31">
        <v>168.55</v>
      </c>
      <c r="L277" s="31">
        <v>165.1</v>
      </c>
      <c r="M277" s="31">
        <v>2.8595600000000001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2118.8000000000002</v>
      </c>
      <c r="D278" s="40">
        <v>2125.7166666666667</v>
      </c>
      <c r="E278" s="40">
        <v>2075.4333333333334</v>
      </c>
      <c r="F278" s="40">
        <v>2032.0666666666666</v>
      </c>
      <c r="G278" s="40">
        <v>1981.7833333333333</v>
      </c>
      <c r="H278" s="40">
        <v>2169.0833333333335</v>
      </c>
      <c r="I278" s="40">
        <v>2219.3666666666672</v>
      </c>
      <c r="J278" s="40">
        <v>2262.7333333333336</v>
      </c>
      <c r="K278" s="31">
        <v>2176</v>
      </c>
      <c r="L278" s="31">
        <v>2082.35</v>
      </c>
      <c r="M278" s="31">
        <v>0.55150999999999994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850.2</v>
      </c>
      <c r="D279" s="40">
        <v>854.56666666666672</v>
      </c>
      <c r="E279" s="40">
        <v>838.03333333333342</v>
      </c>
      <c r="F279" s="40">
        <v>825.86666666666667</v>
      </c>
      <c r="G279" s="40">
        <v>809.33333333333337</v>
      </c>
      <c r="H279" s="40">
        <v>866.73333333333346</v>
      </c>
      <c r="I279" s="40">
        <v>883.26666666666677</v>
      </c>
      <c r="J279" s="40">
        <v>895.43333333333351</v>
      </c>
      <c r="K279" s="31">
        <v>871.1</v>
      </c>
      <c r="L279" s="31">
        <v>842.4</v>
      </c>
      <c r="M279" s="31">
        <v>4.1505000000000001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288.60000000000002</v>
      </c>
      <c r="D280" s="40">
        <v>291.76666666666665</v>
      </c>
      <c r="E280" s="40">
        <v>284.5333333333333</v>
      </c>
      <c r="F280" s="40">
        <v>280.46666666666664</v>
      </c>
      <c r="G280" s="40">
        <v>273.23333333333329</v>
      </c>
      <c r="H280" s="40">
        <v>295.83333333333331</v>
      </c>
      <c r="I280" s="40">
        <v>303.06666666666666</v>
      </c>
      <c r="J280" s="40">
        <v>307.13333333333333</v>
      </c>
      <c r="K280" s="31">
        <v>299</v>
      </c>
      <c r="L280" s="31">
        <v>287.7</v>
      </c>
      <c r="M280" s="31">
        <v>8.4960000000000004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338.1</v>
      </c>
      <c r="D281" s="40">
        <v>332.98333333333335</v>
      </c>
      <c r="E281" s="40">
        <v>322.06666666666672</v>
      </c>
      <c r="F281" s="40">
        <v>306.03333333333336</v>
      </c>
      <c r="G281" s="40">
        <v>295.11666666666673</v>
      </c>
      <c r="H281" s="40">
        <v>349.01666666666671</v>
      </c>
      <c r="I281" s="40">
        <v>359.93333333333334</v>
      </c>
      <c r="J281" s="40">
        <v>375.9666666666667</v>
      </c>
      <c r="K281" s="31">
        <v>343.9</v>
      </c>
      <c r="L281" s="31">
        <v>316.95</v>
      </c>
      <c r="M281" s="31">
        <v>45.294670000000004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272.75</v>
      </c>
      <c r="D282" s="40">
        <v>269.66666666666669</v>
      </c>
      <c r="E282" s="40">
        <v>264.33333333333337</v>
      </c>
      <c r="F282" s="40">
        <v>255.91666666666669</v>
      </c>
      <c r="G282" s="40">
        <v>250.58333333333337</v>
      </c>
      <c r="H282" s="40">
        <v>278.08333333333337</v>
      </c>
      <c r="I282" s="40">
        <v>283.41666666666674</v>
      </c>
      <c r="J282" s="40">
        <v>291.83333333333337</v>
      </c>
      <c r="K282" s="31">
        <v>275</v>
      </c>
      <c r="L282" s="31">
        <v>261.25</v>
      </c>
      <c r="M282" s="31">
        <v>10.06977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1274.5999999999999</v>
      </c>
      <c r="D283" s="40">
        <v>1268.0333333333335</v>
      </c>
      <c r="E283" s="40">
        <v>1242.366666666667</v>
      </c>
      <c r="F283" s="40">
        <v>1210.1333333333334</v>
      </c>
      <c r="G283" s="40">
        <v>1184.4666666666669</v>
      </c>
      <c r="H283" s="40">
        <v>1300.2666666666671</v>
      </c>
      <c r="I283" s="40">
        <v>1325.9333333333336</v>
      </c>
      <c r="J283" s="40">
        <v>1358.1666666666672</v>
      </c>
      <c r="K283" s="31">
        <v>1293.7</v>
      </c>
      <c r="L283" s="31">
        <v>1235.8</v>
      </c>
      <c r="M283" s="31">
        <v>0.78534000000000004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1178.95</v>
      </c>
      <c r="D284" s="40">
        <v>1162.2833333333335</v>
      </c>
      <c r="E284" s="40">
        <v>1141.666666666667</v>
      </c>
      <c r="F284" s="40">
        <v>1104.3833333333334</v>
      </c>
      <c r="G284" s="40">
        <v>1083.7666666666669</v>
      </c>
      <c r="H284" s="40">
        <v>1199.5666666666671</v>
      </c>
      <c r="I284" s="40">
        <v>1220.1833333333334</v>
      </c>
      <c r="J284" s="40">
        <v>1257.4666666666672</v>
      </c>
      <c r="K284" s="31">
        <v>1182.9000000000001</v>
      </c>
      <c r="L284" s="31">
        <v>1125</v>
      </c>
      <c r="M284" s="31">
        <v>2.1038100000000002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397.05</v>
      </c>
      <c r="D285" s="40">
        <v>394.2</v>
      </c>
      <c r="E285" s="40">
        <v>388.84999999999997</v>
      </c>
      <c r="F285" s="40">
        <v>380.65</v>
      </c>
      <c r="G285" s="40">
        <v>375.29999999999995</v>
      </c>
      <c r="H285" s="40">
        <v>402.4</v>
      </c>
      <c r="I285" s="40">
        <v>407.75</v>
      </c>
      <c r="J285" s="40">
        <v>415.95</v>
      </c>
      <c r="K285" s="31">
        <v>399.55</v>
      </c>
      <c r="L285" s="31">
        <v>386</v>
      </c>
      <c r="M285" s="31">
        <v>5.6672000000000002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618.79999999999995</v>
      </c>
      <c r="D286" s="40">
        <v>618.5333333333333</v>
      </c>
      <c r="E286" s="40">
        <v>614.36666666666656</v>
      </c>
      <c r="F286" s="40">
        <v>609.93333333333328</v>
      </c>
      <c r="G286" s="40">
        <v>605.76666666666654</v>
      </c>
      <c r="H286" s="40">
        <v>622.96666666666658</v>
      </c>
      <c r="I286" s="40">
        <v>627.13333333333333</v>
      </c>
      <c r="J286" s="40">
        <v>631.56666666666661</v>
      </c>
      <c r="K286" s="31">
        <v>622.70000000000005</v>
      </c>
      <c r="L286" s="31">
        <v>614.1</v>
      </c>
      <c r="M286" s="31">
        <v>2.3745500000000002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48.6</v>
      </c>
      <c r="D287" s="40">
        <v>48.783333333333331</v>
      </c>
      <c r="E287" s="40">
        <v>47.816666666666663</v>
      </c>
      <c r="F287" s="40">
        <v>47.033333333333331</v>
      </c>
      <c r="G287" s="40">
        <v>46.066666666666663</v>
      </c>
      <c r="H287" s="40">
        <v>49.566666666666663</v>
      </c>
      <c r="I287" s="40">
        <v>50.533333333333331</v>
      </c>
      <c r="J287" s="40">
        <v>51.316666666666663</v>
      </c>
      <c r="K287" s="31">
        <v>49.75</v>
      </c>
      <c r="L287" s="31">
        <v>48</v>
      </c>
      <c r="M287" s="31">
        <v>38.691330000000001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594.45000000000005</v>
      </c>
      <c r="D288" s="40">
        <v>594.43333333333339</v>
      </c>
      <c r="E288" s="40">
        <v>591.76666666666677</v>
      </c>
      <c r="F288" s="40">
        <v>589.08333333333337</v>
      </c>
      <c r="G288" s="40">
        <v>586.41666666666674</v>
      </c>
      <c r="H288" s="40">
        <v>597.11666666666679</v>
      </c>
      <c r="I288" s="40">
        <v>599.7833333333333</v>
      </c>
      <c r="J288" s="40">
        <v>602.46666666666681</v>
      </c>
      <c r="K288" s="31">
        <v>597.1</v>
      </c>
      <c r="L288" s="31">
        <v>591.75</v>
      </c>
      <c r="M288" s="31">
        <v>1.60459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441.7</v>
      </c>
      <c r="D289" s="40">
        <v>451.36666666666662</v>
      </c>
      <c r="E289" s="40">
        <v>427.93333333333322</v>
      </c>
      <c r="F289" s="40">
        <v>414.16666666666663</v>
      </c>
      <c r="G289" s="40">
        <v>390.73333333333323</v>
      </c>
      <c r="H289" s="40">
        <v>465.13333333333321</v>
      </c>
      <c r="I289" s="40">
        <v>488.56666666666661</v>
      </c>
      <c r="J289" s="40">
        <v>502.3333333333332</v>
      </c>
      <c r="K289" s="31">
        <v>474.8</v>
      </c>
      <c r="L289" s="31">
        <v>437.6</v>
      </c>
      <c r="M289" s="31">
        <v>24.244420000000002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1985.55</v>
      </c>
      <c r="D290" s="40">
        <v>1995.5833333333333</v>
      </c>
      <c r="E290" s="40">
        <v>1968.7666666666664</v>
      </c>
      <c r="F290" s="40">
        <v>1951.9833333333331</v>
      </c>
      <c r="G290" s="40">
        <v>1925.1666666666663</v>
      </c>
      <c r="H290" s="40">
        <v>2012.3666666666666</v>
      </c>
      <c r="I290" s="40">
        <v>2039.1833333333336</v>
      </c>
      <c r="J290" s="40">
        <v>2055.9666666666667</v>
      </c>
      <c r="K290" s="31">
        <v>2022.4</v>
      </c>
      <c r="L290" s="31">
        <v>1978.8</v>
      </c>
      <c r="M290" s="31">
        <v>19.118089999999999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86.3</v>
      </c>
      <c r="D291" s="40">
        <v>85.716666666666654</v>
      </c>
      <c r="E291" s="40">
        <v>84.483333333333306</v>
      </c>
      <c r="F291" s="40">
        <v>82.666666666666657</v>
      </c>
      <c r="G291" s="40">
        <v>81.433333333333309</v>
      </c>
      <c r="H291" s="40">
        <v>87.533333333333303</v>
      </c>
      <c r="I291" s="40">
        <v>88.766666666666652</v>
      </c>
      <c r="J291" s="40">
        <v>90.5833333333333</v>
      </c>
      <c r="K291" s="31">
        <v>86.95</v>
      </c>
      <c r="L291" s="31">
        <v>83.9</v>
      </c>
      <c r="M291" s="31">
        <v>81.978080000000006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4682.3</v>
      </c>
      <c r="D292" s="40">
        <v>4677.3666666666668</v>
      </c>
      <c r="E292" s="40">
        <v>4607.9333333333334</v>
      </c>
      <c r="F292" s="40">
        <v>4533.5666666666666</v>
      </c>
      <c r="G292" s="40">
        <v>4464.1333333333332</v>
      </c>
      <c r="H292" s="40">
        <v>4751.7333333333336</v>
      </c>
      <c r="I292" s="40">
        <v>4821.1666666666679</v>
      </c>
      <c r="J292" s="40">
        <v>4895.5333333333338</v>
      </c>
      <c r="K292" s="31">
        <v>4746.8</v>
      </c>
      <c r="L292" s="31">
        <v>4603</v>
      </c>
      <c r="M292" s="31">
        <v>4.8564600000000002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430.7</v>
      </c>
      <c r="D293" s="40">
        <v>425.09999999999997</v>
      </c>
      <c r="E293" s="40">
        <v>414.29999999999995</v>
      </c>
      <c r="F293" s="40">
        <v>397.9</v>
      </c>
      <c r="G293" s="40">
        <v>387.09999999999997</v>
      </c>
      <c r="H293" s="40">
        <v>441.49999999999994</v>
      </c>
      <c r="I293" s="40">
        <v>452.3</v>
      </c>
      <c r="J293" s="40">
        <v>468.69999999999993</v>
      </c>
      <c r="K293" s="31">
        <v>435.9</v>
      </c>
      <c r="L293" s="31">
        <v>408.7</v>
      </c>
      <c r="M293" s="31">
        <v>95.625929999999997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294.60000000000002</v>
      </c>
      <c r="D294" s="40">
        <v>295.56666666666666</v>
      </c>
      <c r="E294" s="40">
        <v>289.13333333333333</v>
      </c>
      <c r="F294" s="40">
        <v>283.66666666666669</v>
      </c>
      <c r="G294" s="40">
        <v>277.23333333333335</v>
      </c>
      <c r="H294" s="40">
        <v>301.0333333333333</v>
      </c>
      <c r="I294" s="40">
        <v>307.46666666666658</v>
      </c>
      <c r="J294" s="40">
        <v>312.93333333333328</v>
      </c>
      <c r="K294" s="31">
        <v>302</v>
      </c>
      <c r="L294" s="31">
        <v>290.10000000000002</v>
      </c>
      <c r="M294" s="31">
        <v>1.5107900000000001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7940.7</v>
      </c>
      <c r="D295" s="40">
        <v>7937.3499999999995</v>
      </c>
      <c r="E295" s="40">
        <v>7837.0499999999993</v>
      </c>
      <c r="F295" s="40">
        <v>7733.4</v>
      </c>
      <c r="G295" s="40">
        <v>7633.0999999999995</v>
      </c>
      <c r="H295" s="40">
        <v>8040.9999999999991</v>
      </c>
      <c r="I295" s="40">
        <v>8141.3</v>
      </c>
      <c r="J295" s="40">
        <v>8244.9499999999989</v>
      </c>
      <c r="K295" s="31">
        <v>8037.65</v>
      </c>
      <c r="L295" s="31">
        <v>7833.7</v>
      </c>
      <c r="M295" s="31">
        <v>3.7190000000000001E-2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5848.3</v>
      </c>
      <c r="D296" s="40">
        <v>5817.0333333333328</v>
      </c>
      <c r="E296" s="40">
        <v>5754.0666666666657</v>
      </c>
      <c r="F296" s="40">
        <v>5659.833333333333</v>
      </c>
      <c r="G296" s="40">
        <v>5596.8666666666659</v>
      </c>
      <c r="H296" s="40">
        <v>5911.2666666666655</v>
      </c>
      <c r="I296" s="40">
        <v>5974.2333333333327</v>
      </c>
      <c r="J296" s="40">
        <v>6068.4666666666653</v>
      </c>
      <c r="K296" s="31">
        <v>5880</v>
      </c>
      <c r="L296" s="31">
        <v>5722.8</v>
      </c>
      <c r="M296" s="31">
        <v>2.69591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1710.9</v>
      </c>
      <c r="D297" s="40">
        <v>1715.6333333333332</v>
      </c>
      <c r="E297" s="40">
        <v>1701.2666666666664</v>
      </c>
      <c r="F297" s="40">
        <v>1691.6333333333332</v>
      </c>
      <c r="G297" s="40">
        <v>1677.2666666666664</v>
      </c>
      <c r="H297" s="40">
        <v>1725.2666666666664</v>
      </c>
      <c r="I297" s="40">
        <v>1739.6333333333332</v>
      </c>
      <c r="J297" s="40">
        <v>1749.2666666666664</v>
      </c>
      <c r="K297" s="31">
        <v>1730</v>
      </c>
      <c r="L297" s="31">
        <v>1706</v>
      </c>
      <c r="M297" s="31">
        <v>14.87933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620.9</v>
      </c>
      <c r="D298" s="40">
        <v>622.9666666666667</v>
      </c>
      <c r="E298" s="40">
        <v>615.93333333333339</v>
      </c>
      <c r="F298" s="40">
        <v>610.9666666666667</v>
      </c>
      <c r="G298" s="40">
        <v>603.93333333333339</v>
      </c>
      <c r="H298" s="40">
        <v>627.93333333333339</v>
      </c>
      <c r="I298" s="40">
        <v>634.9666666666667</v>
      </c>
      <c r="J298" s="40">
        <v>639.93333333333339</v>
      </c>
      <c r="K298" s="31">
        <v>630</v>
      </c>
      <c r="L298" s="31">
        <v>618</v>
      </c>
      <c r="M298" s="31">
        <v>16.281040000000001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41.5</v>
      </c>
      <c r="D299" s="40">
        <v>41.383333333333333</v>
      </c>
      <c r="E299" s="40">
        <v>39.966666666666669</v>
      </c>
      <c r="F299" s="40">
        <v>38.433333333333337</v>
      </c>
      <c r="G299" s="40">
        <v>37.016666666666673</v>
      </c>
      <c r="H299" s="40">
        <v>42.916666666666664</v>
      </c>
      <c r="I299" s="40">
        <v>44.333333333333336</v>
      </c>
      <c r="J299" s="40">
        <v>45.86666666666666</v>
      </c>
      <c r="K299" s="31">
        <v>42.8</v>
      </c>
      <c r="L299" s="31">
        <v>39.85</v>
      </c>
      <c r="M299" s="31">
        <v>162.82142999999999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2832</v>
      </c>
      <c r="D300" s="40">
        <v>2762.3333333333335</v>
      </c>
      <c r="E300" s="40">
        <v>2669.666666666667</v>
      </c>
      <c r="F300" s="40">
        <v>2507.3333333333335</v>
      </c>
      <c r="G300" s="40">
        <v>2414.666666666667</v>
      </c>
      <c r="H300" s="40">
        <v>2924.666666666667</v>
      </c>
      <c r="I300" s="40">
        <v>3017.3333333333339</v>
      </c>
      <c r="J300" s="40">
        <v>3179.666666666667</v>
      </c>
      <c r="K300" s="31">
        <v>2855</v>
      </c>
      <c r="L300" s="31">
        <v>2600</v>
      </c>
      <c r="M300" s="31">
        <v>8.0693599999999996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940</v>
      </c>
      <c r="D301" s="40">
        <v>937.9</v>
      </c>
      <c r="E301" s="40">
        <v>931.8</v>
      </c>
      <c r="F301" s="40">
        <v>923.6</v>
      </c>
      <c r="G301" s="40">
        <v>917.5</v>
      </c>
      <c r="H301" s="40">
        <v>946.09999999999991</v>
      </c>
      <c r="I301" s="40">
        <v>952.2</v>
      </c>
      <c r="J301" s="40">
        <v>960.39999999999986</v>
      </c>
      <c r="K301" s="31">
        <v>944</v>
      </c>
      <c r="L301" s="31">
        <v>929.7</v>
      </c>
      <c r="M301" s="31">
        <v>15.77549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3721.75</v>
      </c>
      <c r="D302" s="40">
        <v>3757.5833333333335</v>
      </c>
      <c r="E302" s="40">
        <v>3675.166666666667</v>
      </c>
      <c r="F302" s="40">
        <v>3628.5833333333335</v>
      </c>
      <c r="G302" s="40">
        <v>3546.166666666667</v>
      </c>
      <c r="H302" s="40">
        <v>3804.166666666667</v>
      </c>
      <c r="I302" s="40">
        <v>3886.5833333333339</v>
      </c>
      <c r="J302" s="40">
        <v>3933.166666666667</v>
      </c>
      <c r="K302" s="31">
        <v>3840</v>
      </c>
      <c r="L302" s="31">
        <v>3711</v>
      </c>
      <c r="M302" s="31">
        <v>0.48842999999999998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785.3</v>
      </c>
      <c r="D303" s="40">
        <v>783.91666666666663</v>
      </c>
      <c r="E303" s="40">
        <v>775.2833333333333</v>
      </c>
      <c r="F303" s="40">
        <v>765.26666666666665</v>
      </c>
      <c r="G303" s="40">
        <v>756.63333333333333</v>
      </c>
      <c r="H303" s="40">
        <v>793.93333333333328</v>
      </c>
      <c r="I303" s="40">
        <v>802.56666666666672</v>
      </c>
      <c r="J303" s="40">
        <v>812.58333333333326</v>
      </c>
      <c r="K303" s="31">
        <v>792.55</v>
      </c>
      <c r="L303" s="31">
        <v>773.9</v>
      </c>
      <c r="M303" s="31">
        <v>0.16433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43.4</v>
      </c>
      <c r="D304" s="40">
        <v>43.433333333333337</v>
      </c>
      <c r="E304" s="40">
        <v>42.716666666666676</v>
      </c>
      <c r="F304" s="40">
        <v>42.033333333333339</v>
      </c>
      <c r="G304" s="40">
        <v>41.316666666666677</v>
      </c>
      <c r="H304" s="40">
        <v>44.116666666666674</v>
      </c>
      <c r="I304" s="40">
        <v>44.833333333333343</v>
      </c>
      <c r="J304" s="40">
        <v>45.516666666666673</v>
      </c>
      <c r="K304" s="31">
        <v>44.15</v>
      </c>
      <c r="L304" s="31">
        <v>42.75</v>
      </c>
      <c r="M304" s="31">
        <v>15.21658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162.25</v>
      </c>
      <c r="D305" s="40">
        <v>160.66666666666666</v>
      </c>
      <c r="E305" s="40">
        <v>158.08333333333331</v>
      </c>
      <c r="F305" s="40">
        <v>153.91666666666666</v>
      </c>
      <c r="G305" s="40">
        <v>151.33333333333331</v>
      </c>
      <c r="H305" s="40">
        <v>164.83333333333331</v>
      </c>
      <c r="I305" s="40">
        <v>167.41666666666663</v>
      </c>
      <c r="J305" s="40">
        <v>171.58333333333331</v>
      </c>
      <c r="K305" s="31">
        <v>163.25</v>
      </c>
      <c r="L305" s="31">
        <v>156.5</v>
      </c>
      <c r="M305" s="31">
        <v>5.0762600000000004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79993.8</v>
      </c>
      <c r="D306" s="40">
        <v>79681.266666666663</v>
      </c>
      <c r="E306" s="40">
        <v>78812.533333333326</v>
      </c>
      <c r="F306" s="40">
        <v>77631.266666666663</v>
      </c>
      <c r="G306" s="40">
        <v>76762.533333333326</v>
      </c>
      <c r="H306" s="40">
        <v>80862.533333333326</v>
      </c>
      <c r="I306" s="40">
        <v>81731.266666666663</v>
      </c>
      <c r="J306" s="40">
        <v>82912.533333333326</v>
      </c>
      <c r="K306" s="31">
        <v>80550</v>
      </c>
      <c r="L306" s="31">
        <v>78500</v>
      </c>
      <c r="M306" s="31">
        <v>0.16456999999999999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1094.3</v>
      </c>
      <c r="D307" s="40">
        <v>1097.0666666666666</v>
      </c>
      <c r="E307" s="40">
        <v>1087.2333333333331</v>
      </c>
      <c r="F307" s="40">
        <v>1080.1666666666665</v>
      </c>
      <c r="G307" s="40">
        <v>1070.333333333333</v>
      </c>
      <c r="H307" s="40">
        <v>1104.1333333333332</v>
      </c>
      <c r="I307" s="40">
        <v>1113.9666666666667</v>
      </c>
      <c r="J307" s="40">
        <v>1121.0333333333333</v>
      </c>
      <c r="K307" s="31">
        <v>1106.9000000000001</v>
      </c>
      <c r="L307" s="31">
        <v>1090</v>
      </c>
      <c r="M307" s="31">
        <v>3.8801000000000001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4600.6000000000004</v>
      </c>
      <c r="D308" s="40">
        <v>4654.8666666666659</v>
      </c>
      <c r="E308" s="40">
        <v>4507.2833333333319</v>
      </c>
      <c r="F308" s="40">
        <v>4413.9666666666662</v>
      </c>
      <c r="G308" s="40">
        <v>4266.3833333333323</v>
      </c>
      <c r="H308" s="40">
        <v>4748.1833333333316</v>
      </c>
      <c r="I308" s="40">
        <v>4895.7666666666655</v>
      </c>
      <c r="J308" s="40">
        <v>4989.0833333333312</v>
      </c>
      <c r="K308" s="31">
        <v>4802.45</v>
      </c>
      <c r="L308" s="31">
        <v>4561.55</v>
      </c>
      <c r="M308" s="31">
        <v>0.24240999999999999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316.7</v>
      </c>
      <c r="D309" s="40">
        <v>316.01666666666665</v>
      </c>
      <c r="E309" s="40">
        <v>313.23333333333329</v>
      </c>
      <c r="F309" s="40">
        <v>309.76666666666665</v>
      </c>
      <c r="G309" s="40">
        <v>306.98333333333329</v>
      </c>
      <c r="H309" s="40">
        <v>319.48333333333329</v>
      </c>
      <c r="I309" s="40">
        <v>322.26666666666659</v>
      </c>
      <c r="J309" s="40">
        <v>325.73333333333329</v>
      </c>
      <c r="K309" s="31">
        <v>318.8</v>
      </c>
      <c r="L309" s="31">
        <v>312.55</v>
      </c>
      <c r="M309" s="31">
        <v>0.45412999999999998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180.85</v>
      </c>
      <c r="D310" s="40">
        <v>181.68333333333331</v>
      </c>
      <c r="E310" s="40">
        <v>178.76666666666662</v>
      </c>
      <c r="F310" s="40">
        <v>176.68333333333331</v>
      </c>
      <c r="G310" s="40">
        <v>173.76666666666662</v>
      </c>
      <c r="H310" s="40">
        <v>183.76666666666662</v>
      </c>
      <c r="I310" s="40">
        <v>186.68333333333331</v>
      </c>
      <c r="J310" s="40">
        <v>188.76666666666662</v>
      </c>
      <c r="K310" s="31">
        <v>184.6</v>
      </c>
      <c r="L310" s="31">
        <v>179.6</v>
      </c>
      <c r="M310" s="31">
        <v>56.589010000000002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752.5</v>
      </c>
      <c r="D311" s="40">
        <v>749.98333333333323</v>
      </c>
      <c r="E311" s="40">
        <v>740.96666666666647</v>
      </c>
      <c r="F311" s="40">
        <v>729.43333333333328</v>
      </c>
      <c r="G311" s="40">
        <v>720.41666666666652</v>
      </c>
      <c r="H311" s="40">
        <v>761.51666666666642</v>
      </c>
      <c r="I311" s="40">
        <v>770.53333333333308</v>
      </c>
      <c r="J311" s="40">
        <v>782.06666666666638</v>
      </c>
      <c r="K311" s="31">
        <v>759</v>
      </c>
      <c r="L311" s="31">
        <v>738.45</v>
      </c>
      <c r="M311" s="31">
        <v>22.870170000000002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227</v>
      </c>
      <c r="D312" s="40">
        <v>226.91666666666666</v>
      </c>
      <c r="E312" s="40">
        <v>224.08333333333331</v>
      </c>
      <c r="F312" s="40">
        <v>221.16666666666666</v>
      </c>
      <c r="G312" s="40">
        <v>218.33333333333331</v>
      </c>
      <c r="H312" s="40">
        <v>229.83333333333331</v>
      </c>
      <c r="I312" s="40">
        <v>232.66666666666663</v>
      </c>
      <c r="J312" s="40">
        <v>235.58333333333331</v>
      </c>
      <c r="K312" s="31">
        <v>229.75</v>
      </c>
      <c r="L312" s="31">
        <v>224</v>
      </c>
      <c r="M312" s="31">
        <v>1.5815600000000001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240.35</v>
      </c>
      <c r="D313" s="40">
        <v>238.9</v>
      </c>
      <c r="E313" s="40">
        <v>234.3</v>
      </c>
      <c r="F313" s="40">
        <v>228.25</v>
      </c>
      <c r="G313" s="40">
        <v>223.65</v>
      </c>
      <c r="H313" s="40">
        <v>244.95000000000002</v>
      </c>
      <c r="I313" s="40">
        <v>249.54999999999998</v>
      </c>
      <c r="J313" s="40">
        <v>255.60000000000002</v>
      </c>
      <c r="K313" s="31">
        <v>243.5</v>
      </c>
      <c r="L313" s="31">
        <v>232.85</v>
      </c>
      <c r="M313" s="31">
        <v>7.9555499999999997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741.7</v>
      </c>
      <c r="D314" s="40">
        <v>742.25</v>
      </c>
      <c r="E314" s="40">
        <v>719.5</v>
      </c>
      <c r="F314" s="40">
        <v>697.3</v>
      </c>
      <c r="G314" s="40">
        <v>674.55</v>
      </c>
      <c r="H314" s="40">
        <v>764.45</v>
      </c>
      <c r="I314" s="40">
        <v>787.2</v>
      </c>
      <c r="J314" s="40">
        <v>809.40000000000009</v>
      </c>
      <c r="K314" s="31">
        <v>765</v>
      </c>
      <c r="L314" s="31">
        <v>720.05</v>
      </c>
      <c r="M314" s="31">
        <v>3.1512199999999999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171.35</v>
      </c>
      <c r="D315" s="40">
        <v>170.23333333333332</v>
      </c>
      <c r="E315" s="40">
        <v>166.11666666666665</v>
      </c>
      <c r="F315" s="40">
        <v>160.88333333333333</v>
      </c>
      <c r="G315" s="40">
        <v>156.76666666666665</v>
      </c>
      <c r="H315" s="40">
        <v>175.46666666666664</v>
      </c>
      <c r="I315" s="40">
        <v>179.58333333333331</v>
      </c>
      <c r="J315" s="40">
        <v>184.81666666666663</v>
      </c>
      <c r="K315" s="31">
        <v>174.35</v>
      </c>
      <c r="L315" s="31">
        <v>165</v>
      </c>
      <c r="M315" s="31">
        <v>91.97054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42.95</v>
      </c>
      <c r="D316" s="40">
        <v>43.116666666666667</v>
      </c>
      <c r="E316" s="40">
        <v>42.583333333333336</v>
      </c>
      <c r="F316" s="40">
        <v>42.216666666666669</v>
      </c>
      <c r="G316" s="40">
        <v>41.683333333333337</v>
      </c>
      <c r="H316" s="40">
        <v>43.483333333333334</v>
      </c>
      <c r="I316" s="40">
        <v>44.016666666666666</v>
      </c>
      <c r="J316" s="40">
        <v>44.383333333333333</v>
      </c>
      <c r="K316" s="31">
        <v>43.65</v>
      </c>
      <c r="L316" s="31">
        <v>42.75</v>
      </c>
      <c r="M316" s="31">
        <v>7.2517899999999997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565.20000000000005</v>
      </c>
      <c r="D317" s="40">
        <v>564.53333333333342</v>
      </c>
      <c r="E317" s="40">
        <v>561.36666666666679</v>
      </c>
      <c r="F317" s="40">
        <v>557.53333333333342</v>
      </c>
      <c r="G317" s="40">
        <v>554.36666666666679</v>
      </c>
      <c r="H317" s="40">
        <v>568.36666666666679</v>
      </c>
      <c r="I317" s="40">
        <v>571.53333333333353</v>
      </c>
      <c r="J317" s="40">
        <v>575.36666666666679</v>
      </c>
      <c r="K317" s="31">
        <v>567.70000000000005</v>
      </c>
      <c r="L317" s="31">
        <v>560.70000000000005</v>
      </c>
      <c r="M317" s="31">
        <v>17.634599999999999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6831</v>
      </c>
      <c r="D318" s="40">
        <v>6820.666666666667</v>
      </c>
      <c r="E318" s="40">
        <v>6795.3333333333339</v>
      </c>
      <c r="F318" s="40">
        <v>6759.666666666667</v>
      </c>
      <c r="G318" s="40">
        <v>6734.3333333333339</v>
      </c>
      <c r="H318" s="40">
        <v>6856.3333333333339</v>
      </c>
      <c r="I318" s="40">
        <v>6881.6666666666679</v>
      </c>
      <c r="J318" s="40">
        <v>6917.3333333333339</v>
      </c>
      <c r="K318" s="31">
        <v>6846</v>
      </c>
      <c r="L318" s="31">
        <v>6785</v>
      </c>
      <c r="M318" s="31">
        <v>5.4862299999999999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1039.2</v>
      </c>
      <c r="D319" s="40">
        <v>1046.7666666666667</v>
      </c>
      <c r="E319" s="40">
        <v>1027.5333333333333</v>
      </c>
      <c r="F319" s="40">
        <v>1015.8666666666666</v>
      </c>
      <c r="G319" s="40">
        <v>996.63333333333321</v>
      </c>
      <c r="H319" s="40">
        <v>1058.4333333333334</v>
      </c>
      <c r="I319" s="40">
        <v>1077.6666666666665</v>
      </c>
      <c r="J319" s="40">
        <v>1089.3333333333335</v>
      </c>
      <c r="K319" s="31">
        <v>1066</v>
      </c>
      <c r="L319" s="31">
        <v>1035.0999999999999</v>
      </c>
      <c r="M319" s="31">
        <v>2.7071000000000001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371.9</v>
      </c>
      <c r="D320" s="40">
        <v>370.76666666666665</v>
      </c>
      <c r="E320" s="40">
        <v>366.5333333333333</v>
      </c>
      <c r="F320" s="40">
        <v>361.16666666666663</v>
      </c>
      <c r="G320" s="40">
        <v>356.93333333333328</v>
      </c>
      <c r="H320" s="40">
        <v>376.13333333333333</v>
      </c>
      <c r="I320" s="40">
        <v>380.36666666666667</v>
      </c>
      <c r="J320" s="40">
        <v>385.73333333333335</v>
      </c>
      <c r="K320" s="31">
        <v>375</v>
      </c>
      <c r="L320" s="31">
        <v>365.4</v>
      </c>
      <c r="M320" s="31">
        <v>8.0843299999999996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251.55</v>
      </c>
      <c r="D321" s="40">
        <v>252.51666666666665</v>
      </c>
      <c r="E321" s="40">
        <v>250.0333333333333</v>
      </c>
      <c r="F321" s="40">
        <v>248.51666666666665</v>
      </c>
      <c r="G321" s="40">
        <v>246.0333333333333</v>
      </c>
      <c r="H321" s="40">
        <v>254.0333333333333</v>
      </c>
      <c r="I321" s="40">
        <v>256.51666666666665</v>
      </c>
      <c r="J321" s="40">
        <v>258.0333333333333</v>
      </c>
      <c r="K321" s="31">
        <v>255</v>
      </c>
      <c r="L321" s="31">
        <v>251</v>
      </c>
      <c r="M321" s="31">
        <v>2.6798899999999999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3000.7</v>
      </c>
      <c r="D322" s="40">
        <v>3018.8666666666668</v>
      </c>
      <c r="E322" s="40">
        <v>2955.8333333333335</v>
      </c>
      <c r="F322" s="40">
        <v>2910.9666666666667</v>
      </c>
      <c r="G322" s="40">
        <v>2847.9333333333334</v>
      </c>
      <c r="H322" s="40">
        <v>3063.7333333333336</v>
      </c>
      <c r="I322" s="40">
        <v>3126.7666666666664</v>
      </c>
      <c r="J322" s="40">
        <v>3171.6333333333337</v>
      </c>
      <c r="K322" s="31">
        <v>3081.9</v>
      </c>
      <c r="L322" s="31">
        <v>2974</v>
      </c>
      <c r="M322" s="31">
        <v>3.1514000000000002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4523</v>
      </c>
      <c r="D323" s="40">
        <v>4489.3</v>
      </c>
      <c r="E323" s="40">
        <v>4408.7000000000007</v>
      </c>
      <c r="F323" s="40">
        <v>4294.4000000000005</v>
      </c>
      <c r="G323" s="40">
        <v>4213.8000000000011</v>
      </c>
      <c r="H323" s="40">
        <v>4603.6000000000004</v>
      </c>
      <c r="I323" s="40">
        <v>4684.2000000000007</v>
      </c>
      <c r="J323" s="40">
        <v>4798.5</v>
      </c>
      <c r="K323" s="31">
        <v>4569.8999999999996</v>
      </c>
      <c r="L323" s="31">
        <v>4375</v>
      </c>
      <c r="M323" s="31">
        <v>23.528929999999999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127.9</v>
      </c>
      <c r="D324" s="40">
        <v>129.76666666666668</v>
      </c>
      <c r="E324" s="40">
        <v>125.13333333333335</v>
      </c>
      <c r="F324" s="40">
        <v>122.36666666666667</v>
      </c>
      <c r="G324" s="40">
        <v>117.73333333333335</v>
      </c>
      <c r="H324" s="40">
        <v>132.53333333333336</v>
      </c>
      <c r="I324" s="40">
        <v>137.16666666666669</v>
      </c>
      <c r="J324" s="40">
        <v>139.93333333333337</v>
      </c>
      <c r="K324" s="31">
        <v>134.4</v>
      </c>
      <c r="L324" s="31">
        <v>127</v>
      </c>
      <c r="M324" s="31">
        <v>6.1920500000000001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739.6</v>
      </c>
      <c r="D325" s="40">
        <v>736.6</v>
      </c>
      <c r="E325" s="40">
        <v>727.7</v>
      </c>
      <c r="F325" s="40">
        <v>715.80000000000007</v>
      </c>
      <c r="G325" s="40">
        <v>706.90000000000009</v>
      </c>
      <c r="H325" s="40">
        <v>748.5</v>
      </c>
      <c r="I325" s="40">
        <v>757.39999999999986</v>
      </c>
      <c r="J325" s="40">
        <v>769.3</v>
      </c>
      <c r="K325" s="31">
        <v>745.5</v>
      </c>
      <c r="L325" s="31">
        <v>724.7</v>
      </c>
      <c r="M325" s="31">
        <v>2.2744900000000001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185.45</v>
      </c>
      <c r="D326" s="40">
        <v>184.86666666666667</v>
      </c>
      <c r="E326" s="40">
        <v>183.58333333333334</v>
      </c>
      <c r="F326" s="40">
        <v>181.71666666666667</v>
      </c>
      <c r="G326" s="40">
        <v>180.43333333333334</v>
      </c>
      <c r="H326" s="40">
        <v>186.73333333333335</v>
      </c>
      <c r="I326" s="40">
        <v>188.01666666666665</v>
      </c>
      <c r="J326" s="40">
        <v>189.88333333333335</v>
      </c>
      <c r="K326" s="31">
        <v>186.15</v>
      </c>
      <c r="L326" s="31">
        <v>183</v>
      </c>
      <c r="M326" s="31">
        <v>2.4527199999999998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839.85</v>
      </c>
      <c r="D327" s="40">
        <v>834.66666666666663</v>
      </c>
      <c r="E327" s="40">
        <v>820.33333333333326</v>
      </c>
      <c r="F327" s="40">
        <v>800.81666666666661</v>
      </c>
      <c r="G327" s="40">
        <v>786.48333333333323</v>
      </c>
      <c r="H327" s="40">
        <v>854.18333333333328</v>
      </c>
      <c r="I327" s="40">
        <v>868.51666666666654</v>
      </c>
      <c r="J327" s="40">
        <v>888.0333333333333</v>
      </c>
      <c r="K327" s="31">
        <v>849</v>
      </c>
      <c r="L327" s="31">
        <v>815.15</v>
      </c>
      <c r="M327" s="31">
        <v>4.2305099999999998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3251.05</v>
      </c>
      <c r="D328" s="40">
        <v>3245.15</v>
      </c>
      <c r="E328" s="40">
        <v>3187.6000000000004</v>
      </c>
      <c r="F328" s="40">
        <v>3124.15</v>
      </c>
      <c r="G328" s="40">
        <v>3066.6000000000004</v>
      </c>
      <c r="H328" s="40">
        <v>3308.6000000000004</v>
      </c>
      <c r="I328" s="40">
        <v>3366.1500000000005</v>
      </c>
      <c r="J328" s="40">
        <v>3429.6000000000004</v>
      </c>
      <c r="K328" s="31">
        <v>3302.7</v>
      </c>
      <c r="L328" s="31">
        <v>3181.7</v>
      </c>
      <c r="M328" s="31">
        <v>9.9860900000000008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1618.9</v>
      </c>
      <c r="D329" s="40">
        <v>1625.8999999999999</v>
      </c>
      <c r="E329" s="40">
        <v>1606.9999999999998</v>
      </c>
      <c r="F329" s="40">
        <v>1595.1</v>
      </c>
      <c r="G329" s="40">
        <v>1576.1999999999998</v>
      </c>
      <c r="H329" s="40">
        <v>1637.7999999999997</v>
      </c>
      <c r="I329" s="40">
        <v>1656.6999999999998</v>
      </c>
      <c r="J329" s="40">
        <v>1668.5999999999997</v>
      </c>
      <c r="K329" s="31">
        <v>1644.8</v>
      </c>
      <c r="L329" s="31">
        <v>1614</v>
      </c>
      <c r="M329" s="31">
        <v>2.7059199999999999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1543.5</v>
      </c>
      <c r="D330" s="40">
        <v>1521.6333333333332</v>
      </c>
      <c r="E330" s="40">
        <v>1495.7666666666664</v>
      </c>
      <c r="F330" s="40">
        <v>1448.0333333333333</v>
      </c>
      <c r="G330" s="40">
        <v>1422.1666666666665</v>
      </c>
      <c r="H330" s="40">
        <v>1569.3666666666663</v>
      </c>
      <c r="I330" s="40">
        <v>1595.2333333333331</v>
      </c>
      <c r="J330" s="40">
        <v>1642.9666666666662</v>
      </c>
      <c r="K330" s="31">
        <v>1547.5</v>
      </c>
      <c r="L330" s="31">
        <v>1473.9</v>
      </c>
      <c r="M330" s="31">
        <v>11.26487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893.95</v>
      </c>
      <c r="D331" s="40">
        <v>898.2166666666667</v>
      </c>
      <c r="E331" s="40">
        <v>887.73333333333335</v>
      </c>
      <c r="F331" s="40">
        <v>881.51666666666665</v>
      </c>
      <c r="G331" s="40">
        <v>871.0333333333333</v>
      </c>
      <c r="H331" s="40">
        <v>904.43333333333339</v>
      </c>
      <c r="I331" s="40">
        <v>914.91666666666674</v>
      </c>
      <c r="J331" s="40">
        <v>921.13333333333344</v>
      </c>
      <c r="K331" s="31">
        <v>908.7</v>
      </c>
      <c r="L331" s="31">
        <v>892</v>
      </c>
      <c r="M331" s="31">
        <v>2.0198800000000001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44</v>
      </c>
      <c r="D332" s="40">
        <v>43.9</v>
      </c>
      <c r="E332" s="40">
        <v>42.949999999999996</v>
      </c>
      <c r="F332" s="40">
        <v>41.9</v>
      </c>
      <c r="G332" s="40">
        <v>40.949999999999996</v>
      </c>
      <c r="H332" s="40">
        <v>44.949999999999996</v>
      </c>
      <c r="I332" s="40">
        <v>45.9</v>
      </c>
      <c r="J332" s="40">
        <v>46.949999999999996</v>
      </c>
      <c r="K332" s="31">
        <v>44.85</v>
      </c>
      <c r="L332" s="31">
        <v>42.85</v>
      </c>
      <c r="M332" s="31">
        <v>58.544719999999998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81.05</v>
      </c>
      <c r="D333" s="40">
        <v>80.600000000000009</v>
      </c>
      <c r="E333" s="40">
        <v>79.450000000000017</v>
      </c>
      <c r="F333" s="40">
        <v>77.850000000000009</v>
      </c>
      <c r="G333" s="40">
        <v>76.700000000000017</v>
      </c>
      <c r="H333" s="40">
        <v>82.200000000000017</v>
      </c>
      <c r="I333" s="40">
        <v>83.350000000000023</v>
      </c>
      <c r="J333" s="40">
        <v>84.950000000000017</v>
      </c>
      <c r="K333" s="31">
        <v>81.75</v>
      </c>
      <c r="L333" s="31">
        <v>79</v>
      </c>
      <c r="M333" s="31">
        <v>47.55688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619</v>
      </c>
      <c r="D334" s="40">
        <v>610.01666666666665</v>
      </c>
      <c r="E334" s="40">
        <v>592.48333333333335</v>
      </c>
      <c r="F334" s="40">
        <v>565.9666666666667</v>
      </c>
      <c r="G334" s="40">
        <v>548.43333333333339</v>
      </c>
      <c r="H334" s="40">
        <v>636.5333333333333</v>
      </c>
      <c r="I334" s="40">
        <v>654.06666666666661</v>
      </c>
      <c r="J334" s="40">
        <v>680.58333333333326</v>
      </c>
      <c r="K334" s="31">
        <v>627.54999999999995</v>
      </c>
      <c r="L334" s="31">
        <v>583.5</v>
      </c>
      <c r="M334" s="31">
        <v>4.34239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27.3</v>
      </c>
      <c r="D335" s="40">
        <v>27.400000000000002</v>
      </c>
      <c r="E335" s="40">
        <v>27.100000000000005</v>
      </c>
      <c r="F335" s="40">
        <v>26.900000000000002</v>
      </c>
      <c r="G335" s="40">
        <v>26.600000000000005</v>
      </c>
      <c r="H335" s="40">
        <v>27.600000000000005</v>
      </c>
      <c r="I335" s="40">
        <v>27.900000000000002</v>
      </c>
      <c r="J335" s="40">
        <v>28.100000000000005</v>
      </c>
      <c r="K335" s="31">
        <v>27.7</v>
      </c>
      <c r="L335" s="31">
        <v>27.2</v>
      </c>
      <c r="M335" s="31">
        <v>20.100829999999998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56.3</v>
      </c>
      <c r="D336" s="40">
        <v>55.616666666666674</v>
      </c>
      <c r="E336" s="40">
        <v>54.383333333333347</v>
      </c>
      <c r="F336" s="40">
        <v>52.466666666666676</v>
      </c>
      <c r="G336" s="40">
        <v>51.233333333333348</v>
      </c>
      <c r="H336" s="40">
        <v>57.533333333333346</v>
      </c>
      <c r="I336" s="40">
        <v>58.766666666666666</v>
      </c>
      <c r="J336" s="40">
        <v>60.683333333333344</v>
      </c>
      <c r="K336" s="31">
        <v>56.85</v>
      </c>
      <c r="L336" s="31">
        <v>53.7</v>
      </c>
      <c r="M336" s="31">
        <v>35.17418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144.6</v>
      </c>
      <c r="D337" s="40">
        <v>142.54999999999998</v>
      </c>
      <c r="E337" s="40">
        <v>139.39999999999998</v>
      </c>
      <c r="F337" s="40">
        <v>134.19999999999999</v>
      </c>
      <c r="G337" s="40">
        <v>131.04999999999998</v>
      </c>
      <c r="H337" s="40">
        <v>147.74999999999997</v>
      </c>
      <c r="I337" s="40">
        <v>150.9</v>
      </c>
      <c r="J337" s="40">
        <v>156.09999999999997</v>
      </c>
      <c r="K337" s="31">
        <v>145.69999999999999</v>
      </c>
      <c r="L337" s="31">
        <v>137.35</v>
      </c>
      <c r="M337" s="31">
        <v>201.71138999999999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298.10000000000002</v>
      </c>
      <c r="D338" s="40">
        <v>298.05</v>
      </c>
      <c r="E338" s="40">
        <v>293.60000000000002</v>
      </c>
      <c r="F338" s="40">
        <v>289.10000000000002</v>
      </c>
      <c r="G338" s="40">
        <v>284.65000000000003</v>
      </c>
      <c r="H338" s="40">
        <v>302.55</v>
      </c>
      <c r="I338" s="40">
        <v>306.99999999999994</v>
      </c>
      <c r="J338" s="40">
        <v>311.5</v>
      </c>
      <c r="K338" s="31">
        <v>302.5</v>
      </c>
      <c r="L338" s="31">
        <v>293.55</v>
      </c>
      <c r="M338" s="31">
        <v>12.725490000000001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124.4</v>
      </c>
      <c r="D339" s="40">
        <v>125.13333333333333</v>
      </c>
      <c r="E339" s="40">
        <v>123.26666666666665</v>
      </c>
      <c r="F339" s="40">
        <v>122.13333333333333</v>
      </c>
      <c r="G339" s="40">
        <v>120.26666666666665</v>
      </c>
      <c r="H339" s="40">
        <v>126.26666666666665</v>
      </c>
      <c r="I339" s="40">
        <v>128.13333333333333</v>
      </c>
      <c r="J339" s="40">
        <v>129.26666666666665</v>
      </c>
      <c r="K339" s="31">
        <v>127</v>
      </c>
      <c r="L339" s="31">
        <v>124</v>
      </c>
      <c r="M339" s="31">
        <v>116.98183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530.79999999999995</v>
      </c>
      <c r="D340" s="40">
        <v>533.36666666666667</v>
      </c>
      <c r="E340" s="40">
        <v>523.7833333333333</v>
      </c>
      <c r="F340" s="40">
        <v>516.76666666666665</v>
      </c>
      <c r="G340" s="40">
        <v>507.18333333333328</v>
      </c>
      <c r="H340" s="40">
        <v>540.38333333333333</v>
      </c>
      <c r="I340" s="40">
        <v>549.96666666666658</v>
      </c>
      <c r="J340" s="40">
        <v>556.98333333333335</v>
      </c>
      <c r="K340" s="31">
        <v>542.95000000000005</v>
      </c>
      <c r="L340" s="31">
        <v>526.35</v>
      </c>
      <c r="M340" s="31">
        <v>0.70350999999999997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90.75</v>
      </c>
      <c r="D341" s="40">
        <v>90.3</v>
      </c>
      <c r="E341" s="40">
        <v>89</v>
      </c>
      <c r="F341" s="40">
        <v>87.25</v>
      </c>
      <c r="G341" s="40">
        <v>85.95</v>
      </c>
      <c r="H341" s="40">
        <v>92.05</v>
      </c>
      <c r="I341" s="40">
        <v>93.34999999999998</v>
      </c>
      <c r="J341" s="40">
        <v>95.1</v>
      </c>
      <c r="K341" s="31">
        <v>91.6</v>
      </c>
      <c r="L341" s="31">
        <v>88.55</v>
      </c>
      <c r="M341" s="31">
        <v>429.11705000000001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55.85</v>
      </c>
      <c r="D342" s="40">
        <v>56.016666666666673</v>
      </c>
      <c r="E342" s="40">
        <v>55.383333333333347</v>
      </c>
      <c r="F342" s="40">
        <v>54.916666666666671</v>
      </c>
      <c r="G342" s="40">
        <v>54.283333333333346</v>
      </c>
      <c r="H342" s="40">
        <v>56.483333333333348</v>
      </c>
      <c r="I342" s="40">
        <v>57.116666666666674</v>
      </c>
      <c r="J342" s="40">
        <v>57.58333333333335</v>
      </c>
      <c r="K342" s="31">
        <v>56.65</v>
      </c>
      <c r="L342" s="31">
        <v>55.55</v>
      </c>
      <c r="M342" s="31">
        <v>5.7880099999999999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3881.55</v>
      </c>
      <c r="D343" s="40">
        <v>3886.0333333333333</v>
      </c>
      <c r="E343" s="40">
        <v>3849.0666666666666</v>
      </c>
      <c r="F343" s="40">
        <v>3816.5833333333335</v>
      </c>
      <c r="G343" s="40">
        <v>3779.6166666666668</v>
      </c>
      <c r="H343" s="40">
        <v>3918.5166666666664</v>
      </c>
      <c r="I343" s="40">
        <v>3955.4833333333327</v>
      </c>
      <c r="J343" s="40">
        <v>3987.9666666666662</v>
      </c>
      <c r="K343" s="31">
        <v>3923</v>
      </c>
      <c r="L343" s="31">
        <v>3853.55</v>
      </c>
      <c r="M343" s="31">
        <v>1.5475699999999999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19925.2</v>
      </c>
      <c r="D344" s="40">
        <v>19969.716666666667</v>
      </c>
      <c r="E344" s="40">
        <v>19765.583333333336</v>
      </c>
      <c r="F344" s="40">
        <v>19605.966666666667</v>
      </c>
      <c r="G344" s="40">
        <v>19401.833333333336</v>
      </c>
      <c r="H344" s="40">
        <v>20129.333333333336</v>
      </c>
      <c r="I344" s="40">
        <v>20333.466666666667</v>
      </c>
      <c r="J344" s="40">
        <v>20493.083333333336</v>
      </c>
      <c r="K344" s="31">
        <v>20173.849999999999</v>
      </c>
      <c r="L344" s="31">
        <v>19810.099999999999</v>
      </c>
      <c r="M344" s="31">
        <v>1.0752299999999999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52.6</v>
      </c>
      <c r="D345" s="40">
        <v>53.583333333333336</v>
      </c>
      <c r="E345" s="40">
        <v>51.266666666666673</v>
      </c>
      <c r="F345" s="40">
        <v>49.933333333333337</v>
      </c>
      <c r="G345" s="40">
        <v>47.616666666666674</v>
      </c>
      <c r="H345" s="40">
        <v>54.916666666666671</v>
      </c>
      <c r="I345" s="40">
        <v>57.233333333333334</v>
      </c>
      <c r="J345" s="40">
        <v>58.56666666666667</v>
      </c>
      <c r="K345" s="31">
        <v>55.9</v>
      </c>
      <c r="L345" s="31">
        <v>52.25</v>
      </c>
      <c r="M345" s="31">
        <v>81.280240000000006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2844.85</v>
      </c>
      <c r="D346" s="40">
        <v>2856.2333333333336</v>
      </c>
      <c r="E346" s="40">
        <v>2803.4666666666672</v>
      </c>
      <c r="F346" s="40">
        <v>2762.0833333333335</v>
      </c>
      <c r="G346" s="40">
        <v>2709.3166666666671</v>
      </c>
      <c r="H346" s="40">
        <v>2897.6166666666672</v>
      </c>
      <c r="I346" s="40">
        <v>2950.3833333333337</v>
      </c>
      <c r="J346" s="40">
        <v>2991.7666666666673</v>
      </c>
      <c r="K346" s="31">
        <v>2909</v>
      </c>
      <c r="L346" s="31">
        <v>2814.85</v>
      </c>
      <c r="M346" s="31">
        <v>7.1849999999999997E-2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435.2</v>
      </c>
      <c r="D347" s="40">
        <v>434.2</v>
      </c>
      <c r="E347" s="40">
        <v>430.54999999999995</v>
      </c>
      <c r="F347" s="40">
        <v>425.9</v>
      </c>
      <c r="G347" s="40">
        <v>422.24999999999994</v>
      </c>
      <c r="H347" s="40">
        <v>438.84999999999997</v>
      </c>
      <c r="I347" s="40">
        <v>442.49999999999994</v>
      </c>
      <c r="J347" s="40">
        <v>447.15</v>
      </c>
      <c r="K347" s="31">
        <v>437.85</v>
      </c>
      <c r="L347" s="31">
        <v>429.55</v>
      </c>
      <c r="M347" s="31">
        <v>4.9824799999999998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750.7</v>
      </c>
      <c r="D348" s="40">
        <v>752.15</v>
      </c>
      <c r="E348" s="40">
        <v>725.3</v>
      </c>
      <c r="F348" s="40">
        <v>699.9</v>
      </c>
      <c r="G348" s="40">
        <v>673.05</v>
      </c>
      <c r="H348" s="40">
        <v>777.55</v>
      </c>
      <c r="I348" s="40">
        <v>804.40000000000009</v>
      </c>
      <c r="J348" s="40">
        <v>829.8</v>
      </c>
      <c r="K348" s="31">
        <v>779</v>
      </c>
      <c r="L348" s="31">
        <v>726.75</v>
      </c>
      <c r="M348" s="31">
        <v>30.259550000000001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133.65</v>
      </c>
      <c r="D349" s="40">
        <v>133.78333333333333</v>
      </c>
      <c r="E349" s="40">
        <v>132.31666666666666</v>
      </c>
      <c r="F349" s="40">
        <v>130.98333333333332</v>
      </c>
      <c r="G349" s="40">
        <v>129.51666666666665</v>
      </c>
      <c r="H349" s="40">
        <v>135.11666666666667</v>
      </c>
      <c r="I349" s="40">
        <v>136.58333333333331</v>
      </c>
      <c r="J349" s="40">
        <v>137.91666666666669</v>
      </c>
      <c r="K349" s="31">
        <v>135.25</v>
      </c>
      <c r="L349" s="31">
        <v>132.44999999999999</v>
      </c>
      <c r="M349" s="31">
        <v>164.24386999999999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217</v>
      </c>
      <c r="D350" s="40">
        <v>215.33333333333334</v>
      </c>
      <c r="E350" s="40">
        <v>210.86666666666667</v>
      </c>
      <c r="F350" s="40">
        <v>204.73333333333332</v>
      </c>
      <c r="G350" s="40">
        <v>200.26666666666665</v>
      </c>
      <c r="H350" s="40">
        <v>221.4666666666667</v>
      </c>
      <c r="I350" s="40">
        <v>225.93333333333334</v>
      </c>
      <c r="J350" s="40">
        <v>232.06666666666672</v>
      </c>
      <c r="K350" s="31">
        <v>219.8</v>
      </c>
      <c r="L350" s="31">
        <v>209.2</v>
      </c>
      <c r="M350" s="31">
        <v>28.206620000000001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4672.8999999999996</v>
      </c>
      <c r="D351" s="40">
        <v>4679.666666666667</v>
      </c>
      <c r="E351" s="40">
        <v>4626.3333333333339</v>
      </c>
      <c r="F351" s="40">
        <v>4579.7666666666673</v>
      </c>
      <c r="G351" s="40">
        <v>4526.4333333333343</v>
      </c>
      <c r="H351" s="40">
        <v>4726.2333333333336</v>
      </c>
      <c r="I351" s="40">
        <v>4779.5666666666675</v>
      </c>
      <c r="J351" s="40">
        <v>4826.1333333333332</v>
      </c>
      <c r="K351" s="31">
        <v>4733</v>
      </c>
      <c r="L351" s="31">
        <v>4633.1000000000004</v>
      </c>
      <c r="M351" s="31">
        <v>1.14862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348.1</v>
      </c>
      <c r="D352" s="40">
        <v>347.5</v>
      </c>
      <c r="E352" s="40">
        <v>343.3</v>
      </c>
      <c r="F352" s="40">
        <v>338.5</v>
      </c>
      <c r="G352" s="40">
        <v>334.3</v>
      </c>
      <c r="H352" s="40">
        <v>352.3</v>
      </c>
      <c r="I352" s="40">
        <v>356.50000000000006</v>
      </c>
      <c r="J352" s="40">
        <v>361.3</v>
      </c>
      <c r="K352" s="31">
        <v>351.7</v>
      </c>
      <c r="L352" s="31">
        <v>342.7</v>
      </c>
      <c r="M352" s="31">
        <v>1.9759899999999999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3271.65</v>
      </c>
      <c r="D354" s="40">
        <v>3260.1999999999994</v>
      </c>
      <c r="E354" s="40">
        <v>3220.3999999999987</v>
      </c>
      <c r="F354" s="40">
        <v>3169.1499999999992</v>
      </c>
      <c r="G354" s="40">
        <v>3129.3499999999985</v>
      </c>
      <c r="H354" s="40">
        <v>3311.4499999999989</v>
      </c>
      <c r="I354" s="40">
        <v>3351.2499999999991</v>
      </c>
      <c r="J354" s="40">
        <v>3402.4999999999991</v>
      </c>
      <c r="K354" s="31">
        <v>3300</v>
      </c>
      <c r="L354" s="31">
        <v>3208.95</v>
      </c>
      <c r="M354" s="31">
        <v>3.82368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659.6</v>
      </c>
      <c r="D355" s="40">
        <v>657.25000000000011</v>
      </c>
      <c r="E355" s="40">
        <v>638.55000000000018</v>
      </c>
      <c r="F355" s="40">
        <v>617.50000000000011</v>
      </c>
      <c r="G355" s="40">
        <v>598.80000000000018</v>
      </c>
      <c r="H355" s="40">
        <v>678.30000000000018</v>
      </c>
      <c r="I355" s="40">
        <v>697.00000000000023</v>
      </c>
      <c r="J355" s="40">
        <v>718.05000000000018</v>
      </c>
      <c r="K355" s="31">
        <v>675.95</v>
      </c>
      <c r="L355" s="31">
        <v>636.20000000000005</v>
      </c>
      <c r="M355" s="31">
        <v>2.8479000000000001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359.55</v>
      </c>
      <c r="D356" s="40">
        <v>358.2</v>
      </c>
      <c r="E356" s="40">
        <v>352.34999999999997</v>
      </c>
      <c r="F356" s="40">
        <v>345.15</v>
      </c>
      <c r="G356" s="40">
        <v>339.29999999999995</v>
      </c>
      <c r="H356" s="40">
        <v>365.4</v>
      </c>
      <c r="I356" s="40">
        <v>371.25</v>
      </c>
      <c r="J356" s="40">
        <v>378.45</v>
      </c>
      <c r="K356" s="31">
        <v>364.05</v>
      </c>
      <c r="L356" s="31">
        <v>351</v>
      </c>
      <c r="M356" s="31">
        <v>8.6037700000000008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1568.35</v>
      </c>
      <c r="D357" s="40">
        <v>1566.6833333333334</v>
      </c>
      <c r="E357" s="40">
        <v>1501.3666666666668</v>
      </c>
      <c r="F357" s="40">
        <v>1434.3833333333334</v>
      </c>
      <c r="G357" s="40">
        <v>1369.0666666666668</v>
      </c>
      <c r="H357" s="40">
        <v>1633.6666666666667</v>
      </c>
      <c r="I357" s="40">
        <v>1698.9833333333333</v>
      </c>
      <c r="J357" s="40">
        <v>1765.9666666666667</v>
      </c>
      <c r="K357" s="31">
        <v>1632</v>
      </c>
      <c r="L357" s="31">
        <v>1499.7</v>
      </c>
      <c r="M357" s="31">
        <v>41.536580000000001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33348.85</v>
      </c>
      <c r="D358" s="40">
        <v>33109.75</v>
      </c>
      <c r="E358" s="40">
        <v>32619.5</v>
      </c>
      <c r="F358" s="40">
        <v>31890.15</v>
      </c>
      <c r="G358" s="40">
        <v>31399.9</v>
      </c>
      <c r="H358" s="40">
        <v>33839.1</v>
      </c>
      <c r="I358" s="40">
        <v>34329.35</v>
      </c>
      <c r="J358" s="40">
        <v>35058.699999999997</v>
      </c>
      <c r="K358" s="31">
        <v>33600</v>
      </c>
      <c r="L358" s="31">
        <v>32380.400000000001</v>
      </c>
      <c r="M358" s="31">
        <v>0.24864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3717.05</v>
      </c>
      <c r="D359" s="40">
        <v>3709.0333333333333</v>
      </c>
      <c r="E359" s="40">
        <v>3608.0666666666666</v>
      </c>
      <c r="F359" s="40">
        <v>3499.0833333333335</v>
      </c>
      <c r="G359" s="40">
        <v>3398.1166666666668</v>
      </c>
      <c r="H359" s="40">
        <v>3818.0166666666664</v>
      </c>
      <c r="I359" s="40">
        <v>3918.9833333333327</v>
      </c>
      <c r="J359" s="40">
        <v>4027.9666666666662</v>
      </c>
      <c r="K359" s="31">
        <v>3810</v>
      </c>
      <c r="L359" s="31">
        <v>3600.05</v>
      </c>
      <c r="M359" s="31">
        <v>3.6787299999999998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233.15</v>
      </c>
      <c r="D360" s="40">
        <v>233.16666666666666</v>
      </c>
      <c r="E360" s="40">
        <v>231.73333333333332</v>
      </c>
      <c r="F360" s="40">
        <v>230.31666666666666</v>
      </c>
      <c r="G360" s="40">
        <v>228.88333333333333</v>
      </c>
      <c r="H360" s="40">
        <v>234.58333333333331</v>
      </c>
      <c r="I360" s="40">
        <v>236.01666666666665</v>
      </c>
      <c r="J360" s="40">
        <v>237.43333333333331</v>
      </c>
      <c r="K360" s="31">
        <v>234.6</v>
      </c>
      <c r="L360" s="31">
        <v>231.75</v>
      </c>
      <c r="M360" s="31">
        <v>21.956810000000001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5794.65</v>
      </c>
      <c r="D361" s="40">
        <v>5784.0666666666666</v>
      </c>
      <c r="E361" s="40">
        <v>5731.583333333333</v>
      </c>
      <c r="F361" s="40">
        <v>5668.5166666666664</v>
      </c>
      <c r="G361" s="40">
        <v>5616.0333333333328</v>
      </c>
      <c r="H361" s="40">
        <v>5847.1333333333332</v>
      </c>
      <c r="I361" s="40">
        <v>5899.6166666666668</v>
      </c>
      <c r="J361" s="40">
        <v>5962.6833333333334</v>
      </c>
      <c r="K361" s="31">
        <v>5836.55</v>
      </c>
      <c r="L361" s="31">
        <v>5721</v>
      </c>
      <c r="M361" s="31">
        <v>0.21260000000000001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250.75</v>
      </c>
      <c r="D362" s="40">
        <v>249.36666666666667</v>
      </c>
      <c r="E362" s="40">
        <v>245.78333333333336</v>
      </c>
      <c r="F362" s="40">
        <v>240.81666666666669</v>
      </c>
      <c r="G362" s="40">
        <v>237.23333333333338</v>
      </c>
      <c r="H362" s="40">
        <v>254.33333333333334</v>
      </c>
      <c r="I362" s="40">
        <v>257.91666666666663</v>
      </c>
      <c r="J362" s="40">
        <v>262.88333333333333</v>
      </c>
      <c r="K362" s="31">
        <v>252.95</v>
      </c>
      <c r="L362" s="31">
        <v>244.4</v>
      </c>
      <c r="M362" s="31">
        <v>8.0664899999999999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909.2</v>
      </c>
      <c r="D363" s="40">
        <v>893.75</v>
      </c>
      <c r="E363" s="40">
        <v>868.5</v>
      </c>
      <c r="F363" s="40">
        <v>827.8</v>
      </c>
      <c r="G363" s="40">
        <v>802.55</v>
      </c>
      <c r="H363" s="40">
        <v>934.45</v>
      </c>
      <c r="I363" s="40">
        <v>959.7</v>
      </c>
      <c r="J363" s="40">
        <v>1000.4000000000001</v>
      </c>
      <c r="K363" s="31">
        <v>919</v>
      </c>
      <c r="L363" s="31">
        <v>853.05</v>
      </c>
      <c r="M363" s="31">
        <v>11.078419999999999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2418</v>
      </c>
      <c r="D364" s="40">
        <v>2434.0333333333333</v>
      </c>
      <c r="E364" s="40">
        <v>2396.0666666666666</v>
      </c>
      <c r="F364" s="40">
        <v>2374.1333333333332</v>
      </c>
      <c r="G364" s="40">
        <v>2336.1666666666665</v>
      </c>
      <c r="H364" s="40">
        <v>2455.9666666666667</v>
      </c>
      <c r="I364" s="40">
        <v>2493.9333333333329</v>
      </c>
      <c r="J364" s="40">
        <v>2515.8666666666668</v>
      </c>
      <c r="K364" s="31">
        <v>2472</v>
      </c>
      <c r="L364" s="31">
        <v>2412.1</v>
      </c>
      <c r="M364" s="31">
        <v>3.7486199999999998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2638.1</v>
      </c>
      <c r="D365" s="40">
        <v>2631.4</v>
      </c>
      <c r="E365" s="40">
        <v>2592.8000000000002</v>
      </c>
      <c r="F365" s="40">
        <v>2547.5</v>
      </c>
      <c r="G365" s="40">
        <v>2508.9</v>
      </c>
      <c r="H365" s="40">
        <v>2676.7000000000003</v>
      </c>
      <c r="I365" s="40">
        <v>2715.2999999999997</v>
      </c>
      <c r="J365" s="40">
        <v>2760.6000000000004</v>
      </c>
      <c r="K365" s="31">
        <v>2670</v>
      </c>
      <c r="L365" s="31">
        <v>2586.1</v>
      </c>
      <c r="M365" s="31">
        <v>13.232279999999999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951.2</v>
      </c>
      <c r="D366" s="40">
        <v>944.43333333333339</v>
      </c>
      <c r="E366" s="40">
        <v>928.76666666666677</v>
      </c>
      <c r="F366" s="40">
        <v>906.33333333333337</v>
      </c>
      <c r="G366" s="40">
        <v>890.66666666666674</v>
      </c>
      <c r="H366" s="40">
        <v>966.86666666666679</v>
      </c>
      <c r="I366" s="40">
        <v>982.5333333333333</v>
      </c>
      <c r="J366" s="40">
        <v>1004.9666666666668</v>
      </c>
      <c r="K366" s="31">
        <v>960.1</v>
      </c>
      <c r="L366" s="31">
        <v>922</v>
      </c>
      <c r="M366" s="31">
        <v>0.72104999999999997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2401.9499999999998</v>
      </c>
      <c r="D367" s="40">
        <v>2415.8666666666668</v>
      </c>
      <c r="E367" s="40">
        <v>2356.0833333333335</v>
      </c>
      <c r="F367" s="40">
        <v>2310.2166666666667</v>
      </c>
      <c r="G367" s="40">
        <v>2250.4333333333334</v>
      </c>
      <c r="H367" s="40">
        <v>2461.7333333333336</v>
      </c>
      <c r="I367" s="40">
        <v>2521.5166666666664</v>
      </c>
      <c r="J367" s="40">
        <v>2567.3833333333337</v>
      </c>
      <c r="K367" s="31">
        <v>2475.65</v>
      </c>
      <c r="L367" s="31">
        <v>2370</v>
      </c>
      <c r="M367" s="31">
        <v>7.05246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1726.75</v>
      </c>
      <c r="D368" s="40">
        <v>1729.2666666666667</v>
      </c>
      <c r="E368" s="40">
        <v>1710.5333333333333</v>
      </c>
      <c r="F368" s="40">
        <v>1694.3166666666666</v>
      </c>
      <c r="G368" s="40">
        <v>1675.5833333333333</v>
      </c>
      <c r="H368" s="40">
        <v>1745.4833333333333</v>
      </c>
      <c r="I368" s="40">
        <v>1764.2166666666665</v>
      </c>
      <c r="J368" s="40">
        <v>1780.4333333333334</v>
      </c>
      <c r="K368" s="31">
        <v>1748</v>
      </c>
      <c r="L368" s="31">
        <v>1713.05</v>
      </c>
      <c r="M368" s="31">
        <v>0.78791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135</v>
      </c>
      <c r="D369" s="40">
        <v>134.95000000000002</v>
      </c>
      <c r="E369" s="40">
        <v>133.45000000000005</v>
      </c>
      <c r="F369" s="40">
        <v>131.90000000000003</v>
      </c>
      <c r="G369" s="40">
        <v>130.40000000000006</v>
      </c>
      <c r="H369" s="40">
        <v>136.50000000000003</v>
      </c>
      <c r="I369" s="40">
        <v>137.99999999999997</v>
      </c>
      <c r="J369" s="40">
        <v>139.55000000000001</v>
      </c>
      <c r="K369" s="31">
        <v>136.44999999999999</v>
      </c>
      <c r="L369" s="31">
        <v>133.4</v>
      </c>
      <c r="M369" s="31">
        <v>28.676680000000001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176.75</v>
      </c>
      <c r="D370" s="40">
        <v>176.66666666666666</v>
      </c>
      <c r="E370" s="40">
        <v>175.88333333333333</v>
      </c>
      <c r="F370" s="40">
        <v>175.01666666666668</v>
      </c>
      <c r="G370" s="40">
        <v>174.23333333333335</v>
      </c>
      <c r="H370" s="40">
        <v>177.5333333333333</v>
      </c>
      <c r="I370" s="40">
        <v>178.31666666666666</v>
      </c>
      <c r="J370" s="40">
        <v>179.18333333333328</v>
      </c>
      <c r="K370" s="31">
        <v>177.45</v>
      </c>
      <c r="L370" s="31">
        <v>175.8</v>
      </c>
      <c r="M370" s="31">
        <v>68.742260000000002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430.9</v>
      </c>
      <c r="D371" s="40">
        <v>432.13333333333338</v>
      </c>
      <c r="E371" s="40">
        <v>417.76666666666677</v>
      </c>
      <c r="F371" s="40">
        <v>404.63333333333338</v>
      </c>
      <c r="G371" s="40">
        <v>390.26666666666677</v>
      </c>
      <c r="H371" s="40">
        <v>445.26666666666677</v>
      </c>
      <c r="I371" s="40">
        <v>459.63333333333344</v>
      </c>
      <c r="J371" s="40">
        <v>472.76666666666677</v>
      </c>
      <c r="K371" s="31">
        <v>446.5</v>
      </c>
      <c r="L371" s="31">
        <v>419</v>
      </c>
      <c r="M371" s="31">
        <v>44.881320000000002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700.1</v>
      </c>
      <c r="D372" s="40">
        <v>696.0333333333333</v>
      </c>
      <c r="E372" s="40">
        <v>682.06666666666661</v>
      </c>
      <c r="F372" s="40">
        <v>664.0333333333333</v>
      </c>
      <c r="G372" s="40">
        <v>650.06666666666661</v>
      </c>
      <c r="H372" s="40">
        <v>714.06666666666661</v>
      </c>
      <c r="I372" s="40">
        <v>728.0333333333333</v>
      </c>
      <c r="J372" s="40">
        <v>746.06666666666661</v>
      </c>
      <c r="K372" s="31">
        <v>710</v>
      </c>
      <c r="L372" s="31">
        <v>678</v>
      </c>
      <c r="M372" s="31">
        <v>3.09924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122.9</v>
      </c>
      <c r="D373" s="40">
        <v>122.64999999999999</v>
      </c>
      <c r="E373" s="40">
        <v>121.29999999999998</v>
      </c>
      <c r="F373" s="40">
        <v>119.69999999999999</v>
      </c>
      <c r="G373" s="40">
        <v>118.34999999999998</v>
      </c>
      <c r="H373" s="40">
        <v>124.24999999999999</v>
      </c>
      <c r="I373" s="40">
        <v>125.59999999999998</v>
      </c>
      <c r="J373" s="40">
        <v>127.19999999999999</v>
      </c>
      <c r="K373" s="31">
        <v>124</v>
      </c>
      <c r="L373" s="31">
        <v>121.05</v>
      </c>
      <c r="M373" s="31">
        <v>1.33876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5371.5</v>
      </c>
      <c r="D374" s="40">
        <v>5370.0333333333338</v>
      </c>
      <c r="E374" s="40">
        <v>5341.0666666666675</v>
      </c>
      <c r="F374" s="40">
        <v>5310.6333333333341</v>
      </c>
      <c r="G374" s="40">
        <v>5281.6666666666679</v>
      </c>
      <c r="H374" s="40">
        <v>5400.4666666666672</v>
      </c>
      <c r="I374" s="40">
        <v>5429.4333333333325</v>
      </c>
      <c r="J374" s="40">
        <v>5459.8666666666668</v>
      </c>
      <c r="K374" s="31">
        <v>5399</v>
      </c>
      <c r="L374" s="31">
        <v>5339.6</v>
      </c>
      <c r="M374" s="31">
        <v>5.321E-2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14072.55</v>
      </c>
      <c r="D375" s="40">
        <v>14060.966666666667</v>
      </c>
      <c r="E375" s="40">
        <v>13961.933333333334</v>
      </c>
      <c r="F375" s="40">
        <v>13851.316666666668</v>
      </c>
      <c r="G375" s="40">
        <v>13752.283333333335</v>
      </c>
      <c r="H375" s="40">
        <v>14171.583333333334</v>
      </c>
      <c r="I375" s="40">
        <v>14270.616666666667</v>
      </c>
      <c r="J375" s="40">
        <v>14381.233333333334</v>
      </c>
      <c r="K375" s="31">
        <v>14160</v>
      </c>
      <c r="L375" s="31">
        <v>13950.35</v>
      </c>
      <c r="M375" s="31">
        <v>2.8590000000000001E-2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38.15</v>
      </c>
      <c r="D376" s="40">
        <v>38.233333333333327</v>
      </c>
      <c r="E376" s="40">
        <v>37.916666666666657</v>
      </c>
      <c r="F376" s="40">
        <v>37.68333333333333</v>
      </c>
      <c r="G376" s="40">
        <v>37.36666666666666</v>
      </c>
      <c r="H376" s="40">
        <v>38.466666666666654</v>
      </c>
      <c r="I376" s="40">
        <v>38.783333333333331</v>
      </c>
      <c r="J376" s="40">
        <v>39.016666666666652</v>
      </c>
      <c r="K376" s="31">
        <v>38.549999999999997</v>
      </c>
      <c r="L376" s="31">
        <v>38</v>
      </c>
      <c r="M376" s="31">
        <v>274.17221000000001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959.65</v>
      </c>
      <c r="D377" s="40">
        <v>964.93333333333328</v>
      </c>
      <c r="E377" s="40">
        <v>948.06666666666661</v>
      </c>
      <c r="F377" s="40">
        <v>936.48333333333335</v>
      </c>
      <c r="G377" s="40">
        <v>919.61666666666667</v>
      </c>
      <c r="H377" s="40">
        <v>976.51666666666654</v>
      </c>
      <c r="I377" s="40">
        <v>993.3833333333331</v>
      </c>
      <c r="J377" s="40">
        <v>1004.9666666666665</v>
      </c>
      <c r="K377" s="31">
        <v>981.8</v>
      </c>
      <c r="L377" s="31">
        <v>953.35</v>
      </c>
      <c r="M377" s="31">
        <v>1.3628800000000001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179.1</v>
      </c>
      <c r="D378" s="40">
        <v>178.13333333333333</v>
      </c>
      <c r="E378" s="40">
        <v>176.46666666666664</v>
      </c>
      <c r="F378" s="40">
        <v>173.83333333333331</v>
      </c>
      <c r="G378" s="40">
        <v>172.16666666666663</v>
      </c>
      <c r="H378" s="40">
        <v>180.76666666666665</v>
      </c>
      <c r="I378" s="40">
        <v>182.43333333333334</v>
      </c>
      <c r="J378" s="40">
        <v>185.06666666666666</v>
      </c>
      <c r="K378" s="31">
        <v>179.8</v>
      </c>
      <c r="L378" s="31">
        <v>175.5</v>
      </c>
      <c r="M378" s="31">
        <v>59.11159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152.6</v>
      </c>
      <c r="D379" s="40">
        <v>152.9</v>
      </c>
      <c r="E379" s="40">
        <v>151.4</v>
      </c>
      <c r="F379" s="40">
        <v>150.19999999999999</v>
      </c>
      <c r="G379" s="40">
        <v>148.69999999999999</v>
      </c>
      <c r="H379" s="40">
        <v>154.10000000000002</v>
      </c>
      <c r="I379" s="40">
        <v>155.60000000000002</v>
      </c>
      <c r="J379" s="40">
        <v>156.80000000000004</v>
      </c>
      <c r="K379" s="31">
        <v>154.4</v>
      </c>
      <c r="L379" s="31">
        <v>151.69999999999999</v>
      </c>
      <c r="M379" s="31">
        <v>13.62072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275.89999999999998</v>
      </c>
      <c r="D380" s="40">
        <v>276.43333333333334</v>
      </c>
      <c r="E380" s="40">
        <v>272.9666666666667</v>
      </c>
      <c r="F380" s="40">
        <v>270.03333333333336</v>
      </c>
      <c r="G380" s="40">
        <v>266.56666666666672</v>
      </c>
      <c r="H380" s="40">
        <v>279.36666666666667</v>
      </c>
      <c r="I380" s="40">
        <v>282.83333333333326</v>
      </c>
      <c r="J380" s="40">
        <v>285.76666666666665</v>
      </c>
      <c r="K380" s="31">
        <v>279.89999999999998</v>
      </c>
      <c r="L380" s="31">
        <v>273.5</v>
      </c>
      <c r="M380" s="31">
        <v>1.7303200000000001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888.3</v>
      </c>
      <c r="D381" s="40">
        <v>897.41666666666663</v>
      </c>
      <c r="E381" s="40">
        <v>875.08333333333326</v>
      </c>
      <c r="F381" s="40">
        <v>861.86666666666667</v>
      </c>
      <c r="G381" s="40">
        <v>839.5333333333333</v>
      </c>
      <c r="H381" s="40">
        <v>910.63333333333321</v>
      </c>
      <c r="I381" s="40">
        <v>932.96666666666647</v>
      </c>
      <c r="J381" s="40">
        <v>946.18333333333317</v>
      </c>
      <c r="K381" s="31">
        <v>919.75</v>
      </c>
      <c r="L381" s="31">
        <v>884.2</v>
      </c>
      <c r="M381" s="31">
        <v>20.186779999999999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30.4</v>
      </c>
      <c r="D382" s="40">
        <v>30.433333333333334</v>
      </c>
      <c r="E382" s="40">
        <v>30.166666666666668</v>
      </c>
      <c r="F382" s="40">
        <v>29.933333333333334</v>
      </c>
      <c r="G382" s="40">
        <v>29.666666666666668</v>
      </c>
      <c r="H382" s="40">
        <v>30.666666666666668</v>
      </c>
      <c r="I382" s="40">
        <v>30.933333333333334</v>
      </c>
      <c r="J382" s="40">
        <v>31.166666666666668</v>
      </c>
      <c r="K382" s="31">
        <v>30.7</v>
      </c>
      <c r="L382" s="31">
        <v>30.2</v>
      </c>
      <c r="M382" s="31">
        <v>25.10051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229.75</v>
      </c>
      <c r="D383" s="40">
        <v>228.9</v>
      </c>
      <c r="E383" s="40">
        <v>224.85000000000002</v>
      </c>
      <c r="F383" s="40">
        <v>219.95000000000002</v>
      </c>
      <c r="G383" s="40">
        <v>215.90000000000003</v>
      </c>
      <c r="H383" s="40">
        <v>233.8</v>
      </c>
      <c r="I383" s="40">
        <v>237.85000000000002</v>
      </c>
      <c r="J383" s="40">
        <v>242.75</v>
      </c>
      <c r="K383" s="31">
        <v>232.95</v>
      </c>
      <c r="L383" s="31">
        <v>224</v>
      </c>
      <c r="M383" s="31">
        <v>22.911760000000001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579.95000000000005</v>
      </c>
      <c r="D384" s="40">
        <v>580.31666666666672</v>
      </c>
      <c r="E384" s="40">
        <v>576.63333333333344</v>
      </c>
      <c r="F384" s="40">
        <v>573.31666666666672</v>
      </c>
      <c r="G384" s="40">
        <v>569.63333333333344</v>
      </c>
      <c r="H384" s="40">
        <v>583.63333333333344</v>
      </c>
      <c r="I384" s="40">
        <v>587.31666666666661</v>
      </c>
      <c r="J384" s="40">
        <v>590.63333333333344</v>
      </c>
      <c r="K384" s="31">
        <v>584</v>
      </c>
      <c r="L384" s="31">
        <v>577</v>
      </c>
      <c r="M384" s="31">
        <v>5.4715699999999998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290.95</v>
      </c>
      <c r="D385" s="40">
        <v>290.93333333333334</v>
      </c>
      <c r="E385" s="40">
        <v>288.01666666666665</v>
      </c>
      <c r="F385" s="40">
        <v>285.08333333333331</v>
      </c>
      <c r="G385" s="40">
        <v>282.16666666666663</v>
      </c>
      <c r="H385" s="40">
        <v>293.86666666666667</v>
      </c>
      <c r="I385" s="40">
        <v>296.7833333333333</v>
      </c>
      <c r="J385" s="40">
        <v>299.7166666666667</v>
      </c>
      <c r="K385" s="31">
        <v>293.85000000000002</v>
      </c>
      <c r="L385" s="31">
        <v>288</v>
      </c>
      <c r="M385" s="31">
        <v>1.9506399999999999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74.099999999999994</v>
      </c>
      <c r="D386" s="40">
        <v>74.383333333333326</v>
      </c>
      <c r="E386" s="40">
        <v>73.466666666666654</v>
      </c>
      <c r="F386" s="40">
        <v>72.833333333333329</v>
      </c>
      <c r="G386" s="40">
        <v>71.916666666666657</v>
      </c>
      <c r="H386" s="40">
        <v>75.016666666666652</v>
      </c>
      <c r="I386" s="40">
        <v>75.933333333333337</v>
      </c>
      <c r="J386" s="40">
        <v>76.566666666666649</v>
      </c>
      <c r="K386" s="31">
        <v>75.3</v>
      </c>
      <c r="L386" s="31">
        <v>73.75</v>
      </c>
      <c r="M386" s="31">
        <v>9.5829500000000003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2175.35</v>
      </c>
      <c r="D387" s="40">
        <v>2174.1833333333329</v>
      </c>
      <c r="E387" s="40">
        <v>2153.1666666666661</v>
      </c>
      <c r="F387" s="40">
        <v>2130.9833333333331</v>
      </c>
      <c r="G387" s="40">
        <v>2109.9666666666662</v>
      </c>
      <c r="H387" s="40">
        <v>2196.3666666666659</v>
      </c>
      <c r="I387" s="40">
        <v>2217.3833333333332</v>
      </c>
      <c r="J387" s="40">
        <v>2239.5666666666657</v>
      </c>
      <c r="K387" s="31">
        <v>2195.1999999999998</v>
      </c>
      <c r="L387" s="31">
        <v>2152</v>
      </c>
      <c r="M387" s="31">
        <v>0.13946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435.45</v>
      </c>
      <c r="D388" s="40">
        <v>429.7</v>
      </c>
      <c r="E388" s="40">
        <v>419.9</v>
      </c>
      <c r="F388" s="40">
        <v>404.34999999999997</v>
      </c>
      <c r="G388" s="40">
        <v>394.54999999999995</v>
      </c>
      <c r="H388" s="40">
        <v>445.25</v>
      </c>
      <c r="I388" s="40">
        <v>455.05000000000007</v>
      </c>
      <c r="J388" s="40">
        <v>470.6</v>
      </c>
      <c r="K388" s="31">
        <v>439.5</v>
      </c>
      <c r="L388" s="31">
        <v>414.15</v>
      </c>
      <c r="M388" s="31">
        <v>21.56851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143.65</v>
      </c>
      <c r="D389" s="40">
        <v>142.54999999999998</v>
      </c>
      <c r="E389" s="40">
        <v>140.09999999999997</v>
      </c>
      <c r="F389" s="40">
        <v>136.54999999999998</v>
      </c>
      <c r="G389" s="40">
        <v>134.09999999999997</v>
      </c>
      <c r="H389" s="40">
        <v>146.09999999999997</v>
      </c>
      <c r="I389" s="40">
        <v>148.54999999999995</v>
      </c>
      <c r="J389" s="40">
        <v>152.09999999999997</v>
      </c>
      <c r="K389" s="31">
        <v>145</v>
      </c>
      <c r="L389" s="31">
        <v>139</v>
      </c>
      <c r="M389" s="31">
        <v>9.7058400000000002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1161</v>
      </c>
      <c r="D390" s="40">
        <v>1164.25</v>
      </c>
      <c r="E390" s="40">
        <v>1146.6500000000001</v>
      </c>
      <c r="F390" s="40">
        <v>1132.3000000000002</v>
      </c>
      <c r="G390" s="40">
        <v>1114.7000000000003</v>
      </c>
      <c r="H390" s="40">
        <v>1178.5999999999999</v>
      </c>
      <c r="I390" s="40">
        <v>1196.1999999999998</v>
      </c>
      <c r="J390" s="40">
        <v>1210.5499999999997</v>
      </c>
      <c r="K390" s="31">
        <v>1181.8499999999999</v>
      </c>
      <c r="L390" s="31">
        <v>1149.9000000000001</v>
      </c>
      <c r="M390" s="31">
        <v>3.4449399999999999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2430.5</v>
      </c>
      <c r="D391" s="40">
        <v>2423.5833333333335</v>
      </c>
      <c r="E391" s="40">
        <v>2405.166666666667</v>
      </c>
      <c r="F391" s="40">
        <v>2379.8333333333335</v>
      </c>
      <c r="G391" s="40">
        <v>2361.416666666667</v>
      </c>
      <c r="H391" s="40">
        <v>2448.916666666667</v>
      </c>
      <c r="I391" s="40">
        <v>2467.3333333333339</v>
      </c>
      <c r="J391" s="40">
        <v>2492.666666666667</v>
      </c>
      <c r="K391" s="31">
        <v>2442</v>
      </c>
      <c r="L391" s="31">
        <v>2398.25</v>
      </c>
      <c r="M391" s="31">
        <v>50.746119999999998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124.9</v>
      </c>
      <c r="D392" s="40">
        <v>124.83333333333333</v>
      </c>
      <c r="E392" s="40">
        <v>122.11666666666666</v>
      </c>
      <c r="F392" s="40">
        <v>119.33333333333333</v>
      </c>
      <c r="G392" s="40">
        <v>116.61666666666666</v>
      </c>
      <c r="H392" s="40">
        <v>127.61666666666666</v>
      </c>
      <c r="I392" s="40">
        <v>130.33333333333331</v>
      </c>
      <c r="J392" s="40">
        <v>133.11666666666667</v>
      </c>
      <c r="K392" s="31">
        <v>127.55</v>
      </c>
      <c r="L392" s="31">
        <v>122.05</v>
      </c>
      <c r="M392" s="31">
        <v>0.66056999999999999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1497</v>
      </c>
      <c r="D393" s="40">
        <v>1479.0999999999997</v>
      </c>
      <c r="E393" s="40">
        <v>1436.2499999999993</v>
      </c>
      <c r="F393" s="40">
        <v>1375.4999999999995</v>
      </c>
      <c r="G393" s="40">
        <v>1332.6499999999992</v>
      </c>
      <c r="H393" s="40">
        <v>1539.8499999999995</v>
      </c>
      <c r="I393" s="40">
        <v>1582.6999999999998</v>
      </c>
      <c r="J393" s="40">
        <v>1643.4499999999996</v>
      </c>
      <c r="K393" s="31">
        <v>1521.95</v>
      </c>
      <c r="L393" s="31">
        <v>1418.35</v>
      </c>
      <c r="M393" s="31">
        <v>2.7792699999999999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1981.35</v>
      </c>
      <c r="D394" s="40">
        <v>1976.4833333333333</v>
      </c>
      <c r="E394" s="40">
        <v>1952.9666666666667</v>
      </c>
      <c r="F394" s="40">
        <v>1924.5833333333333</v>
      </c>
      <c r="G394" s="40">
        <v>1901.0666666666666</v>
      </c>
      <c r="H394" s="40">
        <v>2004.8666666666668</v>
      </c>
      <c r="I394" s="40">
        <v>2028.3833333333337</v>
      </c>
      <c r="J394" s="40">
        <v>2056.7666666666669</v>
      </c>
      <c r="K394" s="31">
        <v>2000</v>
      </c>
      <c r="L394" s="31">
        <v>1948.1</v>
      </c>
      <c r="M394" s="31">
        <v>3.6484100000000002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1062.55</v>
      </c>
      <c r="D395" s="40">
        <v>1063.8333333333333</v>
      </c>
      <c r="E395" s="40">
        <v>1052.8666666666666</v>
      </c>
      <c r="F395" s="40">
        <v>1043.1833333333334</v>
      </c>
      <c r="G395" s="40">
        <v>1032.2166666666667</v>
      </c>
      <c r="H395" s="40">
        <v>1073.5166666666664</v>
      </c>
      <c r="I395" s="40">
        <v>1084.4833333333331</v>
      </c>
      <c r="J395" s="40">
        <v>1094.1666666666663</v>
      </c>
      <c r="K395" s="31">
        <v>1074.8</v>
      </c>
      <c r="L395" s="31">
        <v>1054.1500000000001</v>
      </c>
      <c r="M395" s="31">
        <v>7.8213999999999997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1191.3</v>
      </c>
      <c r="D396" s="40">
        <v>1190.8666666666666</v>
      </c>
      <c r="E396" s="40">
        <v>1178.1833333333332</v>
      </c>
      <c r="F396" s="40">
        <v>1165.0666666666666</v>
      </c>
      <c r="G396" s="40">
        <v>1152.3833333333332</v>
      </c>
      <c r="H396" s="40">
        <v>1203.9833333333331</v>
      </c>
      <c r="I396" s="40">
        <v>1216.6666666666665</v>
      </c>
      <c r="J396" s="40">
        <v>1229.7833333333331</v>
      </c>
      <c r="K396" s="31">
        <v>1203.55</v>
      </c>
      <c r="L396" s="31">
        <v>1177.75</v>
      </c>
      <c r="M396" s="31">
        <v>13.993259999999999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475.45</v>
      </c>
      <c r="D397" s="40">
        <v>481.7833333333333</v>
      </c>
      <c r="E397" s="40">
        <v>462.76666666666659</v>
      </c>
      <c r="F397" s="40">
        <v>450.08333333333331</v>
      </c>
      <c r="G397" s="40">
        <v>431.06666666666661</v>
      </c>
      <c r="H397" s="40">
        <v>494.46666666666658</v>
      </c>
      <c r="I397" s="40">
        <v>513.48333333333323</v>
      </c>
      <c r="J397" s="40">
        <v>526.16666666666652</v>
      </c>
      <c r="K397" s="31">
        <v>500.8</v>
      </c>
      <c r="L397" s="31">
        <v>469.1</v>
      </c>
      <c r="M397" s="31">
        <v>4.2760499999999997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26.85</v>
      </c>
      <c r="D398" s="40">
        <v>26.883333333333336</v>
      </c>
      <c r="E398" s="40">
        <v>26.766666666666673</v>
      </c>
      <c r="F398" s="40">
        <v>26.683333333333337</v>
      </c>
      <c r="G398" s="40">
        <v>26.566666666666674</v>
      </c>
      <c r="H398" s="40">
        <v>26.966666666666672</v>
      </c>
      <c r="I398" s="40">
        <v>27.083333333333339</v>
      </c>
      <c r="J398" s="40">
        <v>27.166666666666671</v>
      </c>
      <c r="K398" s="31">
        <v>27</v>
      </c>
      <c r="L398" s="31">
        <v>26.8</v>
      </c>
      <c r="M398" s="31">
        <v>6.5861299999999998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2997.35</v>
      </c>
      <c r="D399" s="40">
        <v>2979.1166666666668</v>
      </c>
      <c r="E399" s="40">
        <v>2943.2333333333336</v>
      </c>
      <c r="F399" s="40">
        <v>2889.1166666666668</v>
      </c>
      <c r="G399" s="40">
        <v>2853.2333333333336</v>
      </c>
      <c r="H399" s="40">
        <v>3033.2333333333336</v>
      </c>
      <c r="I399" s="40">
        <v>3069.1166666666668</v>
      </c>
      <c r="J399" s="40">
        <v>3123.2333333333336</v>
      </c>
      <c r="K399" s="31">
        <v>3015</v>
      </c>
      <c r="L399" s="31">
        <v>2925</v>
      </c>
      <c r="M399" s="31">
        <v>0.27817999999999998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10730.7</v>
      </c>
      <c r="D400" s="40">
        <v>10777.883333333333</v>
      </c>
      <c r="E400" s="40">
        <v>10647.866666666667</v>
      </c>
      <c r="F400" s="40">
        <v>10565.033333333333</v>
      </c>
      <c r="G400" s="40">
        <v>10435.016666666666</v>
      </c>
      <c r="H400" s="40">
        <v>10860.716666666667</v>
      </c>
      <c r="I400" s="40">
        <v>10990.733333333334</v>
      </c>
      <c r="J400" s="40">
        <v>11073.566666666668</v>
      </c>
      <c r="K400" s="31">
        <v>10907.9</v>
      </c>
      <c r="L400" s="31">
        <v>10695.05</v>
      </c>
      <c r="M400" s="31">
        <v>2.3083800000000001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8035.15</v>
      </c>
      <c r="D401" s="40">
        <v>7981.0333333333328</v>
      </c>
      <c r="E401" s="40">
        <v>7874.0666666666657</v>
      </c>
      <c r="F401" s="40">
        <v>7712.9833333333327</v>
      </c>
      <c r="G401" s="40">
        <v>7606.0166666666655</v>
      </c>
      <c r="H401" s="40">
        <v>8142.1166666666659</v>
      </c>
      <c r="I401" s="40">
        <v>8249.0833333333321</v>
      </c>
      <c r="J401" s="40">
        <v>8410.1666666666661</v>
      </c>
      <c r="K401" s="31">
        <v>8088</v>
      </c>
      <c r="L401" s="31">
        <v>7819.95</v>
      </c>
      <c r="M401" s="31">
        <v>0.42742000000000002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7300.65</v>
      </c>
      <c r="D402" s="40">
        <v>7310.2999999999993</v>
      </c>
      <c r="E402" s="40">
        <v>7225.6499999999987</v>
      </c>
      <c r="F402" s="40">
        <v>7150.65</v>
      </c>
      <c r="G402" s="40">
        <v>7065.9999999999991</v>
      </c>
      <c r="H402" s="40">
        <v>7385.2999999999984</v>
      </c>
      <c r="I402" s="40">
        <v>7469.95</v>
      </c>
      <c r="J402" s="40">
        <v>7544.949999999998</v>
      </c>
      <c r="K402" s="31">
        <v>7394.95</v>
      </c>
      <c r="L402" s="31">
        <v>7235.3</v>
      </c>
      <c r="M402" s="31">
        <v>5.1240000000000001E-2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115.85</v>
      </c>
      <c r="D403" s="40">
        <v>116.16666666666667</v>
      </c>
      <c r="E403" s="40">
        <v>115.08333333333334</v>
      </c>
      <c r="F403" s="40">
        <v>114.31666666666668</v>
      </c>
      <c r="G403" s="40">
        <v>113.23333333333335</v>
      </c>
      <c r="H403" s="40">
        <v>116.93333333333334</v>
      </c>
      <c r="I403" s="40">
        <v>118.01666666666668</v>
      </c>
      <c r="J403" s="40">
        <v>118.78333333333333</v>
      </c>
      <c r="K403" s="31">
        <v>117.25</v>
      </c>
      <c r="L403" s="31">
        <v>115.4</v>
      </c>
      <c r="M403" s="31">
        <v>2.456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213.6</v>
      </c>
      <c r="D404" s="40">
        <v>214.83333333333334</v>
      </c>
      <c r="E404" s="40">
        <v>206.86666666666667</v>
      </c>
      <c r="F404" s="40">
        <v>200.13333333333333</v>
      </c>
      <c r="G404" s="40">
        <v>192.16666666666666</v>
      </c>
      <c r="H404" s="40">
        <v>221.56666666666669</v>
      </c>
      <c r="I404" s="40">
        <v>229.53333333333333</v>
      </c>
      <c r="J404" s="40">
        <v>236.26666666666671</v>
      </c>
      <c r="K404" s="31">
        <v>222.8</v>
      </c>
      <c r="L404" s="31">
        <v>208.1</v>
      </c>
      <c r="M404" s="31">
        <v>16.632549999999998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334.55</v>
      </c>
      <c r="D405" s="40">
        <v>334.15000000000003</v>
      </c>
      <c r="E405" s="40">
        <v>328.40000000000009</v>
      </c>
      <c r="F405" s="40">
        <v>322.25000000000006</v>
      </c>
      <c r="G405" s="40">
        <v>316.50000000000011</v>
      </c>
      <c r="H405" s="40">
        <v>340.30000000000007</v>
      </c>
      <c r="I405" s="40">
        <v>346.04999999999995</v>
      </c>
      <c r="J405" s="40">
        <v>352.20000000000005</v>
      </c>
      <c r="K405" s="31">
        <v>339.9</v>
      </c>
      <c r="L405" s="31">
        <v>328</v>
      </c>
      <c r="M405" s="31">
        <v>1.2453000000000001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2357.65</v>
      </c>
      <c r="D406" s="40">
        <v>2356.1</v>
      </c>
      <c r="E406" s="40">
        <v>2327.1999999999998</v>
      </c>
      <c r="F406" s="40">
        <v>2296.75</v>
      </c>
      <c r="G406" s="40">
        <v>2267.85</v>
      </c>
      <c r="H406" s="40">
        <v>2386.5499999999997</v>
      </c>
      <c r="I406" s="40">
        <v>2415.4500000000003</v>
      </c>
      <c r="J406" s="40">
        <v>2445.8999999999996</v>
      </c>
      <c r="K406" s="31">
        <v>2385</v>
      </c>
      <c r="L406" s="31">
        <v>2325.65</v>
      </c>
      <c r="M406" s="31">
        <v>0.14530000000000001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565.20000000000005</v>
      </c>
      <c r="D407" s="40">
        <v>565.58333333333337</v>
      </c>
      <c r="E407" s="40">
        <v>554.16666666666674</v>
      </c>
      <c r="F407" s="40">
        <v>543.13333333333333</v>
      </c>
      <c r="G407" s="40">
        <v>531.7166666666667</v>
      </c>
      <c r="H407" s="40">
        <v>576.61666666666679</v>
      </c>
      <c r="I407" s="40">
        <v>588.03333333333353</v>
      </c>
      <c r="J407" s="40">
        <v>599.06666666666683</v>
      </c>
      <c r="K407" s="31">
        <v>577</v>
      </c>
      <c r="L407" s="31">
        <v>554.54999999999995</v>
      </c>
      <c r="M407" s="31">
        <v>1.89499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115.75</v>
      </c>
      <c r="D408" s="40">
        <v>116.11666666666667</v>
      </c>
      <c r="E408" s="40">
        <v>114.83333333333334</v>
      </c>
      <c r="F408" s="40">
        <v>113.91666666666667</v>
      </c>
      <c r="G408" s="40">
        <v>112.63333333333334</v>
      </c>
      <c r="H408" s="40">
        <v>117.03333333333335</v>
      </c>
      <c r="I408" s="40">
        <v>118.31666666666668</v>
      </c>
      <c r="J408" s="40">
        <v>119.23333333333335</v>
      </c>
      <c r="K408" s="31">
        <v>117.4</v>
      </c>
      <c r="L408" s="31">
        <v>115.2</v>
      </c>
      <c r="M408" s="31">
        <v>15.09803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250.1</v>
      </c>
      <c r="D409" s="40">
        <v>250.31666666666663</v>
      </c>
      <c r="E409" s="40">
        <v>244.68333333333328</v>
      </c>
      <c r="F409" s="40">
        <v>239.26666666666665</v>
      </c>
      <c r="G409" s="40">
        <v>233.6333333333333</v>
      </c>
      <c r="H409" s="40">
        <v>255.73333333333326</v>
      </c>
      <c r="I409" s="40">
        <v>261.36666666666667</v>
      </c>
      <c r="J409" s="40">
        <v>266.78333333333325</v>
      </c>
      <c r="K409" s="31">
        <v>255.95</v>
      </c>
      <c r="L409" s="31">
        <v>244.9</v>
      </c>
      <c r="M409" s="31">
        <v>1.85385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29792.5</v>
      </c>
      <c r="D410" s="40">
        <v>29871.616666666669</v>
      </c>
      <c r="E410" s="40">
        <v>29495.933333333338</v>
      </c>
      <c r="F410" s="40">
        <v>29199.366666666669</v>
      </c>
      <c r="G410" s="40">
        <v>28823.683333333338</v>
      </c>
      <c r="H410" s="40">
        <v>30168.183333333338</v>
      </c>
      <c r="I410" s="40">
        <v>30543.866666666672</v>
      </c>
      <c r="J410" s="40">
        <v>30840.433333333338</v>
      </c>
      <c r="K410" s="31">
        <v>30247.3</v>
      </c>
      <c r="L410" s="31">
        <v>29575.05</v>
      </c>
      <c r="M410" s="31">
        <v>0.44040000000000001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2193.1</v>
      </c>
      <c r="D411" s="40">
        <v>2224.9333333333329</v>
      </c>
      <c r="E411" s="40">
        <v>2133.8166666666657</v>
      </c>
      <c r="F411" s="40">
        <v>2074.5333333333328</v>
      </c>
      <c r="G411" s="40">
        <v>1983.4166666666656</v>
      </c>
      <c r="H411" s="40">
        <v>2284.2166666666658</v>
      </c>
      <c r="I411" s="40">
        <v>2375.3333333333335</v>
      </c>
      <c r="J411" s="40">
        <v>2434.6166666666659</v>
      </c>
      <c r="K411" s="31">
        <v>2316.0500000000002</v>
      </c>
      <c r="L411" s="31">
        <v>2165.65</v>
      </c>
      <c r="M411" s="31">
        <v>1.16164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1346.5</v>
      </c>
      <c r="D412" s="40">
        <v>1342.4666666666667</v>
      </c>
      <c r="E412" s="40">
        <v>1331.0333333333333</v>
      </c>
      <c r="F412" s="40">
        <v>1315.5666666666666</v>
      </c>
      <c r="G412" s="40">
        <v>1304.1333333333332</v>
      </c>
      <c r="H412" s="40">
        <v>1357.9333333333334</v>
      </c>
      <c r="I412" s="40">
        <v>1369.3666666666668</v>
      </c>
      <c r="J412" s="40">
        <v>1384.8333333333335</v>
      </c>
      <c r="K412" s="31">
        <v>1353.9</v>
      </c>
      <c r="L412" s="31">
        <v>1327</v>
      </c>
      <c r="M412" s="31">
        <v>6.8994799999999996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2161.9499999999998</v>
      </c>
      <c r="D413" s="40">
        <v>2167.8999999999996</v>
      </c>
      <c r="E413" s="40">
        <v>2138.1999999999994</v>
      </c>
      <c r="F413" s="40">
        <v>2114.4499999999998</v>
      </c>
      <c r="G413" s="40">
        <v>2084.7499999999995</v>
      </c>
      <c r="H413" s="40">
        <v>2191.6499999999992</v>
      </c>
      <c r="I413" s="40">
        <v>2221.35</v>
      </c>
      <c r="J413" s="40">
        <v>2245.099999999999</v>
      </c>
      <c r="K413" s="31">
        <v>2197.6</v>
      </c>
      <c r="L413" s="31">
        <v>2144.15</v>
      </c>
      <c r="M413" s="31">
        <v>2.8675799999999998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751.1</v>
      </c>
      <c r="D414" s="40">
        <v>748.41666666666663</v>
      </c>
      <c r="E414" s="40">
        <v>722.68333333333328</v>
      </c>
      <c r="F414" s="40">
        <v>694.26666666666665</v>
      </c>
      <c r="G414" s="40">
        <v>668.5333333333333</v>
      </c>
      <c r="H414" s="40">
        <v>776.83333333333326</v>
      </c>
      <c r="I414" s="40">
        <v>802.56666666666661</v>
      </c>
      <c r="J414" s="40">
        <v>830.98333333333323</v>
      </c>
      <c r="K414" s="31">
        <v>774.15</v>
      </c>
      <c r="L414" s="31">
        <v>720</v>
      </c>
      <c r="M414" s="31">
        <v>11.135809999999999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1978.35</v>
      </c>
      <c r="D415" s="40">
        <v>1975.8333333333333</v>
      </c>
      <c r="E415" s="40">
        <v>1956.6166666666666</v>
      </c>
      <c r="F415" s="40">
        <v>1934.8833333333332</v>
      </c>
      <c r="G415" s="40">
        <v>1915.6666666666665</v>
      </c>
      <c r="H415" s="40">
        <v>1997.5666666666666</v>
      </c>
      <c r="I415" s="40">
        <v>2016.7833333333333</v>
      </c>
      <c r="J415" s="40">
        <v>2038.5166666666667</v>
      </c>
      <c r="K415" s="31">
        <v>1995.05</v>
      </c>
      <c r="L415" s="31">
        <v>1954.1</v>
      </c>
      <c r="M415" s="31">
        <v>0.30575999999999998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1642.7</v>
      </c>
      <c r="D416" s="40">
        <v>1647.6666666666667</v>
      </c>
      <c r="E416" s="40">
        <v>1626.0333333333335</v>
      </c>
      <c r="F416" s="40">
        <v>1609.3666666666668</v>
      </c>
      <c r="G416" s="40">
        <v>1587.7333333333336</v>
      </c>
      <c r="H416" s="40">
        <v>1664.3333333333335</v>
      </c>
      <c r="I416" s="40">
        <v>1685.9666666666667</v>
      </c>
      <c r="J416" s="40">
        <v>1702.6333333333334</v>
      </c>
      <c r="K416" s="31">
        <v>1669.3</v>
      </c>
      <c r="L416" s="31">
        <v>1631</v>
      </c>
      <c r="M416" s="31">
        <v>0.55001999999999995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929.9</v>
      </c>
      <c r="D417" s="40">
        <v>914.45000000000016</v>
      </c>
      <c r="E417" s="40">
        <v>883.90000000000032</v>
      </c>
      <c r="F417" s="40">
        <v>837.9000000000002</v>
      </c>
      <c r="G417" s="40">
        <v>807.35000000000036</v>
      </c>
      <c r="H417" s="40">
        <v>960.45000000000027</v>
      </c>
      <c r="I417" s="40">
        <v>991.00000000000023</v>
      </c>
      <c r="J417" s="40">
        <v>1037.0000000000002</v>
      </c>
      <c r="K417" s="31">
        <v>945</v>
      </c>
      <c r="L417" s="31">
        <v>868.45</v>
      </c>
      <c r="M417" s="31">
        <v>13.80076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589.70000000000005</v>
      </c>
      <c r="D418" s="40">
        <v>599.1</v>
      </c>
      <c r="E418" s="40">
        <v>576.6</v>
      </c>
      <c r="F418" s="40">
        <v>563.5</v>
      </c>
      <c r="G418" s="40">
        <v>541</v>
      </c>
      <c r="H418" s="40">
        <v>612.20000000000005</v>
      </c>
      <c r="I418" s="40">
        <v>634.70000000000005</v>
      </c>
      <c r="J418" s="40">
        <v>647.80000000000007</v>
      </c>
      <c r="K418" s="31">
        <v>621.6</v>
      </c>
      <c r="L418" s="31">
        <v>586</v>
      </c>
      <c r="M418" s="31">
        <v>1.32195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78.2</v>
      </c>
      <c r="D419" s="40">
        <v>78.783333333333346</v>
      </c>
      <c r="E419" s="40">
        <v>77.116666666666688</v>
      </c>
      <c r="F419" s="40">
        <v>76.033333333333346</v>
      </c>
      <c r="G419" s="40">
        <v>74.366666666666688</v>
      </c>
      <c r="H419" s="40">
        <v>79.866666666666688</v>
      </c>
      <c r="I419" s="40">
        <v>81.533333333333346</v>
      </c>
      <c r="J419" s="40">
        <v>82.616666666666688</v>
      </c>
      <c r="K419" s="31">
        <v>80.45</v>
      </c>
      <c r="L419" s="31">
        <v>77.7</v>
      </c>
      <c r="M419" s="31">
        <v>67.238259999999997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107.45</v>
      </c>
      <c r="D420" s="40">
        <v>108</v>
      </c>
      <c r="E420" s="40">
        <v>106</v>
      </c>
      <c r="F420" s="40">
        <v>104.55</v>
      </c>
      <c r="G420" s="40">
        <v>102.55</v>
      </c>
      <c r="H420" s="40">
        <v>109.45</v>
      </c>
      <c r="I420" s="40">
        <v>111.45</v>
      </c>
      <c r="J420" s="40">
        <v>112.9</v>
      </c>
      <c r="K420" s="31">
        <v>110</v>
      </c>
      <c r="L420" s="31">
        <v>106.55</v>
      </c>
      <c r="M420" s="31">
        <v>4.2283999999999997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438.85</v>
      </c>
      <c r="D421" s="40">
        <v>439.25</v>
      </c>
      <c r="E421" s="40">
        <v>435.7</v>
      </c>
      <c r="F421" s="40">
        <v>432.55</v>
      </c>
      <c r="G421" s="40">
        <v>429</v>
      </c>
      <c r="H421" s="40">
        <v>442.4</v>
      </c>
      <c r="I421" s="40">
        <v>445.94999999999993</v>
      </c>
      <c r="J421" s="40">
        <v>449.09999999999997</v>
      </c>
      <c r="K421" s="31">
        <v>442.8</v>
      </c>
      <c r="L421" s="31">
        <v>436.1</v>
      </c>
      <c r="M421" s="31">
        <v>143.21143000000001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111.3</v>
      </c>
      <c r="D422" s="40">
        <v>111.33333333333333</v>
      </c>
      <c r="E422" s="40">
        <v>109.06666666666666</v>
      </c>
      <c r="F422" s="40">
        <v>106.83333333333333</v>
      </c>
      <c r="G422" s="40">
        <v>104.56666666666666</v>
      </c>
      <c r="H422" s="40">
        <v>113.56666666666666</v>
      </c>
      <c r="I422" s="40">
        <v>115.83333333333334</v>
      </c>
      <c r="J422" s="40">
        <v>118.06666666666666</v>
      </c>
      <c r="K422" s="31">
        <v>113.6</v>
      </c>
      <c r="L422" s="31">
        <v>109.1</v>
      </c>
      <c r="M422" s="31">
        <v>550.10095999999999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370.55</v>
      </c>
      <c r="D423" s="40">
        <v>368.86666666666662</v>
      </c>
      <c r="E423" s="40">
        <v>362.73333333333323</v>
      </c>
      <c r="F423" s="40">
        <v>354.91666666666663</v>
      </c>
      <c r="G423" s="40">
        <v>348.78333333333325</v>
      </c>
      <c r="H423" s="40">
        <v>376.68333333333322</v>
      </c>
      <c r="I423" s="40">
        <v>382.81666666666655</v>
      </c>
      <c r="J423" s="40">
        <v>390.63333333333321</v>
      </c>
      <c r="K423" s="31">
        <v>375</v>
      </c>
      <c r="L423" s="31">
        <v>361.05</v>
      </c>
      <c r="M423" s="31">
        <v>18.481449999999999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272.5</v>
      </c>
      <c r="D424" s="40">
        <v>272.45</v>
      </c>
      <c r="E424" s="40">
        <v>269.29999999999995</v>
      </c>
      <c r="F424" s="40">
        <v>266.09999999999997</v>
      </c>
      <c r="G424" s="40">
        <v>262.94999999999993</v>
      </c>
      <c r="H424" s="40">
        <v>275.64999999999998</v>
      </c>
      <c r="I424" s="40">
        <v>278.79999999999995</v>
      </c>
      <c r="J424" s="40">
        <v>282</v>
      </c>
      <c r="K424" s="31">
        <v>275.60000000000002</v>
      </c>
      <c r="L424" s="31">
        <v>269.25</v>
      </c>
      <c r="M424" s="31">
        <v>7.26112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624.45000000000005</v>
      </c>
      <c r="D425" s="40">
        <v>616.19999999999993</v>
      </c>
      <c r="E425" s="40">
        <v>595.39999999999986</v>
      </c>
      <c r="F425" s="40">
        <v>566.34999999999991</v>
      </c>
      <c r="G425" s="40">
        <v>545.54999999999984</v>
      </c>
      <c r="H425" s="40">
        <v>645.24999999999989</v>
      </c>
      <c r="I425" s="40">
        <v>666.04999999999984</v>
      </c>
      <c r="J425" s="40">
        <v>695.09999999999991</v>
      </c>
      <c r="K425" s="31">
        <v>637</v>
      </c>
      <c r="L425" s="31">
        <v>587.15</v>
      </c>
      <c r="M425" s="31">
        <v>24.375779999999999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651.20000000000005</v>
      </c>
      <c r="D426" s="40">
        <v>652.16666666666663</v>
      </c>
      <c r="E426" s="40">
        <v>646.38333333333321</v>
      </c>
      <c r="F426" s="40">
        <v>641.56666666666661</v>
      </c>
      <c r="G426" s="40">
        <v>635.78333333333319</v>
      </c>
      <c r="H426" s="40">
        <v>656.98333333333323</v>
      </c>
      <c r="I426" s="40">
        <v>662.76666666666677</v>
      </c>
      <c r="J426" s="40">
        <v>667.58333333333326</v>
      </c>
      <c r="K426" s="31">
        <v>657.95</v>
      </c>
      <c r="L426" s="31">
        <v>647.35</v>
      </c>
      <c r="M426" s="31">
        <v>1.5663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398.9</v>
      </c>
      <c r="D427" s="40">
        <v>400.81666666666666</v>
      </c>
      <c r="E427" s="40">
        <v>395.63333333333333</v>
      </c>
      <c r="F427" s="40">
        <v>392.36666666666667</v>
      </c>
      <c r="G427" s="40">
        <v>387.18333333333334</v>
      </c>
      <c r="H427" s="40">
        <v>404.08333333333331</v>
      </c>
      <c r="I427" s="40">
        <v>409.26666666666659</v>
      </c>
      <c r="J427" s="40">
        <v>412.5333333333333</v>
      </c>
      <c r="K427" s="31">
        <v>406</v>
      </c>
      <c r="L427" s="31">
        <v>397.55</v>
      </c>
      <c r="M427" s="31">
        <v>3.5980400000000001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288.89999999999998</v>
      </c>
      <c r="D428" s="40">
        <v>288.68333333333334</v>
      </c>
      <c r="E428" s="40">
        <v>285.36666666666667</v>
      </c>
      <c r="F428" s="40">
        <v>281.83333333333331</v>
      </c>
      <c r="G428" s="40">
        <v>278.51666666666665</v>
      </c>
      <c r="H428" s="40">
        <v>292.2166666666667</v>
      </c>
      <c r="I428" s="40">
        <v>295.53333333333342</v>
      </c>
      <c r="J428" s="40">
        <v>299.06666666666672</v>
      </c>
      <c r="K428" s="31">
        <v>292</v>
      </c>
      <c r="L428" s="31">
        <v>285.14999999999998</v>
      </c>
      <c r="M428" s="31">
        <v>4.6439199999999996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770.1</v>
      </c>
      <c r="D429" s="40">
        <v>769.5333333333333</v>
      </c>
      <c r="E429" s="40">
        <v>765.06666666666661</v>
      </c>
      <c r="F429" s="40">
        <v>760.0333333333333</v>
      </c>
      <c r="G429" s="40">
        <v>755.56666666666661</v>
      </c>
      <c r="H429" s="40">
        <v>774.56666666666661</v>
      </c>
      <c r="I429" s="40">
        <v>779.0333333333333</v>
      </c>
      <c r="J429" s="40">
        <v>784.06666666666661</v>
      </c>
      <c r="K429" s="31">
        <v>774</v>
      </c>
      <c r="L429" s="31">
        <v>764.5</v>
      </c>
      <c r="M429" s="31">
        <v>18.178650000000001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506.45</v>
      </c>
      <c r="D430" s="40">
        <v>508.75</v>
      </c>
      <c r="E430" s="40">
        <v>497.70000000000005</v>
      </c>
      <c r="F430" s="40">
        <v>488.95000000000005</v>
      </c>
      <c r="G430" s="40">
        <v>477.90000000000009</v>
      </c>
      <c r="H430" s="40">
        <v>517.5</v>
      </c>
      <c r="I430" s="40">
        <v>528.54999999999995</v>
      </c>
      <c r="J430" s="40">
        <v>537.29999999999995</v>
      </c>
      <c r="K430" s="31">
        <v>519.79999999999995</v>
      </c>
      <c r="L430" s="31">
        <v>500</v>
      </c>
      <c r="M430" s="31">
        <v>50.579129999999999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3436.3</v>
      </c>
      <c r="D431" s="40">
        <v>3448.2333333333336</v>
      </c>
      <c r="E431" s="40">
        <v>3411.7166666666672</v>
      </c>
      <c r="F431" s="40">
        <v>3387.1333333333337</v>
      </c>
      <c r="G431" s="40">
        <v>3350.6166666666672</v>
      </c>
      <c r="H431" s="40">
        <v>3472.8166666666671</v>
      </c>
      <c r="I431" s="40">
        <v>3509.3333333333335</v>
      </c>
      <c r="J431" s="40">
        <v>3533.916666666667</v>
      </c>
      <c r="K431" s="31">
        <v>3484.75</v>
      </c>
      <c r="L431" s="31">
        <v>3423.65</v>
      </c>
      <c r="M431" s="31">
        <v>2.1250000000000002E-2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2420.35</v>
      </c>
      <c r="D432" s="40">
        <v>2419.85</v>
      </c>
      <c r="E432" s="40">
        <v>2391.6999999999998</v>
      </c>
      <c r="F432" s="40">
        <v>2363.0499999999997</v>
      </c>
      <c r="G432" s="40">
        <v>2334.8999999999996</v>
      </c>
      <c r="H432" s="40">
        <v>2448.5</v>
      </c>
      <c r="I432" s="40">
        <v>2476.6500000000005</v>
      </c>
      <c r="J432" s="40">
        <v>2505.3000000000002</v>
      </c>
      <c r="K432" s="31">
        <v>2448</v>
      </c>
      <c r="L432" s="31">
        <v>2391.1999999999998</v>
      </c>
      <c r="M432" s="31">
        <v>0.36641000000000001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922.8</v>
      </c>
      <c r="D433" s="40">
        <v>932.4666666666667</v>
      </c>
      <c r="E433" s="40">
        <v>905.93333333333339</v>
      </c>
      <c r="F433" s="40">
        <v>889.06666666666672</v>
      </c>
      <c r="G433" s="40">
        <v>862.53333333333342</v>
      </c>
      <c r="H433" s="40">
        <v>949.33333333333337</v>
      </c>
      <c r="I433" s="40">
        <v>975.86666666666667</v>
      </c>
      <c r="J433" s="40">
        <v>992.73333333333335</v>
      </c>
      <c r="K433" s="31">
        <v>959</v>
      </c>
      <c r="L433" s="31">
        <v>915.6</v>
      </c>
      <c r="M433" s="31">
        <v>1.5683800000000001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464.5</v>
      </c>
      <c r="D434" s="40">
        <v>460.51666666666665</v>
      </c>
      <c r="E434" s="40">
        <v>447.13333333333333</v>
      </c>
      <c r="F434" s="40">
        <v>429.76666666666665</v>
      </c>
      <c r="G434" s="40">
        <v>416.38333333333333</v>
      </c>
      <c r="H434" s="40">
        <v>477.88333333333333</v>
      </c>
      <c r="I434" s="40">
        <v>491.26666666666665</v>
      </c>
      <c r="J434" s="40">
        <v>508.63333333333333</v>
      </c>
      <c r="K434" s="31">
        <v>473.9</v>
      </c>
      <c r="L434" s="31">
        <v>443.15</v>
      </c>
      <c r="M434" s="31">
        <v>32.463970000000003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314.3</v>
      </c>
      <c r="D435" s="40">
        <v>315.81666666666666</v>
      </c>
      <c r="E435" s="40">
        <v>311.48333333333335</v>
      </c>
      <c r="F435" s="40">
        <v>308.66666666666669</v>
      </c>
      <c r="G435" s="40">
        <v>304.33333333333337</v>
      </c>
      <c r="H435" s="40">
        <v>318.63333333333333</v>
      </c>
      <c r="I435" s="40">
        <v>322.9666666666667</v>
      </c>
      <c r="J435" s="40">
        <v>325.7833333333333</v>
      </c>
      <c r="K435" s="31">
        <v>320.14999999999998</v>
      </c>
      <c r="L435" s="31">
        <v>313</v>
      </c>
      <c r="M435" s="31">
        <v>1.8468100000000001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2230.1</v>
      </c>
      <c r="D436" s="40">
        <v>2216.6</v>
      </c>
      <c r="E436" s="40">
        <v>2185.1</v>
      </c>
      <c r="F436" s="40">
        <v>2140.1</v>
      </c>
      <c r="G436" s="40">
        <v>2108.6</v>
      </c>
      <c r="H436" s="40">
        <v>2261.6</v>
      </c>
      <c r="I436" s="40">
        <v>2293.1</v>
      </c>
      <c r="J436" s="40">
        <v>2338.1</v>
      </c>
      <c r="K436" s="31">
        <v>2248.1</v>
      </c>
      <c r="L436" s="31">
        <v>2171.6</v>
      </c>
      <c r="M436" s="31">
        <v>1.44641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697.45</v>
      </c>
      <c r="D437" s="40">
        <v>698.88333333333333</v>
      </c>
      <c r="E437" s="40">
        <v>681.76666666666665</v>
      </c>
      <c r="F437" s="40">
        <v>666.08333333333337</v>
      </c>
      <c r="G437" s="40">
        <v>648.9666666666667</v>
      </c>
      <c r="H437" s="40">
        <v>714.56666666666661</v>
      </c>
      <c r="I437" s="40">
        <v>731.68333333333317</v>
      </c>
      <c r="J437" s="40">
        <v>747.36666666666656</v>
      </c>
      <c r="K437" s="31">
        <v>716</v>
      </c>
      <c r="L437" s="31">
        <v>683.2</v>
      </c>
      <c r="M437" s="31">
        <v>0.80698999999999999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537.85</v>
      </c>
      <c r="D438" s="40">
        <v>532.6</v>
      </c>
      <c r="E438" s="40">
        <v>525.25</v>
      </c>
      <c r="F438" s="40">
        <v>512.65</v>
      </c>
      <c r="G438" s="40">
        <v>505.29999999999995</v>
      </c>
      <c r="H438" s="40">
        <v>545.20000000000005</v>
      </c>
      <c r="I438" s="40">
        <v>552.55000000000018</v>
      </c>
      <c r="J438" s="40">
        <v>565.15000000000009</v>
      </c>
      <c r="K438" s="31">
        <v>539.95000000000005</v>
      </c>
      <c r="L438" s="31">
        <v>520</v>
      </c>
      <c r="M438" s="31">
        <v>2.7060399999999998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6.4</v>
      </c>
      <c r="D439" s="40">
        <v>6.45</v>
      </c>
      <c r="E439" s="40">
        <v>6.3500000000000005</v>
      </c>
      <c r="F439" s="40">
        <v>6.3000000000000007</v>
      </c>
      <c r="G439" s="40">
        <v>6.2000000000000011</v>
      </c>
      <c r="H439" s="40">
        <v>6.5</v>
      </c>
      <c r="I439" s="40">
        <v>6.6</v>
      </c>
      <c r="J439" s="40">
        <v>6.6499999999999995</v>
      </c>
      <c r="K439" s="31">
        <v>6.55</v>
      </c>
      <c r="L439" s="31">
        <v>6.4</v>
      </c>
      <c r="M439" s="31">
        <v>136.36819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130.44999999999999</v>
      </c>
      <c r="D440" s="40">
        <v>130.78333333333333</v>
      </c>
      <c r="E440" s="40">
        <v>128.96666666666667</v>
      </c>
      <c r="F440" s="40">
        <v>127.48333333333335</v>
      </c>
      <c r="G440" s="40">
        <v>125.66666666666669</v>
      </c>
      <c r="H440" s="40">
        <v>132.26666666666665</v>
      </c>
      <c r="I440" s="40">
        <v>134.08333333333331</v>
      </c>
      <c r="J440" s="40">
        <v>135.56666666666663</v>
      </c>
      <c r="K440" s="31">
        <v>132.6</v>
      </c>
      <c r="L440" s="31">
        <v>129.30000000000001</v>
      </c>
      <c r="M440" s="31">
        <v>0.62377000000000005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1039.95</v>
      </c>
      <c r="D441" s="40">
        <v>1032.2333333333333</v>
      </c>
      <c r="E441" s="40">
        <v>1014.5166666666667</v>
      </c>
      <c r="F441" s="40">
        <v>989.08333333333326</v>
      </c>
      <c r="G441" s="40">
        <v>971.36666666666656</v>
      </c>
      <c r="H441" s="40">
        <v>1057.6666666666667</v>
      </c>
      <c r="I441" s="40">
        <v>1075.3833333333334</v>
      </c>
      <c r="J441" s="40">
        <v>1100.8166666666668</v>
      </c>
      <c r="K441" s="31">
        <v>1049.95</v>
      </c>
      <c r="L441" s="31">
        <v>1006.8</v>
      </c>
      <c r="M441" s="31">
        <v>1.9086799999999999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662.4</v>
      </c>
      <c r="D442" s="40">
        <v>660.25</v>
      </c>
      <c r="E442" s="40">
        <v>653.25</v>
      </c>
      <c r="F442" s="40">
        <v>644.1</v>
      </c>
      <c r="G442" s="40">
        <v>637.1</v>
      </c>
      <c r="H442" s="40">
        <v>669.4</v>
      </c>
      <c r="I442" s="40">
        <v>676.4</v>
      </c>
      <c r="J442" s="40">
        <v>685.55</v>
      </c>
      <c r="K442" s="31">
        <v>667.25</v>
      </c>
      <c r="L442" s="31">
        <v>651.1</v>
      </c>
      <c r="M442" s="31">
        <v>8.2746300000000002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1565.75</v>
      </c>
      <c r="D443" s="40">
        <v>1545</v>
      </c>
      <c r="E443" s="40">
        <v>1500.3</v>
      </c>
      <c r="F443" s="40">
        <v>1434.85</v>
      </c>
      <c r="G443" s="40">
        <v>1390.1499999999999</v>
      </c>
      <c r="H443" s="40">
        <v>1610.45</v>
      </c>
      <c r="I443" s="40">
        <v>1655.1499999999999</v>
      </c>
      <c r="J443" s="40">
        <v>1720.6000000000001</v>
      </c>
      <c r="K443" s="31">
        <v>1589.7</v>
      </c>
      <c r="L443" s="31">
        <v>1479.55</v>
      </c>
      <c r="M443" s="31">
        <v>1.0156099999999999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635.29999999999995</v>
      </c>
      <c r="D444" s="40">
        <v>633.26666666666665</v>
      </c>
      <c r="E444" s="40">
        <v>617.83333333333326</v>
      </c>
      <c r="F444" s="40">
        <v>600.36666666666656</v>
      </c>
      <c r="G444" s="40">
        <v>584.93333333333317</v>
      </c>
      <c r="H444" s="40">
        <v>650.73333333333335</v>
      </c>
      <c r="I444" s="40">
        <v>666.16666666666674</v>
      </c>
      <c r="J444" s="40">
        <v>683.63333333333344</v>
      </c>
      <c r="K444" s="31">
        <v>648.70000000000005</v>
      </c>
      <c r="L444" s="31">
        <v>615.79999999999995</v>
      </c>
      <c r="M444" s="31">
        <v>0.42820000000000003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9010.4500000000007</v>
      </c>
      <c r="D445" s="40">
        <v>9014.9</v>
      </c>
      <c r="E445" s="40">
        <v>8937.5499999999993</v>
      </c>
      <c r="F445" s="40">
        <v>8864.65</v>
      </c>
      <c r="G445" s="40">
        <v>8787.2999999999993</v>
      </c>
      <c r="H445" s="40">
        <v>9087.7999999999993</v>
      </c>
      <c r="I445" s="40">
        <v>9165.1500000000015</v>
      </c>
      <c r="J445" s="40">
        <v>9238.0499999999993</v>
      </c>
      <c r="K445" s="31">
        <v>9092.25</v>
      </c>
      <c r="L445" s="31">
        <v>8942</v>
      </c>
      <c r="M445" s="31">
        <v>1.5980000000000001E-2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39.1</v>
      </c>
      <c r="D446" s="40">
        <v>39.083333333333336</v>
      </c>
      <c r="E446" s="40">
        <v>37.81666666666667</v>
      </c>
      <c r="F446" s="40">
        <v>36.533333333333331</v>
      </c>
      <c r="G446" s="40">
        <v>35.266666666666666</v>
      </c>
      <c r="H446" s="40">
        <v>40.366666666666674</v>
      </c>
      <c r="I446" s="40">
        <v>41.63333333333334</v>
      </c>
      <c r="J446" s="40">
        <v>42.916666666666679</v>
      </c>
      <c r="K446" s="31">
        <v>40.35</v>
      </c>
      <c r="L446" s="31">
        <v>37.799999999999997</v>
      </c>
      <c r="M446" s="31">
        <v>264.17095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540.1</v>
      </c>
      <c r="D447" s="40">
        <v>537.36666666666667</v>
      </c>
      <c r="E447" s="40">
        <v>533.73333333333335</v>
      </c>
      <c r="F447" s="40">
        <v>527.36666666666667</v>
      </c>
      <c r="G447" s="40">
        <v>523.73333333333335</v>
      </c>
      <c r="H447" s="40">
        <v>543.73333333333335</v>
      </c>
      <c r="I447" s="40">
        <v>547.36666666666679</v>
      </c>
      <c r="J447" s="40">
        <v>553.73333333333335</v>
      </c>
      <c r="K447" s="31">
        <v>541</v>
      </c>
      <c r="L447" s="31">
        <v>531</v>
      </c>
      <c r="M447" s="31">
        <v>7.8955399999999996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847</v>
      </c>
      <c r="D448" s="40">
        <v>839</v>
      </c>
      <c r="E448" s="40">
        <v>828</v>
      </c>
      <c r="F448" s="40">
        <v>809</v>
      </c>
      <c r="G448" s="40">
        <v>798</v>
      </c>
      <c r="H448" s="40">
        <v>858</v>
      </c>
      <c r="I448" s="40">
        <v>869</v>
      </c>
      <c r="J448" s="40">
        <v>888</v>
      </c>
      <c r="K448" s="31">
        <v>850</v>
      </c>
      <c r="L448" s="31">
        <v>820</v>
      </c>
      <c r="M448" s="31">
        <v>0.47227999999999998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18344.650000000001</v>
      </c>
      <c r="D449" s="40">
        <v>18358.45</v>
      </c>
      <c r="E449" s="40">
        <v>18198.300000000003</v>
      </c>
      <c r="F449" s="40">
        <v>18051.95</v>
      </c>
      <c r="G449" s="40">
        <v>17891.800000000003</v>
      </c>
      <c r="H449" s="40">
        <v>18504.800000000003</v>
      </c>
      <c r="I449" s="40">
        <v>18664.950000000004</v>
      </c>
      <c r="J449" s="40">
        <v>18811.300000000003</v>
      </c>
      <c r="K449" s="31">
        <v>18518.599999999999</v>
      </c>
      <c r="L449" s="31">
        <v>18212.099999999999</v>
      </c>
      <c r="M449" s="31">
        <v>8.0000000000000002E-3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825.3</v>
      </c>
      <c r="D450" s="40">
        <v>818.75</v>
      </c>
      <c r="E450" s="40">
        <v>808.8</v>
      </c>
      <c r="F450" s="40">
        <v>792.3</v>
      </c>
      <c r="G450" s="40">
        <v>782.34999999999991</v>
      </c>
      <c r="H450" s="40">
        <v>835.25</v>
      </c>
      <c r="I450" s="40">
        <v>845.2</v>
      </c>
      <c r="J450" s="40">
        <v>861.7</v>
      </c>
      <c r="K450" s="31">
        <v>828.7</v>
      </c>
      <c r="L450" s="31">
        <v>802.25</v>
      </c>
      <c r="M450" s="31">
        <v>33.268729999999998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205.8</v>
      </c>
      <c r="D451" s="40">
        <v>206.26666666666665</v>
      </c>
      <c r="E451" s="40">
        <v>204.08333333333331</v>
      </c>
      <c r="F451" s="40">
        <v>202.36666666666667</v>
      </c>
      <c r="G451" s="40">
        <v>200.18333333333334</v>
      </c>
      <c r="H451" s="40">
        <v>207.98333333333329</v>
      </c>
      <c r="I451" s="40">
        <v>210.16666666666663</v>
      </c>
      <c r="J451" s="40">
        <v>211.88333333333327</v>
      </c>
      <c r="K451" s="31">
        <v>208.45</v>
      </c>
      <c r="L451" s="31">
        <v>204.55</v>
      </c>
      <c r="M451" s="31">
        <v>11.04626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1450.4</v>
      </c>
      <c r="D452" s="40">
        <v>1445.1499999999999</v>
      </c>
      <c r="E452" s="40">
        <v>1430.2999999999997</v>
      </c>
      <c r="F452" s="40">
        <v>1410.1999999999998</v>
      </c>
      <c r="G452" s="40">
        <v>1395.3499999999997</v>
      </c>
      <c r="H452" s="40">
        <v>1465.2499999999998</v>
      </c>
      <c r="I452" s="40">
        <v>1480.0999999999997</v>
      </c>
      <c r="J452" s="40">
        <v>1500.1999999999998</v>
      </c>
      <c r="K452" s="31">
        <v>1460</v>
      </c>
      <c r="L452" s="31">
        <v>1425.05</v>
      </c>
      <c r="M452" s="31">
        <v>3.33691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3862.15</v>
      </c>
      <c r="D453" s="40">
        <v>3870.4833333333336</v>
      </c>
      <c r="E453" s="40">
        <v>3844.1166666666672</v>
      </c>
      <c r="F453" s="40">
        <v>3826.0833333333335</v>
      </c>
      <c r="G453" s="40">
        <v>3799.7166666666672</v>
      </c>
      <c r="H453" s="40">
        <v>3888.5166666666673</v>
      </c>
      <c r="I453" s="40">
        <v>3914.8833333333341</v>
      </c>
      <c r="J453" s="40">
        <v>3932.9166666666674</v>
      </c>
      <c r="K453" s="31">
        <v>3896.85</v>
      </c>
      <c r="L453" s="31">
        <v>3852.45</v>
      </c>
      <c r="M453" s="31">
        <v>17.440670000000001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854.15</v>
      </c>
      <c r="D454" s="40">
        <v>856.4666666666667</v>
      </c>
      <c r="E454" s="40">
        <v>849.58333333333337</v>
      </c>
      <c r="F454" s="40">
        <v>845.01666666666665</v>
      </c>
      <c r="G454" s="40">
        <v>838.13333333333333</v>
      </c>
      <c r="H454" s="40">
        <v>861.03333333333342</v>
      </c>
      <c r="I454" s="40">
        <v>867.91666666666663</v>
      </c>
      <c r="J454" s="40">
        <v>872.48333333333346</v>
      </c>
      <c r="K454" s="31">
        <v>863.35</v>
      </c>
      <c r="L454" s="31">
        <v>851.9</v>
      </c>
      <c r="M454" s="31">
        <v>9.8211399999999998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5580.15</v>
      </c>
      <c r="D455" s="40">
        <v>5610.7333333333336</v>
      </c>
      <c r="E455" s="40">
        <v>5522.4666666666672</v>
      </c>
      <c r="F455" s="40">
        <v>5464.7833333333338</v>
      </c>
      <c r="G455" s="40">
        <v>5376.5166666666673</v>
      </c>
      <c r="H455" s="40">
        <v>5668.416666666667</v>
      </c>
      <c r="I455" s="40">
        <v>5756.6833333333334</v>
      </c>
      <c r="J455" s="40">
        <v>5814.3666666666668</v>
      </c>
      <c r="K455" s="31">
        <v>5699</v>
      </c>
      <c r="L455" s="31">
        <v>5553.05</v>
      </c>
      <c r="M455" s="31">
        <v>2.4618799999999998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1280.05</v>
      </c>
      <c r="D456" s="40">
        <v>1280.1833333333334</v>
      </c>
      <c r="E456" s="40">
        <v>1269.3666666666668</v>
      </c>
      <c r="F456" s="40">
        <v>1258.6833333333334</v>
      </c>
      <c r="G456" s="40">
        <v>1247.8666666666668</v>
      </c>
      <c r="H456" s="40">
        <v>1290.8666666666668</v>
      </c>
      <c r="I456" s="40">
        <v>1301.6833333333334</v>
      </c>
      <c r="J456" s="40">
        <v>1312.3666666666668</v>
      </c>
      <c r="K456" s="31">
        <v>1291</v>
      </c>
      <c r="L456" s="31">
        <v>1269.5</v>
      </c>
      <c r="M456" s="31">
        <v>0.23402000000000001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153.30000000000001</v>
      </c>
      <c r="D457" s="40">
        <v>152.75</v>
      </c>
      <c r="E457" s="40">
        <v>149.30000000000001</v>
      </c>
      <c r="F457" s="40">
        <v>145.30000000000001</v>
      </c>
      <c r="G457" s="40">
        <v>141.85000000000002</v>
      </c>
      <c r="H457" s="40">
        <v>156.75</v>
      </c>
      <c r="I457" s="40">
        <v>160.19999999999999</v>
      </c>
      <c r="J457" s="40">
        <v>164.2</v>
      </c>
      <c r="K457" s="31">
        <v>156.19999999999999</v>
      </c>
      <c r="L457" s="31">
        <v>148.75</v>
      </c>
      <c r="M457" s="31">
        <v>50.889310000000002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310.10000000000002</v>
      </c>
      <c r="D458" s="40">
        <v>308.9666666666667</v>
      </c>
      <c r="E458" s="40">
        <v>304.13333333333338</v>
      </c>
      <c r="F458" s="40">
        <v>298.16666666666669</v>
      </c>
      <c r="G458" s="40">
        <v>293.33333333333337</v>
      </c>
      <c r="H458" s="40">
        <v>314.93333333333339</v>
      </c>
      <c r="I458" s="40">
        <v>319.76666666666665</v>
      </c>
      <c r="J458" s="40">
        <v>325.73333333333341</v>
      </c>
      <c r="K458" s="31">
        <v>313.8</v>
      </c>
      <c r="L458" s="31">
        <v>303</v>
      </c>
      <c r="M458" s="31">
        <v>295.45253000000002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137.85</v>
      </c>
      <c r="D459" s="40">
        <v>137.96666666666667</v>
      </c>
      <c r="E459" s="40">
        <v>136.28333333333333</v>
      </c>
      <c r="F459" s="40">
        <v>134.71666666666667</v>
      </c>
      <c r="G459" s="40">
        <v>133.03333333333333</v>
      </c>
      <c r="H459" s="40">
        <v>139.53333333333333</v>
      </c>
      <c r="I459" s="40">
        <v>141.21666666666667</v>
      </c>
      <c r="J459" s="40">
        <v>142.78333333333333</v>
      </c>
      <c r="K459" s="31">
        <v>139.65</v>
      </c>
      <c r="L459" s="31">
        <v>136.4</v>
      </c>
      <c r="M459" s="31">
        <v>213.21951999999999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1305.8</v>
      </c>
      <c r="D460" s="40">
        <v>1302.3</v>
      </c>
      <c r="E460" s="40">
        <v>1286.5999999999999</v>
      </c>
      <c r="F460" s="40">
        <v>1267.3999999999999</v>
      </c>
      <c r="G460" s="40">
        <v>1251.6999999999998</v>
      </c>
      <c r="H460" s="40">
        <v>1321.5</v>
      </c>
      <c r="I460" s="40">
        <v>1337.2000000000003</v>
      </c>
      <c r="J460" s="40">
        <v>1356.4</v>
      </c>
      <c r="K460" s="31">
        <v>1318</v>
      </c>
      <c r="L460" s="31">
        <v>1283.0999999999999</v>
      </c>
      <c r="M460" s="31">
        <v>111.24247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4320.2</v>
      </c>
      <c r="D461" s="40">
        <v>4369.3833333333341</v>
      </c>
      <c r="E461" s="40">
        <v>4218.7666666666682</v>
      </c>
      <c r="F461" s="40">
        <v>4117.3333333333339</v>
      </c>
      <c r="G461" s="40">
        <v>3966.7166666666681</v>
      </c>
      <c r="H461" s="40">
        <v>4470.8166666666684</v>
      </c>
      <c r="I461" s="40">
        <v>4621.4333333333352</v>
      </c>
      <c r="J461" s="40">
        <v>4722.8666666666686</v>
      </c>
      <c r="K461" s="31">
        <v>4520</v>
      </c>
      <c r="L461" s="31">
        <v>4267.95</v>
      </c>
      <c r="M461" s="31">
        <v>0.2233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1513.6</v>
      </c>
      <c r="D462" s="40">
        <v>1499.3333333333333</v>
      </c>
      <c r="E462" s="40">
        <v>1470.7666666666664</v>
      </c>
      <c r="F462" s="40">
        <v>1427.9333333333332</v>
      </c>
      <c r="G462" s="40">
        <v>1399.3666666666663</v>
      </c>
      <c r="H462" s="40">
        <v>1542.1666666666665</v>
      </c>
      <c r="I462" s="40">
        <v>1570.7333333333336</v>
      </c>
      <c r="J462" s="40">
        <v>1613.5666666666666</v>
      </c>
      <c r="K462" s="31">
        <v>1527.9</v>
      </c>
      <c r="L462" s="31">
        <v>1456.5</v>
      </c>
      <c r="M462" s="31">
        <v>51.458199999999998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161.69999999999999</v>
      </c>
      <c r="D463" s="40">
        <v>163.11666666666667</v>
      </c>
      <c r="E463" s="40">
        <v>160.08333333333334</v>
      </c>
      <c r="F463" s="40">
        <v>158.46666666666667</v>
      </c>
      <c r="G463" s="40">
        <v>155.43333333333334</v>
      </c>
      <c r="H463" s="40">
        <v>164.73333333333335</v>
      </c>
      <c r="I463" s="40">
        <v>167.76666666666665</v>
      </c>
      <c r="J463" s="40">
        <v>169.38333333333335</v>
      </c>
      <c r="K463" s="31">
        <v>166.15</v>
      </c>
      <c r="L463" s="31">
        <v>161.5</v>
      </c>
      <c r="M463" s="31">
        <v>3.7532399999999999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977.9</v>
      </c>
      <c r="D464" s="40">
        <v>980.04999999999984</v>
      </c>
      <c r="E464" s="40">
        <v>965.14999999999964</v>
      </c>
      <c r="F464" s="40">
        <v>952.39999999999975</v>
      </c>
      <c r="G464" s="40">
        <v>937.49999999999955</v>
      </c>
      <c r="H464" s="40">
        <v>992.79999999999973</v>
      </c>
      <c r="I464" s="40">
        <v>1007.7</v>
      </c>
      <c r="J464" s="40">
        <v>1020.4499999999998</v>
      </c>
      <c r="K464" s="31">
        <v>994.95</v>
      </c>
      <c r="L464" s="31">
        <v>967.3</v>
      </c>
      <c r="M464" s="31">
        <v>3.4628800000000002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1406.7</v>
      </c>
      <c r="D465" s="40">
        <v>1418.7</v>
      </c>
      <c r="E465" s="40">
        <v>1381.4</v>
      </c>
      <c r="F465" s="40">
        <v>1356.1000000000001</v>
      </c>
      <c r="G465" s="40">
        <v>1318.8000000000002</v>
      </c>
      <c r="H465" s="40">
        <v>1444</v>
      </c>
      <c r="I465" s="40">
        <v>1481.2999999999997</v>
      </c>
      <c r="J465" s="40">
        <v>1506.6</v>
      </c>
      <c r="K465" s="31">
        <v>1456</v>
      </c>
      <c r="L465" s="31">
        <v>1393.4</v>
      </c>
      <c r="M465" s="31">
        <v>0.67071000000000003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1270.3</v>
      </c>
      <c r="D466" s="40">
        <v>1268.3666666666666</v>
      </c>
      <c r="E466" s="40">
        <v>1260.9333333333332</v>
      </c>
      <c r="F466" s="40">
        <v>1251.5666666666666</v>
      </c>
      <c r="G466" s="40">
        <v>1244.1333333333332</v>
      </c>
      <c r="H466" s="40">
        <v>1277.7333333333331</v>
      </c>
      <c r="I466" s="40">
        <v>1285.1666666666665</v>
      </c>
      <c r="J466" s="40">
        <v>1294.5333333333331</v>
      </c>
      <c r="K466" s="31">
        <v>1275.8</v>
      </c>
      <c r="L466" s="31">
        <v>1259</v>
      </c>
      <c r="M466" s="31">
        <v>0.40482000000000001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1776.75</v>
      </c>
      <c r="D467" s="40">
        <v>1801.9166666666667</v>
      </c>
      <c r="E467" s="40">
        <v>1744.8333333333335</v>
      </c>
      <c r="F467" s="40">
        <v>1712.9166666666667</v>
      </c>
      <c r="G467" s="40">
        <v>1655.8333333333335</v>
      </c>
      <c r="H467" s="40">
        <v>1833.8333333333335</v>
      </c>
      <c r="I467" s="40">
        <v>1890.916666666667</v>
      </c>
      <c r="J467" s="40">
        <v>1922.8333333333335</v>
      </c>
      <c r="K467" s="31">
        <v>1859</v>
      </c>
      <c r="L467" s="31">
        <v>1770</v>
      </c>
      <c r="M467" s="31">
        <v>0.45240000000000002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2081.0500000000002</v>
      </c>
      <c r="D468" s="40">
        <v>2088.4666666666667</v>
      </c>
      <c r="E468" s="40">
        <v>2065.9833333333336</v>
      </c>
      <c r="F468" s="40">
        <v>2050.916666666667</v>
      </c>
      <c r="G468" s="40">
        <v>2028.4333333333338</v>
      </c>
      <c r="H468" s="40">
        <v>2103.5333333333333</v>
      </c>
      <c r="I468" s="40">
        <v>2126.016666666666</v>
      </c>
      <c r="J468" s="40">
        <v>2141.083333333333</v>
      </c>
      <c r="K468" s="31">
        <v>2110.9499999999998</v>
      </c>
      <c r="L468" s="31">
        <v>2073.4</v>
      </c>
      <c r="M468" s="31">
        <v>10.5748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3085.5</v>
      </c>
      <c r="D469" s="40">
        <v>3076.3333333333335</v>
      </c>
      <c r="E469" s="40">
        <v>3052.7666666666669</v>
      </c>
      <c r="F469" s="40">
        <v>3020.0333333333333</v>
      </c>
      <c r="G469" s="40">
        <v>2996.4666666666667</v>
      </c>
      <c r="H469" s="40">
        <v>3109.0666666666671</v>
      </c>
      <c r="I469" s="40">
        <v>3132.6333333333337</v>
      </c>
      <c r="J469" s="40">
        <v>3165.3666666666672</v>
      </c>
      <c r="K469" s="31">
        <v>3099.9</v>
      </c>
      <c r="L469" s="31">
        <v>3043.6</v>
      </c>
      <c r="M469" s="31">
        <v>0.63048999999999999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492.95</v>
      </c>
      <c r="D470" s="40">
        <v>493.98333333333335</v>
      </c>
      <c r="E470" s="40">
        <v>484.16666666666669</v>
      </c>
      <c r="F470" s="40">
        <v>475.38333333333333</v>
      </c>
      <c r="G470" s="40">
        <v>465.56666666666666</v>
      </c>
      <c r="H470" s="40">
        <v>502.76666666666671</v>
      </c>
      <c r="I470" s="40">
        <v>512.58333333333326</v>
      </c>
      <c r="J470" s="40">
        <v>521.36666666666679</v>
      </c>
      <c r="K470" s="31">
        <v>503.8</v>
      </c>
      <c r="L470" s="31">
        <v>485.2</v>
      </c>
      <c r="M470" s="31">
        <v>19.662700000000001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983.7</v>
      </c>
      <c r="D471" s="40">
        <v>984.88333333333333</v>
      </c>
      <c r="E471" s="40">
        <v>974.76666666666665</v>
      </c>
      <c r="F471" s="40">
        <v>965.83333333333337</v>
      </c>
      <c r="G471" s="40">
        <v>955.7166666666667</v>
      </c>
      <c r="H471" s="40">
        <v>993.81666666666661</v>
      </c>
      <c r="I471" s="40">
        <v>1003.9333333333332</v>
      </c>
      <c r="J471" s="40">
        <v>1012.8666666666666</v>
      </c>
      <c r="K471" s="31">
        <v>995</v>
      </c>
      <c r="L471" s="31">
        <v>975.95</v>
      </c>
      <c r="M471" s="31">
        <v>2.5287899999999999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23.95</v>
      </c>
      <c r="D472" s="40">
        <v>24.083333333333332</v>
      </c>
      <c r="E472" s="40">
        <v>23.716666666666665</v>
      </c>
      <c r="F472" s="40">
        <v>23.483333333333334</v>
      </c>
      <c r="G472" s="40">
        <v>23.116666666666667</v>
      </c>
      <c r="H472" s="40">
        <v>24.316666666666663</v>
      </c>
      <c r="I472" s="40">
        <v>24.68333333333333</v>
      </c>
      <c r="J472" s="40">
        <v>24.916666666666661</v>
      </c>
      <c r="K472" s="31">
        <v>24.45</v>
      </c>
      <c r="L472" s="31">
        <v>23.85</v>
      </c>
      <c r="M472" s="31">
        <v>118.85362000000001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132.15</v>
      </c>
      <c r="D473" s="40">
        <v>133.01666666666668</v>
      </c>
      <c r="E473" s="40">
        <v>130.13333333333335</v>
      </c>
      <c r="F473" s="40">
        <v>128.11666666666667</v>
      </c>
      <c r="G473" s="40">
        <v>125.23333333333335</v>
      </c>
      <c r="H473" s="40">
        <v>135.03333333333336</v>
      </c>
      <c r="I473" s="40">
        <v>137.91666666666669</v>
      </c>
      <c r="J473" s="40">
        <v>139.93333333333337</v>
      </c>
      <c r="K473" s="31">
        <v>135.9</v>
      </c>
      <c r="L473" s="31">
        <v>131</v>
      </c>
      <c r="M473" s="31">
        <v>1.1294200000000001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1488.5</v>
      </c>
      <c r="D474" s="40">
        <v>1494.1499999999999</v>
      </c>
      <c r="E474" s="40">
        <v>1474.3499999999997</v>
      </c>
      <c r="F474" s="40">
        <v>1460.1999999999998</v>
      </c>
      <c r="G474" s="40">
        <v>1440.3999999999996</v>
      </c>
      <c r="H474" s="40">
        <v>1508.2999999999997</v>
      </c>
      <c r="I474" s="40">
        <v>1528.1</v>
      </c>
      <c r="J474" s="40">
        <v>1542.2499999999998</v>
      </c>
      <c r="K474" s="31">
        <v>1513.95</v>
      </c>
      <c r="L474" s="31">
        <v>1480</v>
      </c>
      <c r="M474" s="31">
        <v>0.56440999999999997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13.4</v>
      </c>
      <c r="D475" s="40">
        <v>13.416666666666666</v>
      </c>
      <c r="E475" s="40">
        <v>13.283333333333331</v>
      </c>
      <c r="F475" s="40">
        <v>13.166666666666666</v>
      </c>
      <c r="G475" s="40">
        <v>13.033333333333331</v>
      </c>
      <c r="H475" s="40">
        <v>13.533333333333331</v>
      </c>
      <c r="I475" s="40">
        <v>13.666666666666668</v>
      </c>
      <c r="J475" s="40">
        <v>13.783333333333331</v>
      </c>
      <c r="K475" s="31">
        <v>13.55</v>
      </c>
      <c r="L475" s="31">
        <v>13.3</v>
      </c>
      <c r="M475" s="31">
        <v>27.49803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536.75</v>
      </c>
      <c r="D476" s="40">
        <v>537.73333333333335</v>
      </c>
      <c r="E476" s="40">
        <v>531.81666666666672</v>
      </c>
      <c r="F476" s="40">
        <v>526.88333333333333</v>
      </c>
      <c r="G476" s="40">
        <v>520.9666666666667</v>
      </c>
      <c r="H476" s="40">
        <v>542.66666666666674</v>
      </c>
      <c r="I476" s="40">
        <v>548.58333333333326</v>
      </c>
      <c r="J476" s="40">
        <v>553.51666666666677</v>
      </c>
      <c r="K476" s="31">
        <v>543.65</v>
      </c>
      <c r="L476" s="31">
        <v>532.79999999999995</v>
      </c>
      <c r="M476" s="31">
        <v>1.7175400000000001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724.9</v>
      </c>
      <c r="D477" s="40">
        <v>721.6</v>
      </c>
      <c r="E477" s="40">
        <v>717.05000000000007</v>
      </c>
      <c r="F477" s="40">
        <v>709.2</v>
      </c>
      <c r="G477" s="40">
        <v>704.65000000000009</v>
      </c>
      <c r="H477" s="40">
        <v>729.45</v>
      </c>
      <c r="I477" s="40">
        <v>734</v>
      </c>
      <c r="J477" s="40">
        <v>741.85</v>
      </c>
      <c r="K477" s="31">
        <v>726.15</v>
      </c>
      <c r="L477" s="31">
        <v>713.75</v>
      </c>
      <c r="M477" s="31">
        <v>19.137229999999999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1072.6500000000001</v>
      </c>
      <c r="D478" s="40">
        <v>1084.4666666666667</v>
      </c>
      <c r="E478" s="40">
        <v>1056.1833333333334</v>
      </c>
      <c r="F478" s="40">
        <v>1039.7166666666667</v>
      </c>
      <c r="G478" s="40">
        <v>1011.4333333333334</v>
      </c>
      <c r="H478" s="40">
        <v>1100.9333333333334</v>
      </c>
      <c r="I478" s="40">
        <v>1129.2166666666667</v>
      </c>
      <c r="J478" s="40">
        <v>1145.6833333333334</v>
      </c>
      <c r="K478" s="31">
        <v>1112.75</v>
      </c>
      <c r="L478" s="31">
        <v>1068</v>
      </c>
      <c r="M478" s="31">
        <v>1.7054400000000001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152.25</v>
      </c>
      <c r="D479" s="40">
        <v>152.91666666666666</v>
      </c>
      <c r="E479" s="40">
        <v>150.83333333333331</v>
      </c>
      <c r="F479" s="40">
        <v>149.41666666666666</v>
      </c>
      <c r="G479" s="40">
        <v>147.33333333333331</v>
      </c>
      <c r="H479" s="40">
        <v>154.33333333333331</v>
      </c>
      <c r="I479" s="40">
        <v>156.41666666666663</v>
      </c>
      <c r="J479" s="40">
        <v>157.83333333333331</v>
      </c>
      <c r="K479" s="31">
        <v>155</v>
      </c>
      <c r="L479" s="31">
        <v>151.5</v>
      </c>
      <c r="M479" s="31">
        <v>5.4399199999999999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19.899999999999999</v>
      </c>
      <c r="D480" s="40">
        <v>19.983333333333334</v>
      </c>
      <c r="E480" s="40">
        <v>19.716666666666669</v>
      </c>
      <c r="F480" s="40">
        <v>19.533333333333335</v>
      </c>
      <c r="G480" s="40">
        <v>19.266666666666669</v>
      </c>
      <c r="H480" s="40">
        <v>20.166666666666668</v>
      </c>
      <c r="I480" s="40">
        <v>20.433333333333334</v>
      </c>
      <c r="J480" s="40">
        <v>20.616666666666667</v>
      </c>
      <c r="K480" s="31">
        <v>20.25</v>
      </c>
      <c r="L480" s="31">
        <v>19.8</v>
      </c>
      <c r="M480" s="31">
        <v>21.336500000000001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7625.6</v>
      </c>
      <c r="D481" s="40">
        <v>7624.166666666667</v>
      </c>
      <c r="E481" s="40">
        <v>7578.3333333333339</v>
      </c>
      <c r="F481" s="40">
        <v>7531.0666666666666</v>
      </c>
      <c r="G481" s="40">
        <v>7485.2333333333336</v>
      </c>
      <c r="H481" s="40">
        <v>7671.4333333333343</v>
      </c>
      <c r="I481" s="40">
        <v>7717.2666666666682</v>
      </c>
      <c r="J481" s="40">
        <v>7764.5333333333347</v>
      </c>
      <c r="K481" s="31">
        <v>7670</v>
      </c>
      <c r="L481" s="31">
        <v>7576.9</v>
      </c>
      <c r="M481" s="31">
        <v>2.0606300000000002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35.049999999999997</v>
      </c>
      <c r="D482" s="40">
        <v>35.033333333333331</v>
      </c>
      <c r="E482" s="40">
        <v>34.816666666666663</v>
      </c>
      <c r="F482" s="40">
        <v>34.583333333333329</v>
      </c>
      <c r="G482" s="40">
        <v>34.36666666666666</v>
      </c>
      <c r="H482" s="40">
        <v>35.266666666666666</v>
      </c>
      <c r="I482" s="40">
        <v>35.483333333333334</v>
      </c>
      <c r="J482" s="40">
        <v>35.716666666666669</v>
      </c>
      <c r="K482" s="31">
        <v>35.25</v>
      </c>
      <c r="L482" s="31">
        <v>34.799999999999997</v>
      </c>
      <c r="M482" s="31">
        <v>39.567059999999998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1638.95</v>
      </c>
      <c r="D483" s="40">
        <v>1626.1500000000003</v>
      </c>
      <c r="E483" s="40">
        <v>1602.4000000000005</v>
      </c>
      <c r="F483" s="40">
        <v>1565.8500000000001</v>
      </c>
      <c r="G483" s="40">
        <v>1542.1000000000004</v>
      </c>
      <c r="H483" s="40">
        <v>1662.7000000000007</v>
      </c>
      <c r="I483" s="40">
        <v>1686.4500000000003</v>
      </c>
      <c r="J483" s="40">
        <v>1723.0000000000009</v>
      </c>
      <c r="K483" s="31">
        <v>1649.9</v>
      </c>
      <c r="L483" s="31">
        <v>1589.6</v>
      </c>
      <c r="M483" s="31">
        <v>7.3737899999999996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773.5</v>
      </c>
      <c r="D484" s="40">
        <v>766.81666666666661</v>
      </c>
      <c r="E484" s="40">
        <v>751.68333333333317</v>
      </c>
      <c r="F484" s="40">
        <v>729.86666666666656</v>
      </c>
      <c r="G484" s="40">
        <v>714.73333333333312</v>
      </c>
      <c r="H484" s="40">
        <v>788.63333333333321</v>
      </c>
      <c r="I484" s="40">
        <v>803.76666666666665</v>
      </c>
      <c r="J484" s="40">
        <v>825.58333333333326</v>
      </c>
      <c r="K484" s="31">
        <v>781.95</v>
      </c>
      <c r="L484" s="31">
        <v>745</v>
      </c>
      <c r="M484" s="31">
        <v>38.545369999999998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254.7</v>
      </c>
      <c r="D485" s="40">
        <v>254.48333333333335</v>
      </c>
      <c r="E485" s="40">
        <v>252.2166666666667</v>
      </c>
      <c r="F485" s="40">
        <v>249.73333333333335</v>
      </c>
      <c r="G485" s="40">
        <v>247.4666666666667</v>
      </c>
      <c r="H485" s="40">
        <v>256.9666666666667</v>
      </c>
      <c r="I485" s="40">
        <v>259.23333333333335</v>
      </c>
      <c r="J485" s="40">
        <v>261.7166666666667</v>
      </c>
      <c r="K485" s="31">
        <v>256.75</v>
      </c>
      <c r="L485" s="31">
        <v>252</v>
      </c>
      <c r="M485" s="31">
        <v>2.8088000000000002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3461.05</v>
      </c>
      <c r="D486" s="40">
        <v>3448.9666666666667</v>
      </c>
      <c r="E486" s="40">
        <v>3400.9333333333334</v>
      </c>
      <c r="F486" s="40">
        <v>3340.8166666666666</v>
      </c>
      <c r="G486" s="40">
        <v>3292.7833333333333</v>
      </c>
      <c r="H486" s="40">
        <v>3509.0833333333335</v>
      </c>
      <c r="I486" s="40">
        <v>3557.1166666666672</v>
      </c>
      <c r="J486" s="40">
        <v>3617.2333333333336</v>
      </c>
      <c r="K486" s="31">
        <v>3497</v>
      </c>
      <c r="L486" s="31">
        <v>3388.85</v>
      </c>
      <c r="M486" s="31">
        <v>0.44006000000000001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488.9</v>
      </c>
      <c r="D487" s="40">
        <v>491.4666666666667</v>
      </c>
      <c r="E487" s="40">
        <v>484.43333333333339</v>
      </c>
      <c r="F487" s="40">
        <v>479.9666666666667</v>
      </c>
      <c r="G487" s="40">
        <v>472.93333333333339</v>
      </c>
      <c r="H487" s="40">
        <v>495.93333333333339</v>
      </c>
      <c r="I487" s="40">
        <v>502.9666666666667</v>
      </c>
      <c r="J487" s="40">
        <v>507.43333333333339</v>
      </c>
      <c r="K487" s="31">
        <v>498.5</v>
      </c>
      <c r="L487" s="31">
        <v>487</v>
      </c>
      <c r="M487" s="31">
        <v>3.7426499999999998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3412</v>
      </c>
      <c r="D488" s="40">
        <v>3414.6666666666665</v>
      </c>
      <c r="E488" s="40">
        <v>3349.333333333333</v>
      </c>
      <c r="F488" s="40">
        <v>3286.6666666666665</v>
      </c>
      <c r="G488" s="40">
        <v>3221.333333333333</v>
      </c>
      <c r="H488" s="40">
        <v>3477.333333333333</v>
      </c>
      <c r="I488" s="40">
        <v>3542.6666666666661</v>
      </c>
      <c r="J488" s="40">
        <v>3605.333333333333</v>
      </c>
      <c r="K488" s="31">
        <v>3480</v>
      </c>
      <c r="L488" s="31">
        <v>3352</v>
      </c>
      <c r="M488" s="31">
        <v>0.10104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719.85</v>
      </c>
      <c r="D489" s="40">
        <v>725.7166666666667</v>
      </c>
      <c r="E489" s="40">
        <v>712.33333333333337</v>
      </c>
      <c r="F489" s="40">
        <v>704.81666666666672</v>
      </c>
      <c r="G489" s="40">
        <v>691.43333333333339</v>
      </c>
      <c r="H489" s="40">
        <v>733.23333333333335</v>
      </c>
      <c r="I489" s="40">
        <v>746.61666666666656</v>
      </c>
      <c r="J489" s="40">
        <v>754.13333333333333</v>
      </c>
      <c r="K489" s="31">
        <v>739.1</v>
      </c>
      <c r="L489" s="31">
        <v>718.2</v>
      </c>
      <c r="M489" s="31">
        <v>1.33585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39.65</v>
      </c>
      <c r="D490" s="40">
        <v>39.85</v>
      </c>
      <c r="E490" s="40">
        <v>39.200000000000003</v>
      </c>
      <c r="F490" s="40">
        <v>38.75</v>
      </c>
      <c r="G490" s="40">
        <v>38.1</v>
      </c>
      <c r="H490" s="40">
        <v>40.300000000000004</v>
      </c>
      <c r="I490" s="40">
        <v>40.949999999999996</v>
      </c>
      <c r="J490" s="40">
        <v>41.400000000000006</v>
      </c>
      <c r="K490" s="31">
        <v>40.5</v>
      </c>
      <c r="L490" s="31">
        <v>39.4</v>
      </c>
      <c r="M490" s="31">
        <v>61.543950000000002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1370.9</v>
      </c>
      <c r="D491" s="40">
        <v>1378.6333333333332</v>
      </c>
      <c r="E491" s="40">
        <v>1352.2666666666664</v>
      </c>
      <c r="F491" s="40">
        <v>1333.6333333333332</v>
      </c>
      <c r="G491" s="40">
        <v>1307.2666666666664</v>
      </c>
      <c r="H491" s="40">
        <v>1397.2666666666664</v>
      </c>
      <c r="I491" s="40">
        <v>1423.6333333333332</v>
      </c>
      <c r="J491" s="40">
        <v>1442.2666666666664</v>
      </c>
      <c r="K491" s="31">
        <v>1405</v>
      </c>
      <c r="L491" s="31">
        <v>1360</v>
      </c>
      <c r="M491" s="31">
        <v>0.50502999999999998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1808.05</v>
      </c>
      <c r="D492" s="40">
        <v>1808.6666666666667</v>
      </c>
      <c r="E492" s="40">
        <v>1779.3833333333334</v>
      </c>
      <c r="F492" s="40">
        <v>1750.7166666666667</v>
      </c>
      <c r="G492" s="40">
        <v>1721.4333333333334</v>
      </c>
      <c r="H492" s="40">
        <v>1837.3333333333335</v>
      </c>
      <c r="I492" s="40">
        <v>1866.6166666666668</v>
      </c>
      <c r="J492" s="40">
        <v>1895.2833333333335</v>
      </c>
      <c r="K492" s="31">
        <v>1837.95</v>
      </c>
      <c r="L492" s="31">
        <v>1780</v>
      </c>
      <c r="M492" s="31">
        <v>0.67649000000000004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294.75</v>
      </c>
      <c r="D493" s="40">
        <v>296.11666666666667</v>
      </c>
      <c r="E493" s="40">
        <v>292.13333333333333</v>
      </c>
      <c r="F493" s="40">
        <v>289.51666666666665</v>
      </c>
      <c r="G493" s="40">
        <v>285.5333333333333</v>
      </c>
      <c r="H493" s="40">
        <v>298.73333333333335</v>
      </c>
      <c r="I493" s="40">
        <v>302.7166666666667</v>
      </c>
      <c r="J493" s="40">
        <v>305.33333333333337</v>
      </c>
      <c r="K493" s="31">
        <v>300.10000000000002</v>
      </c>
      <c r="L493" s="31">
        <v>293.5</v>
      </c>
      <c r="M493" s="31">
        <v>1.1693100000000001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915.95</v>
      </c>
      <c r="D494" s="40">
        <v>920.65</v>
      </c>
      <c r="E494" s="40">
        <v>902.55</v>
      </c>
      <c r="F494" s="40">
        <v>889.15</v>
      </c>
      <c r="G494" s="40">
        <v>871.05</v>
      </c>
      <c r="H494" s="40">
        <v>934.05</v>
      </c>
      <c r="I494" s="40">
        <v>952.15000000000009</v>
      </c>
      <c r="J494" s="40">
        <v>965.55</v>
      </c>
      <c r="K494" s="31">
        <v>938.75</v>
      </c>
      <c r="L494" s="31">
        <v>907.25</v>
      </c>
      <c r="M494" s="31">
        <v>25.472760000000001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294.89999999999998</v>
      </c>
      <c r="D495" s="40">
        <v>294.51666666666665</v>
      </c>
      <c r="E495" s="40">
        <v>291.0333333333333</v>
      </c>
      <c r="F495" s="40">
        <v>287.16666666666663</v>
      </c>
      <c r="G495" s="40">
        <v>283.68333333333328</v>
      </c>
      <c r="H495" s="40">
        <v>298.38333333333333</v>
      </c>
      <c r="I495" s="40">
        <v>301.86666666666667</v>
      </c>
      <c r="J495" s="40">
        <v>305.73333333333335</v>
      </c>
      <c r="K495" s="31">
        <v>298</v>
      </c>
      <c r="L495" s="31">
        <v>290.64999999999998</v>
      </c>
      <c r="M495" s="31">
        <v>73.863069999999993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3013.4</v>
      </c>
      <c r="D496" s="40">
        <v>3022.7666666666664</v>
      </c>
      <c r="E496" s="40">
        <v>2981.6333333333328</v>
      </c>
      <c r="F496" s="40">
        <v>2949.8666666666663</v>
      </c>
      <c r="G496" s="40">
        <v>2908.7333333333327</v>
      </c>
      <c r="H496" s="40">
        <v>3054.5333333333328</v>
      </c>
      <c r="I496" s="40">
        <v>3095.6666666666661</v>
      </c>
      <c r="J496" s="40">
        <v>3127.4333333333329</v>
      </c>
      <c r="K496" s="31">
        <v>3063.9</v>
      </c>
      <c r="L496" s="31">
        <v>2991</v>
      </c>
      <c r="M496" s="31">
        <v>0.50773000000000001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1899.4</v>
      </c>
      <c r="D497" s="40">
        <v>1881.5666666666666</v>
      </c>
      <c r="E497" s="40">
        <v>1843.8333333333333</v>
      </c>
      <c r="F497" s="40">
        <v>1788.2666666666667</v>
      </c>
      <c r="G497" s="40">
        <v>1750.5333333333333</v>
      </c>
      <c r="H497" s="40">
        <v>1937.1333333333332</v>
      </c>
      <c r="I497" s="40">
        <v>1974.8666666666668</v>
      </c>
      <c r="J497" s="40">
        <v>2030.4333333333332</v>
      </c>
      <c r="K497" s="31">
        <v>1919.3</v>
      </c>
      <c r="L497" s="31">
        <v>1826</v>
      </c>
      <c r="M497" s="31">
        <v>0.91771000000000003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10.4</v>
      </c>
      <c r="D498" s="40">
        <v>10.466666666666667</v>
      </c>
      <c r="E498" s="40">
        <v>10.233333333333334</v>
      </c>
      <c r="F498" s="40">
        <v>10.066666666666668</v>
      </c>
      <c r="G498" s="40">
        <v>9.8333333333333357</v>
      </c>
      <c r="H498" s="40">
        <v>10.633333333333333</v>
      </c>
      <c r="I498" s="40">
        <v>10.866666666666664</v>
      </c>
      <c r="J498" s="40">
        <v>11.033333333333331</v>
      </c>
      <c r="K498" s="31">
        <v>10.7</v>
      </c>
      <c r="L498" s="31">
        <v>10.3</v>
      </c>
      <c r="M498" s="31">
        <v>3321.8614499999999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1238.5999999999999</v>
      </c>
      <c r="D499" s="40">
        <v>1236.2</v>
      </c>
      <c r="E499" s="40">
        <v>1227.4000000000001</v>
      </c>
      <c r="F499" s="40">
        <v>1216.2</v>
      </c>
      <c r="G499" s="40">
        <v>1207.4000000000001</v>
      </c>
      <c r="H499" s="40">
        <v>1247.4000000000001</v>
      </c>
      <c r="I499" s="40">
        <v>1256.1999999999998</v>
      </c>
      <c r="J499" s="40">
        <v>1267.4000000000001</v>
      </c>
      <c r="K499" s="31">
        <v>1245</v>
      </c>
      <c r="L499" s="31">
        <v>1225</v>
      </c>
      <c r="M499" s="31">
        <v>8.6191999999999993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7049.7</v>
      </c>
      <c r="D500" s="40">
        <v>7075.0666666666666</v>
      </c>
      <c r="E500" s="40">
        <v>6985.1333333333332</v>
      </c>
      <c r="F500" s="40">
        <v>6920.5666666666666</v>
      </c>
      <c r="G500" s="40">
        <v>6830.6333333333332</v>
      </c>
      <c r="H500" s="40">
        <v>7139.6333333333332</v>
      </c>
      <c r="I500" s="40">
        <v>7229.5666666666657</v>
      </c>
      <c r="J500" s="40">
        <v>7294.1333333333332</v>
      </c>
      <c r="K500" s="31">
        <v>7165</v>
      </c>
      <c r="L500" s="31">
        <v>7010.5</v>
      </c>
      <c r="M500" s="31">
        <v>7.0349999999999996E-2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125.35</v>
      </c>
      <c r="D501" s="40">
        <v>126.41666666666667</v>
      </c>
      <c r="E501" s="40">
        <v>123.93333333333334</v>
      </c>
      <c r="F501" s="40">
        <v>122.51666666666667</v>
      </c>
      <c r="G501" s="40">
        <v>120.03333333333333</v>
      </c>
      <c r="H501" s="40">
        <v>127.83333333333334</v>
      </c>
      <c r="I501" s="40">
        <v>130.31666666666666</v>
      </c>
      <c r="J501" s="40">
        <v>131.73333333333335</v>
      </c>
      <c r="K501" s="31">
        <v>128.9</v>
      </c>
      <c r="L501" s="31">
        <v>125</v>
      </c>
      <c r="M501" s="31">
        <v>15.170680000000001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139.19999999999999</v>
      </c>
      <c r="D502" s="40">
        <v>138.66666666666666</v>
      </c>
      <c r="E502" s="40">
        <v>136.13333333333333</v>
      </c>
      <c r="F502" s="40">
        <v>133.06666666666666</v>
      </c>
      <c r="G502" s="40">
        <v>130.53333333333333</v>
      </c>
      <c r="H502" s="40">
        <v>141.73333333333332</v>
      </c>
      <c r="I502" s="40">
        <v>144.26666666666668</v>
      </c>
      <c r="J502" s="40">
        <v>147.33333333333331</v>
      </c>
      <c r="K502" s="31">
        <v>141.19999999999999</v>
      </c>
      <c r="L502" s="31">
        <v>135.6</v>
      </c>
      <c r="M502" s="31">
        <v>36.773969999999998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538.15</v>
      </c>
      <c r="D503" s="40">
        <v>538.2166666666667</v>
      </c>
      <c r="E503" s="40">
        <v>533.03333333333342</v>
      </c>
      <c r="F503" s="40">
        <v>527.91666666666674</v>
      </c>
      <c r="G503" s="40">
        <v>522.73333333333346</v>
      </c>
      <c r="H503" s="40">
        <v>543.33333333333337</v>
      </c>
      <c r="I503" s="40">
        <v>548.51666666666677</v>
      </c>
      <c r="J503" s="40">
        <v>553.63333333333333</v>
      </c>
      <c r="K503" s="31">
        <v>543.4</v>
      </c>
      <c r="L503" s="31">
        <v>533.1</v>
      </c>
      <c r="M503" s="31">
        <v>0.24690999999999999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2256.4</v>
      </c>
      <c r="D504" s="40">
        <v>2250.2999999999997</v>
      </c>
      <c r="E504" s="40">
        <v>2217.5999999999995</v>
      </c>
      <c r="F504" s="40">
        <v>2178.7999999999997</v>
      </c>
      <c r="G504" s="40">
        <v>2146.0999999999995</v>
      </c>
      <c r="H504" s="40">
        <v>2289.0999999999995</v>
      </c>
      <c r="I504" s="40">
        <v>2321.7999999999993</v>
      </c>
      <c r="J504" s="40">
        <v>2360.5999999999995</v>
      </c>
      <c r="K504" s="31">
        <v>2283</v>
      </c>
      <c r="L504" s="31">
        <v>2211.5</v>
      </c>
      <c r="M504" s="31">
        <v>0.58052999999999999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668.15</v>
      </c>
      <c r="D505" s="40">
        <v>668.55000000000007</v>
      </c>
      <c r="E505" s="40">
        <v>662.60000000000014</v>
      </c>
      <c r="F505" s="40">
        <v>657.05000000000007</v>
      </c>
      <c r="G505" s="40">
        <v>651.10000000000014</v>
      </c>
      <c r="H505" s="40">
        <v>674.10000000000014</v>
      </c>
      <c r="I505" s="40">
        <v>680.05000000000018</v>
      </c>
      <c r="J505" s="40">
        <v>685.60000000000014</v>
      </c>
      <c r="K505" s="31">
        <v>674.5</v>
      </c>
      <c r="L505" s="31">
        <v>663</v>
      </c>
      <c r="M505" s="31">
        <v>47.916519999999998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430.15</v>
      </c>
      <c r="D506" s="40">
        <v>429.86666666666662</v>
      </c>
      <c r="E506" s="40">
        <v>423.78333333333325</v>
      </c>
      <c r="F506" s="40">
        <v>417.41666666666663</v>
      </c>
      <c r="G506" s="40">
        <v>411.33333333333326</v>
      </c>
      <c r="H506" s="40">
        <v>436.23333333333323</v>
      </c>
      <c r="I506" s="40">
        <v>442.31666666666661</v>
      </c>
      <c r="J506" s="40">
        <v>448.68333333333322</v>
      </c>
      <c r="K506" s="31">
        <v>435.95</v>
      </c>
      <c r="L506" s="31">
        <v>423.5</v>
      </c>
      <c r="M506" s="31">
        <v>3.4700700000000002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13.15</v>
      </c>
      <c r="D507" s="40">
        <v>13.200000000000001</v>
      </c>
      <c r="E507" s="40">
        <v>13.000000000000002</v>
      </c>
      <c r="F507" s="40">
        <v>12.850000000000001</v>
      </c>
      <c r="G507" s="40">
        <v>12.650000000000002</v>
      </c>
      <c r="H507" s="40">
        <v>13.350000000000001</v>
      </c>
      <c r="I507" s="40">
        <v>13.55</v>
      </c>
      <c r="J507" s="40">
        <v>13.700000000000001</v>
      </c>
      <c r="K507" s="31">
        <v>13.4</v>
      </c>
      <c r="L507" s="31">
        <v>13.05</v>
      </c>
      <c r="M507" s="31">
        <v>907.46640000000002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336.8</v>
      </c>
      <c r="D508" s="40">
        <v>324.4666666666667</v>
      </c>
      <c r="E508" s="40">
        <v>293.58333333333337</v>
      </c>
      <c r="F508" s="40">
        <v>250.36666666666667</v>
      </c>
      <c r="G508" s="40">
        <v>219.48333333333335</v>
      </c>
      <c r="H508" s="40">
        <v>367.68333333333339</v>
      </c>
      <c r="I508" s="40">
        <v>398.56666666666672</v>
      </c>
      <c r="J508" s="40">
        <v>441.78333333333342</v>
      </c>
      <c r="K508" s="31">
        <v>355.35</v>
      </c>
      <c r="L508" s="31">
        <v>281.25</v>
      </c>
      <c r="M508" s="31">
        <v>1915.4419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514.45000000000005</v>
      </c>
      <c r="D509" s="40">
        <v>518.73333333333335</v>
      </c>
      <c r="E509" s="40">
        <v>506.9666666666667</v>
      </c>
      <c r="F509" s="40">
        <v>499.48333333333335</v>
      </c>
      <c r="G509" s="40">
        <v>487.7166666666667</v>
      </c>
      <c r="H509" s="40">
        <v>526.2166666666667</v>
      </c>
      <c r="I509" s="40">
        <v>537.98333333333335</v>
      </c>
      <c r="J509" s="40">
        <v>545.4666666666667</v>
      </c>
      <c r="K509" s="31">
        <v>530.5</v>
      </c>
      <c r="L509" s="31">
        <v>511.25</v>
      </c>
      <c r="M509" s="31">
        <v>7.4824599999999997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2369.85</v>
      </c>
      <c r="D510" s="40">
        <v>2387.2999999999997</v>
      </c>
      <c r="E510" s="40">
        <v>2344.5499999999993</v>
      </c>
      <c r="F510" s="40">
        <v>2319.2499999999995</v>
      </c>
      <c r="G510" s="40">
        <v>2276.4999999999991</v>
      </c>
      <c r="H510" s="40">
        <v>2412.5999999999995</v>
      </c>
      <c r="I510" s="40">
        <v>2455.3500000000004</v>
      </c>
      <c r="J510" s="40">
        <v>2480.6499999999996</v>
      </c>
      <c r="K510" s="31">
        <v>2430.0500000000002</v>
      </c>
      <c r="L510" s="31">
        <v>2362</v>
      </c>
      <c r="M510" s="31">
        <v>0.31008999999999998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2287.85</v>
      </c>
      <c r="D511" s="40">
        <v>2287.2833333333333</v>
      </c>
      <c r="E511" s="40">
        <v>2262.7666666666664</v>
      </c>
      <c r="F511" s="40">
        <v>2237.6833333333329</v>
      </c>
      <c r="G511" s="40">
        <v>2213.1666666666661</v>
      </c>
      <c r="H511" s="40">
        <v>2312.3666666666668</v>
      </c>
      <c r="I511" s="40">
        <v>2336.8833333333341</v>
      </c>
      <c r="J511" s="40">
        <v>2361.9666666666672</v>
      </c>
      <c r="K511" s="31">
        <v>2311.8000000000002</v>
      </c>
      <c r="L511" s="31">
        <v>2262.1999999999998</v>
      </c>
      <c r="M511" s="31">
        <v>1.12513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11"/>
      <c r="B5" s="512"/>
      <c r="C5" s="511"/>
      <c r="D5" s="512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513" t="s">
        <v>589</v>
      </c>
      <c r="C7" s="512"/>
      <c r="D7" s="7">
        <f>Main!B10</f>
        <v>44462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44461</v>
      </c>
      <c r="B10" s="32">
        <v>526711</v>
      </c>
      <c r="C10" s="31" t="s">
        <v>1098</v>
      </c>
      <c r="D10" s="31" t="s">
        <v>1099</v>
      </c>
      <c r="E10" s="31" t="s">
        <v>598</v>
      </c>
      <c r="F10" s="90">
        <v>210912</v>
      </c>
      <c r="G10" s="32">
        <v>6.71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44461</v>
      </c>
      <c r="B11" s="32">
        <v>526711</v>
      </c>
      <c r="C11" s="31" t="s">
        <v>1098</v>
      </c>
      <c r="D11" s="31" t="s">
        <v>1100</v>
      </c>
      <c r="E11" s="31" t="s">
        <v>599</v>
      </c>
      <c r="F11" s="90">
        <v>208777</v>
      </c>
      <c r="G11" s="32">
        <v>6.7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44461</v>
      </c>
      <c r="B12" s="32">
        <v>539773</v>
      </c>
      <c r="C12" s="31" t="s">
        <v>1039</v>
      </c>
      <c r="D12" s="31" t="s">
        <v>1101</v>
      </c>
      <c r="E12" s="31" t="s">
        <v>599</v>
      </c>
      <c r="F12" s="90">
        <v>500000</v>
      </c>
      <c r="G12" s="32">
        <v>3.18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44461</v>
      </c>
      <c r="B13" s="32">
        <v>542721</v>
      </c>
      <c r="C13" s="31" t="s">
        <v>1102</v>
      </c>
      <c r="D13" s="31" t="s">
        <v>1103</v>
      </c>
      <c r="E13" s="31" t="s">
        <v>598</v>
      </c>
      <c r="F13" s="90">
        <v>164000</v>
      </c>
      <c r="G13" s="32">
        <v>49.73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44461</v>
      </c>
      <c r="B14" s="32">
        <v>542721</v>
      </c>
      <c r="C14" s="31" t="s">
        <v>1102</v>
      </c>
      <c r="D14" s="31" t="s">
        <v>1104</v>
      </c>
      <c r="E14" s="31" t="s">
        <v>599</v>
      </c>
      <c r="F14" s="90">
        <v>120000</v>
      </c>
      <c r="G14" s="32">
        <v>49.67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44461</v>
      </c>
      <c r="B15" s="32">
        <v>532797</v>
      </c>
      <c r="C15" s="31" t="s">
        <v>1105</v>
      </c>
      <c r="D15" s="31" t="s">
        <v>1106</v>
      </c>
      <c r="E15" s="31" t="s">
        <v>598</v>
      </c>
      <c r="F15" s="90">
        <v>360000</v>
      </c>
      <c r="G15" s="32">
        <v>56.25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44461</v>
      </c>
      <c r="B16" s="32">
        <v>532797</v>
      </c>
      <c r="C16" s="31" t="s">
        <v>1105</v>
      </c>
      <c r="D16" s="31" t="s">
        <v>1107</v>
      </c>
      <c r="E16" s="31" t="s">
        <v>599</v>
      </c>
      <c r="F16" s="90">
        <v>360000</v>
      </c>
      <c r="G16" s="32">
        <v>56.25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44461</v>
      </c>
      <c r="B17" s="32">
        <v>539122</v>
      </c>
      <c r="C17" s="31" t="s">
        <v>1040</v>
      </c>
      <c r="D17" s="31" t="s">
        <v>1108</v>
      </c>
      <c r="E17" s="31" t="s">
        <v>599</v>
      </c>
      <c r="F17" s="90">
        <v>100000</v>
      </c>
      <c r="G17" s="32">
        <v>47.9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44461</v>
      </c>
      <c r="B18" s="32">
        <v>539122</v>
      </c>
      <c r="C18" s="31" t="s">
        <v>1040</v>
      </c>
      <c r="D18" s="31" t="s">
        <v>1109</v>
      </c>
      <c r="E18" s="31" t="s">
        <v>598</v>
      </c>
      <c r="F18" s="90">
        <v>100000</v>
      </c>
      <c r="G18" s="32">
        <v>47.5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44461</v>
      </c>
      <c r="B19" s="32">
        <v>532386</v>
      </c>
      <c r="C19" s="31" t="s">
        <v>1041</v>
      </c>
      <c r="D19" s="31" t="s">
        <v>1042</v>
      </c>
      <c r="E19" s="31" t="s">
        <v>598</v>
      </c>
      <c r="F19" s="90">
        <v>100000</v>
      </c>
      <c r="G19" s="32">
        <v>30.05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44461</v>
      </c>
      <c r="B20" s="32">
        <v>532386</v>
      </c>
      <c r="C20" s="31" t="s">
        <v>1041</v>
      </c>
      <c r="D20" s="31" t="s">
        <v>1110</v>
      </c>
      <c r="E20" s="31" t="s">
        <v>599</v>
      </c>
      <c r="F20" s="90">
        <v>130000</v>
      </c>
      <c r="G20" s="32">
        <v>30.05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44461</v>
      </c>
      <c r="B21" s="32">
        <v>530427</v>
      </c>
      <c r="C21" s="31" t="s">
        <v>1043</v>
      </c>
      <c r="D21" s="31" t="s">
        <v>1111</v>
      </c>
      <c r="E21" s="31" t="s">
        <v>598</v>
      </c>
      <c r="F21" s="90">
        <v>40000</v>
      </c>
      <c r="G21" s="32">
        <v>41.38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44461</v>
      </c>
      <c r="B22" s="32">
        <v>543172</v>
      </c>
      <c r="C22" s="31" t="s">
        <v>1066</v>
      </c>
      <c r="D22" s="31" t="s">
        <v>1112</v>
      </c>
      <c r="E22" s="31" t="s">
        <v>598</v>
      </c>
      <c r="F22" s="90">
        <v>10000</v>
      </c>
      <c r="G22" s="32">
        <v>66.760000000000005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44461</v>
      </c>
      <c r="B23" s="32">
        <v>543172</v>
      </c>
      <c r="C23" s="31" t="s">
        <v>1066</v>
      </c>
      <c r="D23" s="31" t="s">
        <v>1067</v>
      </c>
      <c r="E23" s="31" t="s">
        <v>598</v>
      </c>
      <c r="F23" s="90">
        <v>10000</v>
      </c>
      <c r="G23" s="32">
        <v>64.989999999999995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44461</v>
      </c>
      <c r="B24" s="32">
        <v>543172</v>
      </c>
      <c r="C24" s="31" t="s">
        <v>1066</v>
      </c>
      <c r="D24" s="31" t="s">
        <v>1113</v>
      </c>
      <c r="E24" s="31" t="s">
        <v>599</v>
      </c>
      <c r="F24" s="90">
        <v>10000</v>
      </c>
      <c r="G24" s="32">
        <v>65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44461</v>
      </c>
      <c r="B25" s="32">
        <v>536974</v>
      </c>
      <c r="C25" s="31" t="s">
        <v>1114</v>
      </c>
      <c r="D25" s="31" t="s">
        <v>1115</v>
      </c>
      <c r="E25" s="31" t="s">
        <v>599</v>
      </c>
      <c r="F25" s="90">
        <v>332847</v>
      </c>
      <c r="G25" s="32">
        <v>25.93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44461</v>
      </c>
      <c r="B26" s="32">
        <v>500173</v>
      </c>
      <c r="C26" s="31" t="s">
        <v>1116</v>
      </c>
      <c r="D26" s="31" t="s">
        <v>1117</v>
      </c>
      <c r="E26" s="31" t="s">
        <v>598</v>
      </c>
      <c r="F26" s="90">
        <v>6512420</v>
      </c>
      <c r="G26" s="32">
        <v>70.900000000000006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44461</v>
      </c>
      <c r="B27" s="32">
        <v>500173</v>
      </c>
      <c r="C27" s="31" t="s">
        <v>1116</v>
      </c>
      <c r="D27" s="31" t="s">
        <v>1118</v>
      </c>
      <c r="E27" s="31" t="s">
        <v>598</v>
      </c>
      <c r="F27" s="90">
        <v>6817877</v>
      </c>
      <c r="G27" s="32">
        <v>70.900000000000006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44461</v>
      </c>
      <c r="B28" s="32">
        <v>500173</v>
      </c>
      <c r="C28" s="31" t="s">
        <v>1116</v>
      </c>
      <c r="D28" s="31" t="s">
        <v>1119</v>
      </c>
      <c r="E28" s="31" t="s">
        <v>598</v>
      </c>
      <c r="F28" s="90">
        <v>7147316</v>
      </c>
      <c r="G28" s="32">
        <v>70.900000000000006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44461</v>
      </c>
      <c r="B29" s="32">
        <v>500173</v>
      </c>
      <c r="C29" s="31" t="s">
        <v>1116</v>
      </c>
      <c r="D29" s="31" t="s">
        <v>1068</v>
      </c>
      <c r="E29" s="31" t="s">
        <v>598</v>
      </c>
      <c r="F29" s="90">
        <v>8344019</v>
      </c>
      <c r="G29" s="32">
        <v>70.900000000000006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44461</v>
      </c>
      <c r="B30" s="32">
        <v>500173</v>
      </c>
      <c r="C30" s="31" t="s">
        <v>1116</v>
      </c>
      <c r="D30" s="31" t="s">
        <v>1120</v>
      </c>
      <c r="E30" s="31" t="s">
        <v>598</v>
      </c>
      <c r="F30" s="90">
        <v>14539436</v>
      </c>
      <c r="G30" s="32">
        <v>70.900000000000006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44461</v>
      </c>
      <c r="B31" s="32">
        <v>500173</v>
      </c>
      <c r="C31" s="31" t="s">
        <v>1116</v>
      </c>
      <c r="D31" s="31" t="s">
        <v>1121</v>
      </c>
      <c r="E31" s="31" t="s">
        <v>598</v>
      </c>
      <c r="F31" s="90">
        <v>14787953</v>
      </c>
      <c r="G31" s="32">
        <v>70.900000000000006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44461</v>
      </c>
      <c r="B32" s="32">
        <v>500173</v>
      </c>
      <c r="C32" s="31" t="s">
        <v>1116</v>
      </c>
      <c r="D32" s="31" t="s">
        <v>1122</v>
      </c>
      <c r="E32" s="31" t="s">
        <v>599</v>
      </c>
      <c r="F32" s="90">
        <v>58149021</v>
      </c>
      <c r="G32" s="32">
        <v>70.900000000000006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44461</v>
      </c>
      <c r="B33" s="32">
        <v>532754</v>
      </c>
      <c r="C33" s="31" t="s">
        <v>108</v>
      </c>
      <c r="D33" s="31" t="s">
        <v>1123</v>
      </c>
      <c r="E33" s="31" t="s">
        <v>599</v>
      </c>
      <c r="F33" s="90">
        <v>41000000</v>
      </c>
      <c r="G33" s="32">
        <v>35.299999999999997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44461</v>
      </c>
      <c r="B34" s="32">
        <v>523062</v>
      </c>
      <c r="C34" s="31" t="s">
        <v>1124</v>
      </c>
      <c r="D34" s="31" t="s">
        <v>1125</v>
      </c>
      <c r="E34" s="31" t="s">
        <v>598</v>
      </c>
      <c r="F34" s="90">
        <v>15000</v>
      </c>
      <c r="G34" s="32">
        <v>9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44461</v>
      </c>
      <c r="B35" s="32">
        <v>540696</v>
      </c>
      <c r="C35" s="31" t="s">
        <v>1126</v>
      </c>
      <c r="D35" s="31" t="s">
        <v>1127</v>
      </c>
      <c r="E35" s="31" t="s">
        <v>598</v>
      </c>
      <c r="F35" s="90">
        <v>49003</v>
      </c>
      <c r="G35" s="32">
        <v>40.5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44461</v>
      </c>
      <c r="B36" s="32">
        <v>540696</v>
      </c>
      <c r="C36" s="31" t="s">
        <v>1126</v>
      </c>
      <c r="D36" s="31" t="s">
        <v>1128</v>
      </c>
      <c r="E36" s="31" t="s">
        <v>599</v>
      </c>
      <c r="F36" s="90">
        <v>49003</v>
      </c>
      <c r="G36" s="32">
        <v>40.5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44461</v>
      </c>
      <c r="B37" s="32">
        <v>514360</v>
      </c>
      <c r="C37" s="31" t="s">
        <v>1070</v>
      </c>
      <c r="D37" s="31" t="s">
        <v>1071</v>
      </c>
      <c r="E37" s="31" t="s">
        <v>599</v>
      </c>
      <c r="F37" s="90">
        <v>100000</v>
      </c>
      <c r="G37" s="32">
        <v>24.55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44461</v>
      </c>
      <c r="B38" s="32">
        <v>514360</v>
      </c>
      <c r="C38" s="31" t="s">
        <v>1070</v>
      </c>
      <c r="D38" s="31" t="s">
        <v>1072</v>
      </c>
      <c r="E38" s="31" t="s">
        <v>598</v>
      </c>
      <c r="F38" s="90">
        <v>82220</v>
      </c>
      <c r="G38" s="32">
        <v>24.55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44461</v>
      </c>
      <c r="B39" s="32">
        <v>514360</v>
      </c>
      <c r="C39" s="31" t="s">
        <v>1070</v>
      </c>
      <c r="D39" s="31" t="s">
        <v>1129</v>
      </c>
      <c r="E39" s="31" t="s">
        <v>598</v>
      </c>
      <c r="F39" s="90">
        <v>101542</v>
      </c>
      <c r="G39" s="32">
        <v>24.52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44461</v>
      </c>
      <c r="B40" s="32">
        <v>539767</v>
      </c>
      <c r="C40" s="31" t="s">
        <v>1130</v>
      </c>
      <c r="D40" s="31" t="s">
        <v>1131</v>
      </c>
      <c r="E40" s="31" t="s">
        <v>598</v>
      </c>
      <c r="F40" s="90">
        <v>61795</v>
      </c>
      <c r="G40" s="32">
        <v>14.44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44461</v>
      </c>
      <c r="B41" s="32">
        <v>539767</v>
      </c>
      <c r="C41" s="31" t="s">
        <v>1130</v>
      </c>
      <c r="D41" s="31" t="s">
        <v>1131</v>
      </c>
      <c r="E41" s="31" t="s">
        <v>599</v>
      </c>
      <c r="F41" s="90">
        <v>24287</v>
      </c>
      <c r="G41" s="32">
        <v>14.62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44461</v>
      </c>
      <c r="B42" s="32">
        <v>539767</v>
      </c>
      <c r="C42" s="31" t="s">
        <v>1130</v>
      </c>
      <c r="D42" s="31" t="s">
        <v>1132</v>
      </c>
      <c r="E42" s="31" t="s">
        <v>599</v>
      </c>
      <c r="F42" s="90">
        <v>17873</v>
      </c>
      <c r="G42" s="32">
        <v>14.5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44461</v>
      </c>
      <c r="B43" s="32">
        <v>539767</v>
      </c>
      <c r="C43" s="31" t="s">
        <v>1130</v>
      </c>
      <c r="D43" s="31" t="s">
        <v>1133</v>
      </c>
      <c r="E43" s="31" t="s">
        <v>599</v>
      </c>
      <c r="F43" s="90">
        <v>34544</v>
      </c>
      <c r="G43" s="32">
        <v>14.41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44461</v>
      </c>
      <c r="B44" s="32">
        <v>543351</v>
      </c>
      <c r="C44" s="31" t="s">
        <v>1029</v>
      </c>
      <c r="D44" s="31" t="s">
        <v>1134</v>
      </c>
      <c r="E44" s="31" t="s">
        <v>598</v>
      </c>
      <c r="F44" s="90">
        <v>9600</v>
      </c>
      <c r="G44" s="32">
        <v>70.92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44461</v>
      </c>
      <c r="B45" s="32">
        <v>540243</v>
      </c>
      <c r="C45" s="31" t="s">
        <v>1073</v>
      </c>
      <c r="D45" s="31" t="s">
        <v>1135</v>
      </c>
      <c r="E45" s="31" t="s">
        <v>598</v>
      </c>
      <c r="F45" s="90">
        <v>11000</v>
      </c>
      <c r="G45" s="32">
        <v>69.92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44461</v>
      </c>
      <c r="B46" s="32">
        <v>540243</v>
      </c>
      <c r="C46" s="31" t="s">
        <v>1073</v>
      </c>
      <c r="D46" s="31" t="s">
        <v>1136</v>
      </c>
      <c r="E46" s="31" t="s">
        <v>598</v>
      </c>
      <c r="F46" s="90">
        <v>11000</v>
      </c>
      <c r="G46" s="32">
        <v>69.92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44461</v>
      </c>
      <c r="B47" s="32">
        <v>540243</v>
      </c>
      <c r="C47" s="31" t="s">
        <v>1073</v>
      </c>
      <c r="D47" s="31" t="s">
        <v>1137</v>
      </c>
      <c r="E47" s="31" t="s">
        <v>598</v>
      </c>
      <c r="F47" s="90">
        <v>1331</v>
      </c>
      <c r="G47" s="32">
        <v>68.16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44461</v>
      </c>
      <c r="B48" s="32">
        <v>540243</v>
      </c>
      <c r="C48" s="31" t="s">
        <v>1073</v>
      </c>
      <c r="D48" s="31" t="s">
        <v>1137</v>
      </c>
      <c r="E48" s="31" t="s">
        <v>599</v>
      </c>
      <c r="F48" s="90">
        <v>45493</v>
      </c>
      <c r="G48" s="32">
        <v>69.28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44461</v>
      </c>
      <c r="B49" s="32">
        <v>542628</v>
      </c>
      <c r="C49" s="31" t="s">
        <v>1138</v>
      </c>
      <c r="D49" s="31" t="s">
        <v>1139</v>
      </c>
      <c r="E49" s="31" t="s">
        <v>598</v>
      </c>
      <c r="F49" s="90">
        <v>111000</v>
      </c>
      <c r="G49" s="32">
        <v>35.229999999999997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44461</v>
      </c>
      <c r="B50" s="32">
        <v>538537</v>
      </c>
      <c r="C50" s="31" t="s">
        <v>1140</v>
      </c>
      <c r="D50" s="31" t="s">
        <v>1141</v>
      </c>
      <c r="E50" s="31" t="s">
        <v>599</v>
      </c>
      <c r="F50" s="90">
        <v>125000</v>
      </c>
      <c r="G50" s="32">
        <v>1.1399999999999999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44461</v>
      </c>
      <c r="B51" s="32">
        <v>538537</v>
      </c>
      <c r="C51" s="31" t="s">
        <v>1140</v>
      </c>
      <c r="D51" s="31" t="s">
        <v>1142</v>
      </c>
      <c r="E51" s="31" t="s">
        <v>598</v>
      </c>
      <c r="F51" s="90">
        <v>125000</v>
      </c>
      <c r="G51" s="32">
        <v>1.1399999999999999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44461</v>
      </c>
      <c r="B52" s="32">
        <v>501314</v>
      </c>
      <c r="C52" s="31" t="s">
        <v>1143</v>
      </c>
      <c r="D52" s="31" t="s">
        <v>1144</v>
      </c>
      <c r="E52" s="31" t="s">
        <v>599</v>
      </c>
      <c r="F52" s="90">
        <v>206851</v>
      </c>
      <c r="G52" s="32">
        <v>138.57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44461</v>
      </c>
      <c r="B53" s="32">
        <v>531437</v>
      </c>
      <c r="C53" s="31" t="s">
        <v>1145</v>
      </c>
      <c r="D53" s="31" t="s">
        <v>1146</v>
      </c>
      <c r="E53" s="31" t="s">
        <v>599</v>
      </c>
      <c r="F53" s="90">
        <v>170431</v>
      </c>
      <c r="G53" s="32">
        <v>58.67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44461</v>
      </c>
      <c r="B54" s="32">
        <v>543285</v>
      </c>
      <c r="C54" s="31" t="s">
        <v>1147</v>
      </c>
      <c r="D54" s="31" t="s">
        <v>1148</v>
      </c>
      <c r="E54" s="31" t="s">
        <v>598</v>
      </c>
      <c r="F54" s="90">
        <v>24000</v>
      </c>
      <c r="G54" s="32">
        <v>20.5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44461</v>
      </c>
      <c r="B55" s="32">
        <v>543285</v>
      </c>
      <c r="C55" s="31" t="s">
        <v>1147</v>
      </c>
      <c r="D55" s="31" t="s">
        <v>1148</v>
      </c>
      <c r="E55" s="31" t="s">
        <v>599</v>
      </c>
      <c r="F55" s="90">
        <v>36000</v>
      </c>
      <c r="G55" s="32">
        <v>21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44461</v>
      </c>
      <c r="B56" s="32">
        <v>532710</v>
      </c>
      <c r="C56" s="31" t="s">
        <v>1149</v>
      </c>
      <c r="D56" s="31" t="s">
        <v>1150</v>
      </c>
      <c r="E56" s="31" t="s">
        <v>598</v>
      </c>
      <c r="F56" s="90">
        <v>2200392</v>
      </c>
      <c r="G56" s="32">
        <v>49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44461</v>
      </c>
      <c r="B57" s="32">
        <v>532710</v>
      </c>
      <c r="C57" s="31" t="s">
        <v>1149</v>
      </c>
      <c r="D57" s="31" t="s">
        <v>1150</v>
      </c>
      <c r="E57" s="31" t="s">
        <v>599</v>
      </c>
      <c r="F57" s="90">
        <v>2200392</v>
      </c>
      <c r="G57" s="32">
        <v>49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44461</v>
      </c>
      <c r="B58" s="32">
        <v>539217</v>
      </c>
      <c r="C58" s="31" t="s">
        <v>1045</v>
      </c>
      <c r="D58" s="31" t="s">
        <v>1046</v>
      </c>
      <c r="E58" s="31" t="s">
        <v>599</v>
      </c>
      <c r="F58" s="90">
        <v>800000</v>
      </c>
      <c r="G58" s="32">
        <v>3.95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44461</v>
      </c>
      <c r="B59" s="32">
        <v>531917</v>
      </c>
      <c r="C59" s="31" t="s">
        <v>1151</v>
      </c>
      <c r="D59" s="31" t="s">
        <v>1152</v>
      </c>
      <c r="E59" s="31" t="s">
        <v>599</v>
      </c>
      <c r="F59" s="90">
        <v>127897</v>
      </c>
      <c r="G59" s="32">
        <v>1.97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44461</v>
      </c>
      <c r="B60" s="32" t="s">
        <v>1153</v>
      </c>
      <c r="C60" s="31" t="s">
        <v>1154</v>
      </c>
      <c r="D60" s="31" t="s">
        <v>1155</v>
      </c>
      <c r="E60" s="31" t="s">
        <v>598</v>
      </c>
      <c r="F60" s="90">
        <v>815000</v>
      </c>
      <c r="G60" s="32">
        <v>369.5</v>
      </c>
      <c r="H60" s="32" t="s">
        <v>600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44461</v>
      </c>
      <c r="B61" s="32" t="s">
        <v>1074</v>
      </c>
      <c r="C61" s="31" t="s">
        <v>1075</v>
      </c>
      <c r="D61" s="31" t="s">
        <v>1047</v>
      </c>
      <c r="E61" s="31" t="s">
        <v>598</v>
      </c>
      <c r="F61" s="90">
        <v>127781</v>
      </c>
      <c r="G61" s="32">
        <v>169.33</v>
      </c>
      <c r="H61" s="32" t="s">
        <v>600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44461</v>
      </c>
      <c r="B62" s="32" t="s">
        <v>1074</v>
      </c>
      <c r="C62" s="20" t="s">
        <v>1075</v>
      </c>
      <c r="D62" s="20" t="s">
        <v>1156</v>
      </c>
      <c r="E62" s="31" t="s">
        <v>598</v>
      </c>
      <c r="F62" s="90">
        <v>547</v>
      </c>
      <c r="G62" s="32">
        <v>169.45</v>
      </c>
      <c r="H62" s="32" t="s">
        <v>600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44461</v>
      </c>
      <c r="B63" s="32" t="s">
        <v>1041</v>
      </c>
      <c r="C63" s="31" t="s">
        <v>1157</v>
      </c>
      <c r="D63" s="31" t="s">
        <v>1158</v>
      </c>
      <c r="E63" s="31" t="s">
        <v>598</v>
      </c>
      <c r="F63" s="90">
        <v>100000</v>
      </c>
      <c r="G63" s="32">
        <v>27.78</v>
      </c>
      <c r="H63" s="32" t="s">
        <v>600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44461</v>
      </c>
      <c r="B64" s="32" t="s">
        <v>1041</v>
      </c>
      <c r="C64" s="31" t="s">
        <v>1157</v>
      </c>
      <c r="D64" s="31" t="s">
        <v>1044</v>
      </c>
      <c r="E64" s="31" t="s">
        <v>598</v>
      </c>
      <c r="F64" s="90">
        <v>212453</v>
      </c>
      <c r="G64" s="32">
        <v>26.91</v>
      </c>
      <c r="H64" s="32" t="s">
        <v>600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44461</v>
      </c>
      <c r="B65" s="32" t="s">
        <v>1041</v>
      </c>
      <c r="C65" s="31" t="s">
        <v>1157</v>
      </c>
      <c r="D65" s="31" t="s">
        <v>1159</v>
      </c>
      <c r="E65" s="31" t="s">
        <v>598</v>
      </c>
      <c r="F65" s="90">
        <v>215500</v>
      </c>
      <c r="G65" s="32">
        <v>26.09</v>
      </c>
      <c r="H65" s="32" t="s">
        <v>600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44461</v>
      </c>
      <c r="B66" s="32" t="s">
        <v>1076</v>
      </c>
      <c r="C66" s="31" t="s">
        <v>1077</v>
      </c>
      <c r="D66" s="31" t="s">
        <v>1160</v>
      </c>
      <c r="E66" s="31" t="s">
        <v>598</v>
      </c>
      <c r="F66" s="90">
        <v>102000</v>
      </c>
      <c r="G66" s="32">
        <v>37.5</v>
      </c>
      <c r="H66" s="32" t="s">
        <v>600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44461</v>
      </c>
      <c r="B67" s="32" t="s">
        <v>1076</v>
      </c>
      <c r="C67" s="31" t="s">
        <v>1077</v>
      </c>
      <c r="D67" s="31" t="s">
        <v>1161</v>
      </c>
      <c r="E67" s="31" t="s">
        <v>598</v>
      </c>
      <c r="F67" s="90">
        <v>162000</v>
      </c>
      <c r="G67" s="32">
        <v>39.090000000000003</v>
      </c>
      <c r="H67" s="32" t="s">
        <v>600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44461</v>
      </c>
      <c r="B68" s="32" t="s">
        <v>1078</v>
      </c>
      <c r="C68" s="31" t="s">
        <v>1079</v>
      </c>
      <c r="D68" s="31" t="s">
        <v>1080</v>
      </c>
      <c r="E68" s="31" t="s">
        <v>598</v>
      </c>
      <c r="F68" s="90">
        <v>98373</v>
      </c>
      <c r="G68" s="32">
        <v>36.1</v>
      </c>
      <c r="H68" s="32" t="s">
        <v>600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44461</v>
      </c>
      <c r="B69" s="32" t="s">
        <v>387</v>
      </c>
      <c r="C69" s="31" t="s">
        <v>1162</v>
      </c>
      <c r="D69" s="31" t="s">
        <v>1084</v>
      </c>
      <c r="E69" s="31" t="s">
        <v>598</v>
      </c>
      <c r="F69" s="90">
        <v>598519</v>
      </c>
      <c r="G69" s="32">
        <v>534.70000000000005</v>
      </c>
      <c r="H69" s="32" t="s">
        <v>600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44461</v>
      </c>
      <c r="B70" s="32" t="s">
        <v>1030</v>
      </c>
      <c r="C70" s="31" t="s">
        <v>1031</v>
      </c>
      <c r="D70" s="31" t="s">
        <v>1163</v>
      </c>
      <c r="E70" s="31" t="s">
        <v>598</v>
      </c>
      <c r="F70" s="90">
        <v>102000</v>
      </c>
      <c r="G70" s="32">
        <v>12.1</v>
      </c>
      <c r="H70" s="32" t="s">
        <v>600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44461</v>
      </c>
      <c r="B71" s="32" t="s">
        <v>1030</v>
      </c>
      <c r="C71" s="31" t="s">
        <v>1031</v>
      </c>
      <c r="D71" s="31" t="s">
        <v>1164</v>
      </c>
      <c r="E71" s="31" t="s">
        <v>598</v>
      </c>
      <c r="F71" s="90">
        <v>93000</v>
      </c>
      <c r="G71" s="32">
        <v>12.08</v>
      </c>
      <c r="H71" s="32" t="s">
        <v>600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44461</v>
      </c>
      <c r="B72" s="32" t="s">
        <v>1165</v>
      </c>
      <c r="C72" s="31" t="s">
        <v>1166</v>
      </c>
      <c r="D72" s="31" t="s">
        <v>1167</v>
      </c>
      <c r="E72" s="31" t="s">
        <v>598</v>
      </c>
      <c r="F72" s="90">
        <v>201379</v>
      </c>
      <c r="G72" s="32">
        <v>53.64</v>
      </c>
      <c r="H72" s="32" t="s">
        <v>600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44461</v>
      </c>
      <c r="B73" s="32" t="s">
        <v>1081</v>
      </c>
      <c r="C73" s="31" t="s">
        <v>1082</v>
      </c>
      <c r="D73" s="31" t="s">
        <v>1083</v>
      </c>
      <c r="E73" s="31" t="s">
        <v>598</v>
      </c>
      <c r="F73" s="90">
        <v>185154</v>
      </c>
      <c r="G73" s="32">
        <v>52.83</v>
      </c>
      <c r="H73" s="32" t="s">
        <v>600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44461</v>
      </c>
      <c r="B74" s="32" t="s">
        <v>1168</v>
      </c>
      <c r="C74" s="31" t="s">
        <v>1169</v>
      </c>
      <c r="D74" s="31" t="s">
        <v>1044</v>
      </c>
      <c r="E74" s="31" t="s">
        <v>598</v>
      </c>
      <c r="F74" s="90">
        <v>94687</v>
      </c>
      <c r="G74" s="32">
        <v>63.5</v>
      </c>
      <c r="H74" s="32" t="s">
        <v>600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44461</v>
      </c>
      <c r="B75" s="32" t="s">
        <v>1170</v>
      </c>
      <c r="C75" s="31" t="s">
        <v>1171</v>
      </c>
      <c r="D75" s="31" t="s">
        <v>1047</v>
      </c>
      <c r="E75" s="31" t="s">
        <v>598</v>
      </c>
      <c r="F75" s="90">
        <v>3032456</v>
      </c>
      <c r="G75" s="32">
        <v>8.32</v>
      </c>
      <c r="H75" s="32" t="s">
        <v>600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44461</v>
      </c>
      <c r="B76" s="32" t="s">
        <v>1172</v>
      </c>
      <c r="C76" s="31" t="s">
        <v>1173</v>
      </c>
      <c r="D76" s="31" t="s">
        <v>1174</v>
      </c>
      <c r="E76" s="31" t="s">
        <v>598</v>
      </c>
      <c r="F76" s="90">
        <v>100000</v>
      </c>
      <c r="G76" s="32">
        <v>249.81</v>
      </c>
      <c r="H76" s="32" t="s">
        <v>600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44461</v>
      </c>
      <c r="B77" s="32" t="s">
        <v>1175</v>
      </c>
      <c r="C77" s="31" t="s">
        <v>1176</v>
      </c>
      <c r="D77" s="31" t="s">
        <v>1177</v>
      </c>
      <c r="E77" s="31" t="s">
        <v>598</v>
      </c>
      <c r="F77" s="90">
        <v>535000</v>
      </c>
      <c r="G77" s="32">
        <v>157.34</v>
      </c>
      <c r="H77" s="32" t="s">
        <v>600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44461</v>
      </c>
      <c r="B78" s="32" t="s">
        <v>1178</v>
      </c>
      <c r="C78" s="31" t="s">
        <v>1179</v>
      </c>
      <c r="D78" s="31" t="s">
        <v>1180</v>
      </c>
      <c r="E78" s="31" t="s">
        <v>598</v>
      </c>
      <c r="F78" s="90">
        <v>231230</v>
      </c>
      <c r="G78" s="32">
        <v>25.55</v>
      </c>
      <c r="H78" s="32" t="s">
        <v>600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44461</v>
      </c>
      <c r="B79" s="32" t="s">
        <v>1085</v>
      </c>
      <c r="C79" s="31" t="s">
        <v>1086</v>
      </c>
      <c r="D79" s="31" t="s">
        <v>1001</v>
      </c>
      <c r="E79" s="31" t="s">
        <v>598</v>
      </c>
      <c r="F79" s="90">
        <v>439141</v>
      </c>
      <c r="G79" s="32">
        <v>110.52</v>
      </c>
      <c r="H79" s="32" t="s">
        <v>600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44461</v>
      </c>
      <c r="B80" s="32" t="s">
        <v>1085</v>
      </c>
      <c r="C80" s="31" t="s">
        <v>1086</v>
      </c>
      <c r="D80" s="31" t="s">
        <v>1181</v>
      </c>
      <c r="E80" s="31" t="s">
        <v>598</v>
      </c>
      <c r="F80" s="90">
        <v>201314</v>
      </c>
      <c r="G80" s="32">
        <v>113.15</v>
      </c>
      <c r="H80" s="32" t="s">
        <v>600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44461</v>
      </c>
      <c r="B81" s="32" t="s">
        <v>1085</v>
      </c>
      <c r="C81" s="31" t="s">
        <v>1086</v>
      </c>
      <c r="D81" s="31" t="s">
        <v>1084</v>
      </c>
      <c r="E81" s="31" t="s">
        <v>598</v>
      </c>
      <c r="F81" s="90">
        <v>231060</v>
      </c>
      <c r="G81" s="32">
        <v>110.76</v>
      </c>
      <c r="H81" s="32" t="s">
        <v>600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44461</v>
      </c>
      <c r="B82" s="32" t="s">
        <v>1085</v>
      </c>
      <c r="C82" s="31" t="s">
        <v>1086</v>
      </c>
      <c r="D82" s="31" t="s">
        <v>1182</v>
      </c>
      <c r="E82" s="31" t="s">
        <v>598</v>
      </c>
      <c r="F82" s="90">
        <v>184080</v>
      </c>
      <c r="G82" s="32">
        <v>111.27</v>
      </c>
      <c r="H82" s="32" t="s">
        <v>600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44461</v>
      </c>
      <c r="B83" s="32" t="s">
        <v>216</v>
      </c>
      <c r="C83" s="31" t="s">
        <v>1183</v>
      </c>
      <c r="D83" s="31" t="s">
        <v>1181</v>
      </c>
      <c r="E83" s="31" t="s">
        <v>598</v>
      </c>
      <c r="F83" s="90">
        <v>5539839</v>
      </c>
      <c r="G83" s="32">
        <v>328.73</v>
      </c>
      <c r="H83" s="32" t="s">
        <v>600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44461</v>
      </c>
      <c r="B84" s="32" t="s">
        <v>216</v>
      </c>
      <c r="C84" s="31" t="s">
        <v>1183</v>
      </c>
      <c r="D84" s="31" t="s">
        <v>1184</v>
      </c>
      <c r="E84" s="31" t="s">
        <v>598</v>
      </c>
      <c r="F84" s="90">
        <v>7894250</v>
      </c>
      <c r="G84" s="32">
        <v>324.55</v>
      </c>
      <c r="H84" s="32" t="s">
        <v>600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44461</v>
      </c>
      <c r="B85" s="32" t="s">
        <v>216</v>
      </c>
      <c r="C85" s="31" t="s">
        <v>1183</v>
      </c>
      <c r="D85" s="31" t="s">
        <v>1185</v>
      </c>
      <c r="E85" s="31" t="s">
        <v>598</v>
      </c>
      <c r="F85" s="90">
        <v>7011477</v>
      </c>
      <c r="G85" s="32">
        <v>323.77</v>
      </c>
      <c r="H85" s="32" t="s">
        <v>600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44461</v>
      </c>
      <c r="B86" s="32" t="s">
        <v>216</v>
      </c>
      <c r="C86" s="31" t="s">
        <v>1183</v>
      </c>
      <c r="D86" s="31" t="s">
        <v>1186</v>
      </c>
      <c r="E86" s="31" t="s">
        <v>598</v>
      </c>
      <c r="F86" s="90">
        <v>5771366</v>
      </c>
      <c r="G86" s="32">
        <v>316.43</v>
      </c>
      <c r="H86" s="32" t="s">
        <v>600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44461</v>
      </c>
      <c r="B87" s="32" t="s">
        <v>216</v>
      </c>
      <c r="C87" s="31" t="s">
        <v>1183</v>
      </c>
      <c r="D87" s="31" t="s">
        <v>1084</v>
      </c>
      <c r="E87" s="31" t="s">
        <v>598</v>
      </c>
      <c r="F87" s="90">
        <v>8924876</v>
      </c>
      <c r="G87" s="32">
        <v>323.95</v>
      </c>
      <c r="H87" s="32" t="s">
        <v>600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44461</v>
      </c>
      <c r="B88" s="32" t="s">
        <v>1153</v>
      </c>
      <c r="C88" s="31" t="s">
        <v>1154</v>
      </c>
      <c r="D88" s="31" t="s">
        <v>1187</v>
      </c>
      <c r="E88" s="31" t="s">
        <v>599</v>
      </c>
      <c r="F88" s="90">
        <v>1800000</v>
      </c>
      <c r="G88" s="32">
        <v>369.59</v>
      </c>
      <c r="H88" s="32" t="s">
        <v>600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44461</v>
      </c>
      <c r="B89" s="32" t="s">
        <v>1188</v>
      </c>
      <c r="C89" s="31" t="s">
        <v>1189</v>
      </c>
      <c r="D89" s="31" t="s">
        <v>1190</v>
      </c>
      <c r="E89" s="31" t="s">
        <v>599</v>
      </c>
      <c r="F89" s="90">
        <v>1000000</v>
      </c>
      <c r="G89" s="32">
        <v>15.45</v>
      </c>
      <c r="H89" s="32" t="s">
        <v>600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44461</v>
      </c>
      <c r="B90" s="32" t="s">
        <v>1074</v>
      </c>
      <c r="C90" s="31" t="s">
        <v>1075</v>
      </c>
      <c r="D90" s="31" t="s">
        <v>1156</v>
      </c>
      <c r="E90" s="31" t="s">
        <v>599</v>
      </c>
      <c r="F90" s="90">
        <v>116000</v>
      </c>
      <c r="G90" s="32">
        <v>169.35</v>
      </c>
      <c r="H90" s="32" t="s">
        <v>600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44461</v>
      </c>
      <c r="B91" s="32" t="s">
        <v>1074</v>
      </c>
      <c r="C91" s="31" t="s">
        <v>1075</v>
      </c>
      <c r="D91" s="31" t="s">
        <v>1047</v>
      </c>
      <c r="E91" s="31" t="s">
        <v>599</v>
      </c>
      <c r="F91" s="90">
        <v>127781</v>
      </c>
      <c r="G91" s="32">
        <v>171.46</v>
      </c>
      <c r="H91" s="32" t="s">
        <v>600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44461</v>
      </c>
      <c r="B92" s="32" t="s">
        <v>1041</v>
      </c>
      <c r="C92" s="31" t="s">
        <v>1157</v>
      </c>
      <c r="D92" s="31" t="s">
        <v>1159</v>
      </c>
      <c r="E92" s="31" t="s">
        <v>599</v>
      </c>
      <c r="F92" s="90">
        <v>5500</v>
      </c>
      <c r="G92" s="32">
        <v>27.7</v>
      </c>
      <c r="H92" s="32" t="s">
        <v>600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44461</v>
      </c>
      <c r="B93" s="32" t="s">
        <v>1041</v>
      </c>
      <c r="C93" s="31" t="s">
        <v>1157</v>
      </c>
      <c r="D93" s="31" t="s">
        <v>1044</v>
      </c>
      <c r="E93" s="31" t="s">
        <v>599</v>
      </c>
      <c r="F93" s="90">
        <v>128736</v>
      </c>
      <c r="G93" s="32">
        <v>26.87</v>
      </c>
      <c r="H93" s="32" t="s">
        <v>600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44461</v>
      </c>
      <c r="B94" s="32" t="s">
        <v>1041</v>
      </c>
      <c r="C94" s="31" t="s">
        <v>1157</v>
      </c>
      <c r="D94" s="31" t="s">
        <v>1191</v>
      </c>
      <c r="E94" s="31" t="s">
        <v>599</v>
      </c>
      <c r="F94" s="90">
        <v>854700</v>
      </c>
      <c r="G94" s="32">
        <v>27.41</v>
      </c>
      <c r="H94" s="32" t="s">
        <v>600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44461</v>
      </c>
      <c r="B95" s="32" t="s">
        <v>1076</v>
      </c>
      <c r="C95" s="31" t="s">
        <v>1077</v>
      </c>
      <c r="D95" s="31" t="s">
        <v>1161</v>
      </c>
      <c r="E95" s="31" t="s">
        <v>599</v>
      </c>
      <c r="F95" s="90">
        <v>114000</v>
      </c>
      <c r="G95" s="32">
        <v>37.619999999999997</v>
      </c>
      <c r="H95" s="32" t="s">
        <v>600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44461</v>
      </c>
      <c r="B96" s="32" t="s">
        <v>1076</v>
      </c>
      <c r="C96" s="31" t="s">
        <v>1077</v>
      </c>
      <c r="D96" s="31" t="s">
        <v>1192</v>
      </c>
      <c r="E96" s="31" t="s">
        <v>599</v>
      </c>
      <c r="F96" s="90">
        <v>48000</v>
      </c>
      <c r="G96" s="32">
        <v>39.200000000000003</v>
      </c>
      <c r="H96" s="32" t="s">
        <v>600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44461</v>
      </c>
      <c r="B97" s="32" t="s">
        <v>1076</v>
      </c>
      <c r="C97" s="31" t="s">
        <v>1077</v>
      </c>
      <c r="D97" s="31" t="s">
        <v>1193</v>
      </c>
      <c r="E97" s="31" t="s">
        <v>599</v>
      </c>
      <c r="F97" s="90">
        <v>60000</v>
      </c>
      <c r="G97" s="32">
        <v>39.15</v>
      </c>
      <c r="H97" s="32" t="s">
        <v>600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44461</v>
      </c>
      <c r="B98" s="32" t="s">
        <v>1078</v>
      </c>
      <c r="C98" s="31" t="s">
        <v>1079</v>
      </c>
      <c r="D98" s="31" t="s">
        <v>1194</v>
      </c>
      <c r="E98" s="31" t="s">
        <v>599</v>
      </c>
      <c r="F98" s="90">
        <v>99900</v>
      </c>
      <c r="G98" s="32">
        <v>36.1</v>
      </c>
      <c r="H98" s="32" t="s">
        <v>600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44461</v>
      </c>
      <c r="B99" s="32" t="s">
        <v>387</v>
      </c>
      <c r="C99" s="31" t="s">
        <v>1162</v>
      </c>
      <c r="D99" s="31" t="s">
        <v>1084</v>
      </c>
      <c r="E99" s="31" t="s">
        <v>599</v>
      </c>
      <c r="F99" s="90">
        <v>602293</v>
      </c>
      <c r="G99" s="32">
        <v>534.97</v>
      </c>
      <c r="H99" s="32" t="s">
        <v>600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44461</v>
      </c>
      <c r="B100" s="32" t="s">
        <v>1195</v>
      </c>
      <c r="C100" s="31" t="s">
        <v>1196</v>
      </c>
      <c r="D100" s="31" t="s">
        <v>1197</v>
      </c>
      <c r="E100" s="31" t="s">
        <v>599</v>
      </c>
      <c r="F100" s="90">
        <v>60000</v>
      </c>
      <c r="G100" s="32">
        <v>62.38</v>
      </c>
      <c r="H100" s="32" t="s">
        <v>600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44461</v>
      </c>
      <c r="B101" s="32" t="s">
        <v>1030</v>
      </c>
      <c r="C101" s="31" t="s">
        <v>1031</v>
      </c>
      <c r="D101" s="31" t="s">
        <v>1048</v>
      </c>
      <c r="E101" s="31" t="s">
        <v>599</v>
      </c>
      <c r="F101" s="90">
        <v>246000</v>
      </c>
      <c r="G101" s="32">
        <v>12.09</v>
      </c>
      <c r="H101" s="32" t="s">
        <v>600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44461</v>
      </c>
      <c r="B102" s="32" t="s">
        <v>1165</v>
      </c>
      <c r="C102" s="31" t="s">
        <v>1166</v>
      </c>
      <c r="D102" s="31" t="s">
        <v>1167</v>
      </c>
      <c r="E102" s="31" t="s">
        <v>599</v>
      </c>
      <c r="F102" s="90">
        <v>11379</v>
      </c>
      <c r="G102" s="32">
        <v>53.45</v>
      </c>
      <c r="H102" s="32" t="s">
        <v>600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44461</v>
      </c>
      <c r="B103" s="32" t="s">
        <v>1069</v>
      </c>
      <c r="C103" s="31" t="s">
        <v>1198</v>
      </c>
      <c r="D103" s="31" t="s">
        <v>1199</v>
      </c>
      <c r="E103" s="31" t="s">
        <v>599</v>
      </c>
      <c r="F103" s="90">
        <v>200000</v>
      </c>
      <c r="G103" s="32">
        <v>12.1</v>
      </c>
      <c r="H103" s="32" t="s">
        <v>600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44461</v>
      </c>
      <c r="B104" s="32" t="s">
        <v>1081</v>
      </c>
      <c r="C104" s="31" t="s">
        <v>1082</v>
      </c>
      <c r="D104" s="31" t="s">
        <v>1200</v>
      </c>
      <c r="E104" s="31" t="s">
        <v>599</v>
      </c>
      <c r="F104" s="90">
        <v>100000</v>
      </c>
      <c r="G104" s="32">
        <v>52</v>
      </c>
      <c r="H104" s="32" t="s">
        <v>600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44461</v>
      </c>
      <c r="B105" s="32" t="s">
        <v>1081</v>
      </c>
      <c r="C105" s="31" t="s">
        <v>1082</v>
      </c>
      <c r="D105" s="31" t="s">
        <v>1083</v>
      </c>
      <c r="E105" s="31" t="s">
        <v>599</v>
      </c>
      <c r="F105" s="90">
        <v>185154</v>
      </c>
      <c r="G105" s="32">
        <v>52.33</v>
      </c>
      <c r="H105" s="32" t="s">
        <v>600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44461</v>
      </c>
      <c r="B106" s="32" t="s">
        <v>1168</v>
      </c>
      <c r="C106" s="31" t="s">
        <v>1169</v>
      </c>
      <c r="D106" s="31" t="s">
        <v>1201</v>
      </c>
      <c r="E106" s="31" t="s">
        <v>599</v>
      </c>
      <c r="F106" s="90">
        <v>122264</v>
      </c>
      <c r="G106" s="32">
        <v>63.68</v>
      </c>
      <c r="H106" s="32" t="s">
        <v>600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44461</v>
      </c>
      <c r="B107" s="32" t="s">
        <v>1168</v>
      </c>
      <c r="C107" s="31" t="s">
        <v>1169</v>
      </c>
      <c r="D107" s="31" t="s">
        <v>1044</v>
      </c>
      <c r="E107" s="31" t="s">
        <v>599</v>
      </c>
      <c r="F107" s="90">
        <v>24862</v>
      </c>
      <c r="G107" s="32">
        <v>63.5</v>
      </c>
      <c r="H107" s="32" t="s">
        <v>600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44461</v>
      </c>
      <c r="B108" s="32" t="s">
        <v>1202</v>
      </c>
      <c r="C108" s="31" t="s">
        <v>1203</v>
      </c>
      <c r="D108" s="31" t="s">
        <v>1204</v>
      </c>
      <c r="E108" s="31" t="s">
        <v>599</v>
      </c>
      <c r="F108" s="90">
        <v>150000</v>
      </c>
      <c r="G108" s="32">
        <v>1258.17</v>
      </c>
      <c r="H108" s="32" t="s">
        <v>600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44461</v>
      </c>
      <c r="B109" s="32" t="s">
        <v>1170</v>
      </c>
      <c r="C109" s="31" t="s">
        <v>1171</v>
      </c>
      <c r="D109" s="31" t="s">
        <v>1047</v>
      </c>
      <c r="E109" s="31" t="s">
        <v>599</v>
      </c>
      <c r="F109" s="90">
        <v>2838704</v>
      </c>
      <c r="G109" s="32">
        <v>7.87</v>
      </c>
      <c r="H109" s="32" t="s">
        <v>600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44461</v>
      </c>
      <c r="B110" s="32" t="s">
        <v>1172</v>
      </c>
      <c r="C110" s="31" t="s">
        <v>1173</v>
      </c>
      <c r="D110" s="31" t="s">
        <v>1205</v>
      </c>
      <c r="E110" s="31" t="s">
        <v>599</v>
      </c>
      <c r="F110" s="90">
        <v>100000</v>
      </c>
      <c r="G110" s="32">
        <v>249.46</v>
      </c>
      <c r="H110" s="32" t="s">
        <v>600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44461</v>
      </c>
      <c r="B111" s="32" t="s">
        <v>1175</v>
      </c>
      <c r="C111" s="31" t="s">
        <v>1176</v>
      </c>
      <c r="D111" s="31" t="s">
        <v>1206</v>
      </c>
      <c r="E111" s="31" t="s">
        <v>599</v>
      </c>
      <c r="F111" s="90">
        <v>535000</v>
      </c>
      <c r="G111" s="32">
        <v>157.34</v>
      </c>
      <c r="H111" s="32" t="s">
        <v>600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44461</v>
      </c>
      <c r="B112" s="32" t="s">
        <v>1178</v>
      </c>
      <c r="C112" s="31" t="s">
        <v>1179</v>
      </c>
      <c r="D112" s="31" t="s">
        <v>1207</v>
      </c>
      <c r="E112" s="31" t="s">
        <v>599</v>
      </c>
      <c r="F112" s="90">
        <v>400000</v>
      </c>
      <c r="G112" s="32">
        <v>25.56</v>
      </c>
      <c r="H112" s="32" t="s">
        <v>600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44461</v>
      </c>
      <c r="B113" s="32" t="s">
        <v>1178</v>
      </c>
      <c r="C113" s="31" t="s">
        <v>1179</v>
      </c>
      <c r="D113" s="31" t="s">
        <v>1180</v>
      </c>
      <c r="E113" s="31" t="s">
        <v>599</v>
      </c>
      <c r="F113" s="90">
        <v>254819</v>
      </c>
      <c r="G113" s="32">
        <v>26.23</v>
      </c>
      <c r="H113" s="32" t="s">
        <v>600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44461</v>
      </c>
      <c r="B114" s="32" t="s">
        <v>1085</v>
      </c>
      <c r="C114" s="31" t="s">
        <v>1086</v>
      </c>
      <c r="D114" s="31" t="s">
        <v>1181</v>
      </c>
      <c r="E114" s="31" t="s">
        <v>599</v>
      </c>
      <c r="F114" s="90">
        <v>201314</v>
      </c>
      <c r="G114" s="32">
        <v>113.19</v>
      </c>
      <c r="H114" s="32" t="s">
        <v>600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44461</v>
      </c>
      <c r="B115" s="32" t="s">
        <v>1085</v>
      </c>
      <c r="C115" s="31" t="s">
        <v>1086</v>
      </c>
      <c r="D115" s="31" t="s">
        <v>1084</v>
      </c>
      <c r="E115" s="31" t="s">
        <v>599</v>
      </c>
      <c r="F115" s="90">
        <v>231180</v>
      </c>
      <c r="G115" s="32">
        <v>110.88</v>
      </c>
      <c r="H115" s="32" t="s">
        <v>600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44461</v>
      </c>
      <c r="B116" s="32" t="s">
        <v>1085</v>
      </c>
      <c r="C116" s="31" t="s">
        <v>1086</v>
      </c>
      <c r="D116" s="31" t="s">
        <v>1001</v>
      </c>
      <c r="E116" s="31" t="s">
        <v>599</v>
      </c>
      <c r="F116" s="90">
        <v>439141</v>
      </c>
      <c r="G116" s="32">
        <v>110.44</v>
      </c>
      <c r="H116" s="32" t="s">
        <v>600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44461</v>
      </c>
      <c r="B117" s="32" t="s">
        <v>1085</v>
      </c>
      <c r="C117" s="31" t="s">
        <v>1086</v>
      </c>
      <c r="D117" s="31" t="s">
        <v>1182</v>
      </c>
      <c r="E117" s="31" t="s">
        <v>599</v>
      </c>
      <c r="F117" s="90">
        <v>200668</v>
      </c>
      <c r="G117" s="32">
        <v>111.23</v>
      </c>
      <c r="H117" s="32" t="s">
        <v>600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44461</v>
      </c>
      <c r="B118" s="32" t="s">
        <v>216</v>
      </c>
      <c r="C118" s="31" t="s">
        <v>1183</v>
      </c>
      <c r="D118" s="31" t="s">
        <v>1185</v>
      </c>
      <c r="E118" s="31" t="s">
        <v>599</v>
      </c>
      <c r="F118" s="90">
        <v>6806257</v>
      </c>
      <c r="G118" s="32">
        <v>323.70999999999998</v>
      </c>
      <c r="H118" s="32" t="s">
        <v>600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44461</v>
      </c>
      <c r="B119" s="32" t="s">
        <v>216</v>
      </c>
      <c r="C119" s="31" t="s">
        <v>1183</v>
      </c>
      <c r="D119" s="31" t="s">
        <v>1181</v>
      </c>
      <c r="E119" s="31" t="s">
        <v>599</v>
      </c>
      <c r="F119" s="90">
        <v>5539839</v>
      </c>
      <c r="G119" s="32">
        <v>328.85</v>
      </c>
      <c r="H119" s="32" t="s">
        <v>600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44461</v>
      </c>
      <c r="B120" s="32" t="s">
        <v>216</v>
      </c>
      <c r="C120" s="31" t="s">
        <v>1183</v>
      </c>
      <c r="D120" s="31" t="s">
        <v>1186</v>
      </c>
      <c r="E120" s="31" t="s">
        <v>599</v>
      </c>
      <c r="F120" s="90">
        <v>5790894</v>
      </c>
      <c r="G120" s="32">
        <v>316.66000000000003</v>
      </c>
      <c r="H120" s="32" t="s">
        <v>600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44461</v>
      </c>
      <c r="B121" s="32" t="s">
        <v>216</v>
      </c>
      <c r="C121" s="31" t="s">
        <v>1183</v>
      </c>
      <c r="D121" s="31" t="s">
        <v>1084</v>
      </c>
      <c r="E121" s="31" t="s">
        <v>599</v>
      </c>
      <c r="F121" s="90">
        <v>8972218</v>
      </c>
      <c r="G121" s="32">
        <v>324.13</v>
      </c>
      <c r="H121" s="32" t="s">
        <v>600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44461</v>
      </c>
      <c r="B122" s="32" t="s">
        <v>216</v>
      </c>
      <c r="C122" s="31" t="s">
        <v>1183</v>
      </c>
      <c r="D122" s="31" t="s">
        <v>1184</v>
      </c>
      <c r="E122" s="31" t="s">
        <v>599</v>
      </c>
      <c r="F122" s="90">
        <v>7894250</v>
      </c>
      <c r="G122" s="32">
        <v>324.64999999999998</v>
      </c>
      <c r="H122" s="32" t="s">
        <v>600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41"/>
  <sheetViews>
    <sheetView zoomScale="85" zoomScaleNormal="85" workbookViewId="0">
      <selection activeCell="K55" sqref="K5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879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44462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602</v>
      </c>
      <c r="E9" s="100" t="s">
        <v>603</v>
      </c>
      <c r="F9" s="100" t="s">
        <v>604</v>
      </c>
      <c r="G9" s="100" t="s">
        <v>605</v>
      </c>
      <c r="H9" s="100" t="s">
        <v>606</v>
      </c>
      <c r="I9" s="100" t="s">
        <v>607</v>
      </c>
      <c r="J9" s="99" t="s">
        <v>608</v>
      </c>
      <c r="K9" s="100" t="s">
        <v>609</v>
      </c>
      <c r="L9" s="102" t="s">
        <v>610</v>
      </c>
      <c r="M9" s="102" t="s">
        <v>611</v>
      </c>
      <c r="N9" s="100" t="s">
        <v>612</v>
      </c>
      <c r="O9" s="101" t="s">
        <v>613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73">
        <v>1</v>
      </c>
      <c r="B10" s="374">
        <v>44396</v>
      </c>
      <c r="C10" s="375"/>
      <c r="D10" s="376" t="s">
        <v>131</v>
      </c>
      <c r="E10" s="377" t="s">
        <v>616</v>
      </c>
      <c r="F10" s="378">
        <v>547.5</v>
      </c>
      <c r="G10" s="378">
        <v>510</v>
      </c>
      <c r="H10" s="377">
        <v>568</v>
      </c>
      <c r="I10" s="379" t="s">
        <v>846</v>
      </c>
      <c r="J10" s="104" t="s">
        <v>906</v>
      </c>
      <c r="K10" s="104">
        <f t="shared" ref="K10" si="0">H10-F10</f>
        <v>20.5</v>
      </c>
      <c r="L10" s="105">
        <f>(F10*-0.7)/100</f>
        <v>-3.8325</v>
      </c>
      <c r="M10" s="106">
        <f t="shared" ref="M10" si="1">(K10+L10)/F10</f>
        <v>3.0442922374429224E-2</v>
      </c>
      <c r="N10" s="104" t="s">
        <v>614</v>
      </c>
      <c r="O10" s="107">
        <v>44445</v>
      </c>
      <c r="P10" s="103"/>
      <c r="Q10" s="1"/>
      <c r="R10" s="1" t="s">
        <v>615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73">
        <v>2</v>
      </c>
      <c r="B11" s="374">
        <v>44397</v>
      </c>
      <c r="C11" s="375"/>
      <c r="D11" s="376" t="s">
        <v>137</v>
      </c>
      <c r="E11" s="377" t="s">
        <v>616</v>
      </c>
      <c r="F11" s="378">
        <v>104.5</v>
      </c>
      <c r="G11" s="378">
        <v>96.5</v>
      </c>
      <c r="H11" s="377">
        <v>111.5</v>
      </c>
      <c r="I11" s="379" t="s">
        <v>847</v>
      </c>
      <c r="J11" s="104" t="s">
        <v>852</v>
      </c>
      <c r="K11" s="104">
        <f t="shared" ref="K11" si="2">H11-F11</f>
        <v>7</v>
      </c>
      <c r="L11" s="105">
        <f t="shared" ref="L11:L14" si="3">(F11*-0.7)/100</f>
        <v>-0.73149999999999993</v>
      </c>
      <c r="M11" s="106">
        <f t="shared" ref="M11" si="4">(K11+L11)/F11</f>
        <v>5.9985645933014357E-2</v>
      </c>
      <c r="N11" s="104" t="s">
        <v>614</v>
      </c>
      <c r="O11" s="107">
        <v>44442</v>
      </c>
      <c r="P11" s="103"/>
      <c r="Q11" s="1"/>
      <c r="R11" s="1" t="s">
        <v>615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373">
        <v>3</v>
      </c>
      <c r="B12" s="374">
        <v>44407</v>
      </c>
      <c r="C12" s="375"/>
      <c r="D12" s="376" t="s">
        <v>51</v>
      </c>
      <c r="E12" s="377" t="s">
        <v>616</v>
      </c>
      <c r="F12" s="378">
        <v>715</v>
      </c>
      <c r="G12" s="378">
        <v>675</v>
      </c>
      <c r="H12" s="377">
        <v>730</v>
      </c>
      <c r="I12" s="379" t="s">
        <v>850</v>
      </c>
      <c r="J12" s="104" t="s">
        <v>924</v>
      </c>
      <c r="K12" s="104">
        <f t="shared" ref="K12:K14" si="5">H12-F12</f>
        <v>15</v>
      </c>
      <c r="L12" s="105">
        <f t="shared" si="3"/>
        <v>-5.004999999999999</v>
      </c>
      <c r="M12" s="106">
        <f t="shared" ref="M12:M14" si="6">(K12+L12)/F12</f>
        <v>1.3979020979020981E-2</v>
      </c>
      <c r="N12" s="104" t="s">
        <v>614</v>
      </c>
      <c r="O12" s="107">
        <v>44442</v>
      </c>
      <c r="P12" s="103"/>
      <c r="Q12" s="1"/>
      <c r="R12" s="1" t="s">
        <v>615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73">
        <v>4</v>
      </c>
      <c r="B13" s="374">
        <v>44421</v>
      </c>
      <c r="C13" s="375"/>
      <c r="D13" s="376" t="s">
        <v>471</v>
      </c>
      <c r="E13" s="377" t="s">
        <v>616</v>
      </c>
      <c r="F13" s="378">
        <v>1500</v>
      </c>
      <c r="G13" s="378">
        <v>1415</v>
      </c>
      <c r="H13" s="377">
        <v>1607.5</v>
      </c>
      <c r="I13" s="379" t="s">
        <v>857</v>
      </c>
      <c r="J13" s="104" t="s">
        <v>898</v>
      </c>
      <c r="K13" s="104">
        <f t="shared" si="5"/>
        <v>107.5</v>
      </c>
      <c r="L13" s="105">
        <f t="shared" si="3"/>
        <v>-10.5</v>
      </c>
      <c r="M13" s="106">
        <f t="shared" si="6"/>
        <v>6.4666666666666664E-2</v>
      </c>
      <c r="N13" s="104" t="s">
        <v>614</v>
      </c>
      <c r="O13" s="107">
        <v>44442</v>
      </c>
      <c r="P13" s="103"/>
      <c r="Q13" s="1"/>
      <c r="R13" s="1" t="s">
        <v>615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461">
        <v>5</v>
      </c>
      <c r="B14" s="462">
        <v>44442</v>
      </c>
      <c r="C14" s="463"/>
      <c r="D14" s="464" t="s">
        <v>302</v>
      </c>
      <c r="E14" s="465" t="s">
        <v>616</v>
      </c>
      <c r="F14" s="466">
        <v>4085</v>
      </c>
      <c r="G14" s="466">
        <v>3900</v>
      </c>
      <c r="H14" s="465">
        <v>3900</v>
      </c>
      <c r="I14" s="467" t="s">
        <v>900</v>
      </c>
      <c r="J14" s="414" t="s">
        <v>905</v>
      </c>
      <c r="K14" s="414">
        <f t="shared" si="5"/>
        <v>-185</v>
      </c>
      <c r="L14" s="415">
        <f t="shared" si="3"/>
        <v>-28.594999999999999</v>
      </c>
      <c r="M14" s="416">
        <f t="shared" si="6"/>
        <v>-5.2287637698898409E-2</v>
      </c>
      <c r="N14" s="414" t="s">
        <v>627</v>
      </c>
      <c r="O14" s="417">
        <v>44455</v>
      </c>
      <c r="P14" s="103"/>
      <c r="Q14" s="1"/>
      <c r="R14" s="1" t="s">
        <v>615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73">
        <v>6</v>
      </c>
      <c r="B15" s="374">
        <v>44442</v>
      </c>
      <c r="C15" s="375"/>
      <c r="D15" s="376" t="s">
        <v>425</v>
      </c>
      <c r="E15" s="377" t="s">
        <v>616</v>
      </c>
      <c r="F15" s="378">
        <v>1670</v>
      </c>
      <c r="G15" s="378">
        <v>1570</v>
      </c>
      <c r="H15" s="377">
        <v>1785</v>
      </c>
      <c r="I15" s="379" t="s">
        <v>901</v>
      </c>
      <c r="J15" s="104" t="s">
        <v>921</v>
      </c>
      <c r="K15" s="104">
        <f t="shared" ref="K15:K16" si="7">H15-F15</f>
        <v>115</v>
      </c>
      <c r="L15" s="105">
        <f t="shared" ref="L15:L16" si="8">(F15*-0.7)/100</f>
        <v>-11.69</v>
      </c>
      <c r="M15" s="106">
        <f t="shared" ref="M15:M16" si="9">(K15+L15)/F15</f>
        <v>6.1862275449101799E-2</v>
      </c>
      <c r="N15" s="104" t="s">
        <v>614</v>
      </c>
      <c r="O15" s="107">
        <v>44446</v>
      </c>
      <c r="P15" s="103"/>
      <c r="Q15" s="1"/>
      <c r="R15" s="1" t="s">
        <v>615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73">
        <v>7</v>
      </c>
      <c r="B16" s="374">
        <v>44447</v>
      </c>
      <c r="C16" s="375"/>
      <c r="D16" s="376" t="s">
        <v>381</v>
      </c>
      <c r="E16" s="377" t="s">
        <v>616</v>
      </c>
      <c r="F16" s="378">
        <v>1500</v>
      </c>
      <c r="G16" s="378">
        <v>1395</v>
      </c>
      <c r="H16" s="377">
        <v>1600</v>
      </c>
      <c r="I16" s="379" t="s">
        <v>933</v>
      </c>
      <c r="J16" s="104" t="s">
        <v>1002</v>
      </c>
      <c r="K16" s="104">
        <f t="shared" si="7"/>
        <v>100</v>
      </c>
      <c r="L16" s="105">
        <f t="shared" si="8"/>
        <v>-10.5</v>
      </c>
      <c r="M16" s="106">
        <f t="shared" si="9"/>
        <v>5.9666666666666666E-2</v>
      </c>
      <c r="N16" s="104" t="s">
        <v>614</v>
      </c>
      <c r="O16" s="107">
        <v>44455</v>
      </c>
      <c r="P16" s="103"/>
      <c r="Q16" s="1"/>
      <c r="R16" s="1" t="s">
        <v>615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432">
        <v>8</v>
      </c>
      <c r="B17" s="433">
        <v>44452</v>
      </c>
      <c r="C17" s="434"/>
      <c r="D17" s="435" t="s">
        <v>117</v>
      </c>
      <c r="E17" s="436" t="s">
        <v>616</v>
      </c>
      <c r="F17" s="437">
        <v>3205</v>
      </c>
      <c r="G17" s="437">
        <v>3000</v>
      </c>
      <c r="H17" s="436">
        <v>3335</v>
      </c>
      <c r="I17" s="438" t="s">
        <v>955</v>
      </c>
      <c r="J17" s="439" t="s">
        <v>974</v>
      </c>
      <c r="K17" s="439">
        <f t="shared" ref="K17" si="10">H17-F17</f>
        <v>130</v>
      </c>
      <c r="L17" s="440">
        <f t="shared" ref="L17" si="11">(F17*-0.7)/100</f>
        <v>-22.434999999999999</v>
      </c>
      <c r="M17" s="441">
        <f t="shared" ref="M17" si="12">(K17+L17)/F17</f>
        <v>3.3561622464898598E-2</v>
      </c>
      <c r="N17" s="439" t="s">
        <v>614</v>
      </c>
      <c r="O17" s="442">
        <v>44453</v>
      </c>
      <c r="P17" s="103"/>
      <c r="Q17" s="1"/>
      <c r="R17" s="1" t="s">
        <v>618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114">
        <v>9</v>
      </c>
      <c r="B18" s="109">
        <v>44454</v>
      </c>
      <c r="C18" s="115"/>
      <c r="D18" s="110" t="s">
        <v>300</v>
      </c>
      <c r="E18" s="111" t="s">
        <v>616</v>
      </c>
      <c r="F18" s="108" t="s">
        <v>994</v>
      </c>
      <c r="G18" s="108">
        <v>2080</v>
      </c>
      <c r="H18" s="111"/>
      <c r="I18" s="112" t="s">
        <v>995</v>
      </c>
      <c r="J18" s="113" t="s">
        <v>617</v>
      </c>
      <c r="K18" s="114"/>
      <c r="L18" s="109"/>
      <c r="M18" s="115"/>
      <c r="N18" s="110"/>
      <c r="O18" s="111"/>
      <c r="P18" s="103"/>
      <c r="Q18" s="1"/>
      <c r="R18" s="1" t="s">
        <v>615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461">
        <v>10</v>
      </c>
      <c r="B19" s="462">
        <v>44456</v>
      </c>
      <c r="C19" s="463"/>
      <c r="D19" s="464" t="s">
        <v>69</v>
      </c>
      <c r="E19" s="465" t="s">
        <v>616</v>
      </c>
      <c r="F19" s="466">
        <v>84</v>
      </c>
      <c r="G19" s="466">
        <v>78</v>
      </c>
      <c r="H19" s="465">
        <v>78.849999999999994</v>
      </c>
      <c r="I19" s="467" t="s">
        <v>1024</v>
      </c>
      <c r="J19" s="414" t="s">
        <v>1050</v>
      </c>
      <c r="K19" s="414">
        <f t="shared" ref="K19" si="13">H19-F19</f>
        <v>-5.1500000000000057</v>
      </c>
      <c r="L19" s="415">
        <f t="shared" ref="L19" si="14">(F19*-0.7)/100</f>
        <v>-0.58799999999999997</v>
      </c>
      <c r="M19" s="416">
        <f t="shared" ref="M19" si="15">(K19+L19)/F19</f>
        <v>-6.8309523809523875E-2</v>
      </c>
      <c r="N19" s="414" t="s">
        <v>627</v>
      </c>
      <c r="O19" s="417">
        <v>44455</v>
      </c>
      <c r="P19" s="103"/>
      <c r="Q19" s="1"/>
      <c r="R19" s="1" t="s">
        <v>615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4">
        <v>11</v>
      </c>
      <c r="B20" s="109">
        <v>44460</v>
      </c>
      <c r="C20" s="115"/>
      <c r="D20" s="110" t="s">
        <v>381</v>
      </c>
      <c r="E20" s="111" t="s">
        <v>616</v>
      </c>
      <c r="F20" s="108" t="s">
        <v>1051</v>
      </c>
      <c r="G20" s="108">
        <v>1395</v>
      </c>
      <c r="H20" s="111"/>
      <c r="I20" s="112" t="s">
        <v>1052</v>
      </c>
      <c r="J20" s="113" t="s">
        <v>617</v>
      </c>
      <c r="K20" s="114"/>
      <c r="L20" s="109"/>
      <c r="M20" s="115"/>
      <c r="N20" s="110"/>
      <c r="O20" s="111"/>
      <c r="P20" s="10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14"/>
      <c r="B21" s="109"/>
      <c r="C21" s="115"/>
      <c r="D21" s="110"/>
      <c r="E21" s="111"/>
      <c r="F21" s="108"/>
      <c r="G21" s="108"/>
      <c r="H21" s="111"/>
      <c r="I21" s="112"/>
      <c r="J21" s="113"/>
      <c r="K21" s="114"/>
      <c r="L21" s="109"/>
      <c r="M21" s="115"/>
      <c r="N21" s="110"/>
      <c r="O21" s="111"/>
      <c r="P21" s="103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14"/>
      <c r="B22" s="109"/>
      <c r="C22" s="115"/>
      <c r="D22" s="110"/>
      <c r="E22" s="111"/>
      <c r="F22" s="108"/>
      <c r="G22" s="108"/>
      <c r="H22" s="111"/>
      <c r="I22" s="112"/>
      <c r="J22" s="113"/>
      <c r="K22" s="114"/>
      <c r="L22" s="109"/>
      <c r="M22" s="115"/>
      <c r="N22" s="110"/>
      <c r="O22" s="111"/>
      <c r="P22" s="103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21"/>
      <c r="B23" s="122"/>
      <c r="C23" s="123"/>
      <c r="D23" s="124"/>
      <c r="E23" s="125"/>
      <c r="F23" s="125"/>
      <c r="H23" s="125"/>
      <c r="I23" s="126"/>
      <c r="J23" s="127"/>
      <c r="K23" s="127"/>
      <c r="L23" s="128"/>
      <c r="M23" s="129"/>
      <c r="N23" s="130"/>
      <c r="O23" s="131"/>
      <c r="P23" s="132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4.25" customHeight="1">
      <c r="A24" s="121"/>
      <c r="B24" s="122"/>
      <c r="C24" s="123"/>
      <c r="D24" s="124"/>
      <c r="E24" s="125"/>
      <c r="F24" s="125"/>
      <c r="G24" s="121"/>
      <c r="H24" s="125"/>
      <c r="I24" s="126"/>
      <c r="J24" s="127"/>
      <c r="K24" s="127"/>
      <c r="L24" s="128"/>
      <c r="M24" s="129"/>
      <c r="N24" s="130"/>
      <c r="O24" s="131"/>
      <c r="P24" s="132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3" t="s">
        <v>619</v>
      </c>
      <c r="B25" s="134"/>
      <c r="C25" s="135"/>
      <c r="D25" s="136"/>
      <c r="E25" s="137"/>
      <c r="F25" s="137"/>
      <c r="G25" s="137"/>
      <c r="H25" s="137"/>
      <c r="I25" s="137"/>
      <c r="J25" s="138"/>
      <c r="K25" s="137"/>
      <c r="L25" s="139"/>
      <c r="M25" s="59"/>
      <c r="N25" s="138"/>
      <c r="O25" s="135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40" t="s">
        <v>620</v>
      </c>
      <c r="B26" s="133"/>
      <c r="C26" s="133"/>
      <c r="D26" s="133"/>
      <c r="E26" s="44"/>
      <c r="F26" s="141" t="s">
        <v>621</v>
      </c>
      <c r="G26" s="6"/>
      <c r="H26" s="6"/>
      <c r="I26" s="6"/>
      <c r="J26" s="142"/>
      <c r="K26" s="143"/>
      <c r="L26" s="143"/>
      <c r="M26" s="144"/>
      <c r="N26" s="1"/>
      <c r="O26" s="145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3" t="s">
        <v>622</v>
      </c>
      <c r="B27" s="133"/>
      <c r="C27" s="133"/>
      <c r="D27" s="133"/>
      <c r="E27" s="6"/>
      <c r="F27" s="141" t="s">
        <v>623</v>
      </c>
      <c r="G27" s="6"/>
      <c r="H27" s="6"/>
      <c r="I27" s="6"/>
      <c r="J27" s="142"/>
      <c r="K27" s="143"/>
      <c r="L27" s="143"/>
      <c r="M27" s="144"/>
      <c r="N27" s="1"/>
      <c r="O27" s="145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3"/>
      <c r="B28" s="133"/>
      <c r="C28" s="133"/>
      <c r="D28" s="133"/>
      <c r="E28" s="6"/>
      <c r="F28" s="6"/>
      <c r="G28" s="6"/>
      <c r="H28" s="6"/>
      <c r="I28" s="6"/>
      <c r="J28" s="146"/>
      <c r="K28" s="143"/>
      <c r="L28" s="143"/>
      <c r="M28" s="6"/>
      <c r="N28" s="147"/>
      <c r="O28" s="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.75" customHeight="1">
      <c r="A29" s="1"/>
      <c r="B29" s="148" t="s">
        <v>624</v>
      </c>
      <c r="C29" s="148"/>
      <c r="D29" s="148"/>
      <c r="E29" s="148"/>
      <c r="F29" s="149"/>
      <c r="G29" s="6"/>
      <c r="H29" s="6"/>
      <c r="I29" s="150"/>
      <c r="J29" s="151"/>
      <c r="K29" s="152"/>
      <c r="L29" s="151"/>
      <c r="M29" s="6"/>
      <c r="N29" s="1"/>
      <c r="O29" s="1"/>
      <c r="P29" s="1"/>
      <c r="R29" s="59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9" t="s">
        <v>16</v>
      </c>
      <c r="B30" s="153" t="s">
        <v>590</v>
      </c>
      <c r="C30" s="102"/>
      <c r="D30" s="101" t="s">
        <v>602</v>
      </c>
      <c r="E30" s="100" t="s">
        <v>603</v>
      </c>
      <c r="F30" s="100" t="s">
        <v>604</v>
      </c>
      <c r="G30" s="100" t="s">
        <v>625</v>
      </c>
      <c r="H30" s="100" t="s">
        <v>606</v>
      </c>
      <c r="I30" s="100" t="s">
        <v>607</v>
      </c>
      <c r="J30" s="100" t="s">
        <v>608</v>
      </c>
      <c r="K30" s="100" t="s">
        <v>626</v>
      </c>
      <c r="L30" s="154" t="s">
        <v>610</v>
      </c>
      <c r="M30" s="102" t="s">
        <v>611</v>
      </c>
      <c r="N30" s="100" t="s">
        <v>612</v>
      </c>
      <c r="O30" s="101" t="s">
        <v>613</v>
      </c>
      <c r="P30" s="1"/>
      <c r="Q30" s="1"/>
      <c r="R30" s="59"/>
      <c r="S30" s="59"/>
      <c r="T30" s="59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s="285" customFormat="1" ht="15" customHeight="1">
      <c r="A31" s="409">
        <v>1</v>
      </c>
      <c r="B31" s="410">
        <v>44428</v>
      </c>
      <c r="C31" s="411"/>
      <c r="D31" s="412" t="s">
        <v>40</v>
      </c>
      <c r="E31" s="413" t="s">
        <v>616</v>
      </c>
      <c r="F31" s="413">
        <v>934</v>
      </c>
      <c r="G31" s="413">
        <v>899</v>
      </c>
      <c r="H31" s="413">
        <v>902.5</v>
      </c>
      <c r="I31" s="413" t="s">
        <v>858</v>
      </c>
      <c r="J31" s="414" t="s">
        <v>935</v>
      </c>
      <c r="K31" s="414">
        <f t="shared" ref="K31" si="16">H31-F31</f>
        <v>-31.5</v>
      </c>
      <c r="L31" s="415">
        <f t="shared" ref="L31" si="17">(F31*-0.7)/100</f>
        <v>-6.5379999999999994</v>
      </c>
      <c r="M31" s="416">
        <f t="shared" ref="M31" si="18">(K31+L31)/F31</f>
        <v>-4.0725910064239826E-2</v>
      </c>
      <c r="N31" s="414" t="s">
        <v>627</v>
      </c>
      <c r="O31" s="417">
        <v>44447</v>
      </c>
      <c r="P31" s="284"/>
      <c r="Q31" s="284"/>
      <c r="R31" s="386" t="s">
        <v>615</v>
      </c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284"/>
      <c r="AE31" s="284"/>
      <c r="AF31" s="284"/>
      <c r="AG31" s="284"/>
      <c r="AH31" s="284"/>
      <c r="AI31" s="284"/>
      <c r="AJ31" s="284"/>
      <c r="AK31" s="284"/>
      <c r="AL31" s="284"/>
    </row>
    <row r="32" spans="1:38" s="285" customFormat="1" ht="15" customHeight="1">
      <c r="A32" s="320">
        <v>2</v>
      </c>
      <c r="B32" s="315">
        <v>44435</v>
      </c>
      <c r="C32" s="321"/>
      <c r="D32" s="279" t="s">
        <v>585</v>
      </c>
      <c r="E32" s="280" t="s">
        <v>616</v>
      </c>
      <c r="F32" s="280">
        <v>2305</v>
      </c>
      <c r="G32" s="280">
        <v>2240</v>
      </c>
      <c r="H32" s="280">
        <v>2390</v>
      </c>
      <c r="I32" s="280" t="s">
        <v>861</v>
      </c>
      <c r="J32" s="293" t="s">
        <v>868</v>
      </c>
      <c r="K32" s="293">
        <f t="shared" ref="K32:K33" si="19">H32-F32</f>
        <v>85</v>
      </c>
      <c r="L32" s="383">
        <f t="shared" ref="L32:L33" si="20">(F32*-0.7)/100</f>
        <v>-16.135000000000002</v>
      </c>
      <c r="M32" s="384">
        <f t="shared" ref="M32:M33" si="21">(K32+L32)/F32</f>
        <v>2.98763557483731E-2</v>
      </c>
      <c r="N32" s="293" t="s">
        <v>614</v>
      </c>
      <c r="O32" s="385">
        <v>44440</v>
      </c>
      <c r="R32" s="318" t="s">
        <v>618</v>
      </c>
      <c r="S32" s="284"/>
      <c r="T32" s="284"/>
      <c r="U32" s="284"/>
      <c r="V32" s="284"/>
      <c r="W32" s="284"/>
      <c r="X32" s="284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  <c r="AJ32" s="284"/>
      <c r="AK32" s="284"/>
      <c r="AL32" s="284"/>
    </row>
    <row r="33" spans="1:38" s="285" customFormat="1" ht="15" customHeight="1">
      <c r="A33" s="320">
        <v>3</v>
      </c>
      <c r="B33" s="315">
        <v>44438</v>
      </c>
      <c r="C33" s="321"/>
      <c r="D33" s="279" t="s">
        <v>175</v>
      </c>
      <c r="E33" s="280" t="s">
        <v>616</v>
      </c>
      <c r="F33" s="280">
        <v>2630</v>
      </c>
      <c r="G33" s="280">
        <v>2550</v>
      </c>
      <c r="H33" s="280">
        <v>2700</v>
      </c>
      <c r="I33" s="280" t="s">
        <v>862</v>
      </c>
      <c r="J33" s="104" t="s">
        <v>798</v>
      </c>
      <c r="K33" s="104">
        <f t="shared" si="19"/>
        <v>70</v>
      </c>
      <c r="L33" s="105">
        <f t="shared" si="20"/>
        <v>-18.409999999999997</v>
      </c>
      <c r="M33" s="106">
        <f t="shared" si="21"/>
        <v>1.9615969581749052E-2</v>
      </c>
      <c r="N33" s="104" t="s">
        <v>614</v>
      </c>
      <c r="O33" s="107">
        <v>44442</v>
      </c>
      <c r="R33" s="318" t="s">
        <v>618</v>
      </c>
      <c r="S33" s="284"/>
      <c r="T33" s="284"/>
      <c r="U33" s="284"/>
      <c r="V33" s="284"/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84"/>
      <c r="AH33" s="284"/>
      <c r="AI33" s="284"/>
      <c r="AJ33" s="284"/>
      <c r="AK33" s="284"/>
      <c r="AL33" s="284"/>
    </row>
    <row r="34" spans="1:38" s="285" customFormat="1" ht="15" customHeight="1">
      <c r="A34" s="320">
        <v>4</v>
      </c>
      <c r="B34" s="315">
        <v>44441</v>
      </c>
      <c r="C34" s="321"/>
      <c r="D34" s="332" t="s">
        <v>897</v>
      </c>
      <c r="E34" s="280" t="s">
        <v>616</v>
      </c>
      <c r="F34" s="280">
        <v>158.75</v>
      </c>
      <c r="G34" s="280">
        <v>154.5</v>
      </c>
      <c r="H34" s="280">
        <v>163.4</v>
      </c>
      <c r="I34" s="280" t="s">
        <v>896</v>
      </c>
      <c r="J34" s="104" t="s">
        <v>899</v>
      </c>
      <c r="K34" s="104">
        <f t="shared" ref="K34:K35" si="22">H34-F34</f>
        <v>4.6500000000000057</v>
      </c>
      <c r="L34" s="105">
        <f t="shared" ref="L34:L35" si="23">(F34*-0.7)/100</f>
        <v>-1.1112500000000001</v>
      </c>
      <c r="M34" s="106">
        <f t="shared" ref="M34:M35" si="24">(K34+L34)/F34</f>
        <v>2.2291338582677202E-2</v>
      </c>
      <c r="N34" s="104" t="s">
        <v>614</v>
      </c>
      <c r="O34" s="107">
        <v>44442</v>
      </c>
      <c r="R34" s="318" t="s">
        <v>615</v>
      </c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4"/>
      <c r="AK34" s="284"/>
      <c r="AL34" s="284"/>
    </row>
    <row r="35" spans="1:38" s="285" customFormat="1" ht="15" customHeight="1">
      <c r="A35" s="320">
        <v>5</v>
      </c>
      <c r="B35" s="374">
        <v>44442</v>
      </c>
      <c r="C35" s="321"/>
      <c r="D35" s="397" t="s">
        <v>902</v>
      </c>
      <c r="E35" s="398" t="s">
        <v>616</v>
      </c>
      <c r="F35" s="398">
        <v>732.5</v>
      </c>
      <c r="G35" s="398">
        <v>714</v>
      </c>
      <c r="H35" s="398">
        <v>746</v>
      </c>
      <c r="I35" s="398" t="s">
        <v>903</v>
      </c>
      <c r="J35" s="104" t="s">
        <v>984</v>
      </c>
      <c r="K35" s="104">
        <f t="shared" si="22"/>
        <v>13.5</v>
      </c>
      <c r="L35" s="105">
        <f t="shared" si="23"/>
        <v>-5.1275000000000004</v>
      </c>
      <c r="M35" s="106">
        <f t="shared" si="24"/>
        <v>1.1430034129692832E-2</v>
      </c>
      <c r="N35" s="104" t="s">
        <v>614</v>
      </c>
      <c r="O35" s="107">
        <v>44454</v>
      </c>
      <c r="R35" s="318" t="s">
        <v>615</v>
      </c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  <c r="AJ35" s="284"/>
      <c r="AK35" s="284"/>
      <c r="AL35" s="284"/>
    </row>
    <row r="36" spans="1:38" s="285" customFormat="1" ht="15" customHeight="1">
      <c r="A36" s="320">
        <v>6</v>
      </c>
      <c r="B36" s="374">
        <v>44442</v>
      </c>
      <c r="C36" s="321"/>
      <c r="D36" s="397" t="s">
        <v>743</v>
      </c>
      <c r="E36" s="398" t="s">
        <v>616</v>
      </c>
      <c r="F36" s="398">
        <v>171.5</v>
      </c>
      <c r="G36" s="398">
        <v>166</v>
      </c>
      <c r="H36" s="398">
        <v>176.5</v>
      </c>
      <c r="I36" s="398">
        <v>182</v>
      </c>
      <c r="J36" s="104" t="s">
        <v>940</v>
      </c>
      <c r="K36" s="104">
        <f t="shared" ref="K36" si="25">H36-F36</f>
        <v>5</v>
      </c>
      <c r="L36" s="105">
        <f t="shared" ref="L36" si="26">(F36*-0.7)/100</f>
        <v>-1.2004999999999999</v>
      </c>
      <c r="M36" s="106">
        <f t="shared" ref="M36" si="27">(K36+L36)/F36</f>
        <v>2.2154518950437317E-2</v>
      </c>
      <c r="N36" s="104" t="s">
        <v>614</v>
      </c>
      <c r="O36" s="107">
        <v>44453</v>
      </c>
      <c r="R36" s="318" t="s">
        <v>618</v>
      </c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  <c r="AJ36" s="284"/>
      <c r="AK36" s="284"/>
      <c r="AL36" s="284"/>
    </row>
    <row r="37" spans="1:38" s="285" customFormat="1" ht="15" customHeight="1">
      <c r="A37" s="399">
        <v>7</v>
      </c>
      <c r="B37" s="400">
        <v>44446</v>
      </c>
      <c r="C37" s="401"/>
      <c r="D37" s="402" t="s">
        <v>922</v>
      </c>
      <c r="E37" s="403" t="s">
        <v>616</v>
      </c>
      <c r="F37" s="403">
        <v>1757.5</v>
      </c>
      <c r="G37" s="403">
        <v>1710</v>
      </c>
      <c r="H37" s="403">
        <v>1766</v>
      </c>
      <c r="I37" s="403" t="s">
        <v>923</v>
      </c>
      <c r="J37" s="404" t="s">
        <v>884</v>
      </c>
      <c r="K37" s="404">
        <f t="shared" ref="K37" si="28">H37-F37</f>
        <v>8.5</v>
      </c>
      <c r="L37" s="405">
        <f>(F37*-0.07)/100</f>
        <v>-1.2302500000000001</v>
      </c>
      <c r="M37" s="406">
        <f t="shared" ref="M37" si="29">(K37+L37)/F37</f>
        <v>4.1364153627311525E-3</v>
      </c>
      <c r="N37" s="404" t="s">
        <v>737</v>
      </c>
      <c r="O37" s="407">
        <v>44446</v>
      </c>
      <c r="R37" s="318" t="s">
        <v>615</v>
      </c>
      <c r="S37" s="284"/>
      <c r="T37" s="284"/>
      <c r="U37" s="284"/>
      <c r="V37" s="284"/>
      <c r="W37" s="284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  <c r="AH37" s="284"/>
      <c r="AI37" s="284"/>
      <c r="AJ37" s="284"/>
      <c r="AK37" s="284"/>
      <c r="AL37" s="284"/>
    </row>
    <row r="38" spans="1:38" s="285" customFormat="1" ht="15" customHeight="1">
      <c r="A38" s="320">
        <v>8</v>
      </c>
      <c r="B38" s="315">
        <v>44446</v>
      </c>
      <c r="C38" s="321"/>
      <c r="D38" s="397" t="s">
        <v>425</v>
      </c>
      <c r="E38" s="398" t="s">
        <v>616</v>
      </c>
      <c r="F38" s="398">
        <v>1742.5</v>
      </c>
      <c r="G38" s="398">
        <v>1695</v>
      </c>
      <c r="H38" s="398">
        <v>1772.5</v>
      </c>
      <c r="I38" s="398" t="s">
        <v>923</v>
      </c>
      <c r="J38" s="104" t="s">
        <v>630</v>
      </c>
      <c r="K38" s="104">
        <f t="shared" ref="K38:K39" si="30">H38-F38</f>
        <v>30</v>
      </c>
      <c r="L38" s="105">
        <f>(F38*-0.07)/100</f>
        <v>-1.2197500000000001</v>
      </c>
      <c r="M38" s="106">
        <f t="shared" ref="M38:M39" si="31">(K38+L38)/F38</f>
        <v>1.6516642754662841E-2</v>
      </c>
      <c r="N38" s="104" t="s">
        <v>614</v>
      </c>
      <c r="O38" s="396">
        <v>44446</v>
      </c>
      <c r="R38" s="318" t="s">
        <v>615</v>
      </c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4"/>
      <c r="AH38" s="284"/>
      <c r="AI38" s="284"/>
      <c r="AJ38" s="284"/>
      <c r="AK38" s="284"/>
      <c r="AL38" s="284"/>
    </row>
    <row r="39" spans="1:38" s="285" customFormat="1" ht="15" customHeight="1">
      <c r="A39" s="320">
        <v>9</v>
      </c>
      <c r="B39" s="315">
        <v>44447</v>
      </c>
      <c r="C39" s="321"/>
      <c r="D39" s="431" t="s">
        <v>120</v>
      </c>
      <c r="E39" s="398" t="s">
        <v>616</v>
      </c>
      <c r="F39" s="398">
        <v>2785</v>
      </c>
      <c r="G39" s="398">
        <v>2697</v>
      </c>
      <c r="H39" s="398">
        <v>2849</v>
      </c>
      <c r="I39" s="398" t="s">
        <v>934</v>
      </c>
      <c r="J39" s="104" t="s">
        <v>976</v>
      </c>
      <c r="K39" s="104">
        <f t="shared" si="30"/>
        <v>64</v>
      </c>
      <c r="L39" s="105">
        <f t="shared" ref="L39" si="32">(F39*-0.7)/100</f>
        <v>-19.494999999999997</v>
      </c>
      <c r="M39" s="106">
        <f t="shared" si="31"/>
        <v>1.5980251346499105E-2</v>
      </c>
      <c r="N39" s="104" t="s">
        <v>614</v>
      </c>
      <c r="O39" s="107">
        <v>44453</v>
      </c>
      <c r="R39" s="318" t="s">
        <v>615</v>
      </c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84"/>
      <c r="AJ39" s="284"/>
      <c r="AK39" s="284"/>
      <c r="AL39" s="284"/>
    </row>
    <row r="40" spans="1:38" s="285" customFormat="1" ht="15" customHeight="1">
      <c r="A40" s="320">
        <v>10</v>
      </c>
      <c r="B40" s="315">
        <v>44448</v>
      </c>
      <c r="C40" s="321"/>
      <c r="D40" s="431" t="s">
        <v>40</v>
      </c>
      <c r="E40" s="398" t="s">
        <v>616</v>
      </c>
      <c r="F40" s="398">
        <v>904</v>
      </c>
      <c r="G40" s="398">
        <v>877</v>
      </c>
      <c r="H40" s="398">
        <v>930</v>
      </c>
      <c r="I40" s="398" t="s">
        <v>953</v>
      </c>
      <c r="J40" s="104" t="s">
        <v>956</v>
      </c>
      <c r="K40" s="104">
        <f t="shared" ref="K40" si="33">H40-F40</f>
        <v>26</v>
      </c>
      <c r="L40" s="105">
        <f t="shared" ref="L40" si="34">(F40*-0.7)/100</f>
        <v>-6.3279999999999994</v>
      </c>
      <c r="M40" s="106">
        <f t="shared" ref="M40" si="35">(K40+L40)/F40</f>
        <v>2.1761061946902655E-2</v>
      </c>
      <c r="N40" s="104" t="s">
        <v>614</v>
      </c>
      <c r="O40" s="107">
        <v>44452</v>
      </c>
      <c r="R40" s="426" t="s">
        <v>615</v>
      </c>
      <c r="S40" s="284"/>
      <c r="T40" s="284"/>
      <c r="U40" s="284"/>
      <c r="V40" s="284"/>
      <c r="W40" s="284"/>
      <c r="X40" s="284"/>
      <c r="Y40" s="284"/>
      <c r="Z40" s="284"/>
      <c r="AA40" s="284"/>
      <c r="AB40" s="284"/>
      <c r="AC40" s="284"/>
      <c r="AD40" s="284"/>
      <c r="AE40" s="284"/>
      <c r="AF40" s="284"/>
      <c r="AG40" s="284"/>
      <c r="AH40" s="284"/>
      <c r="AI40" s="284"/>
      <c r="AJ40" s="284"/>
      <c r="AK40" s="284"/>
      <c r="AL40" s="284"/>
    </row>
    <row r="41" spans="1:38" s="285" customFormat="1" ht="15" customHeight="1">
      <c r="A41" s="320">
        <v>11</v>
      </c>
      <c r="B41" s="315">
        <v>44452</v>
      </c>
      <c r="C41" s="321"/>
      <c r="D41" s="431" t="s">
        <v>425</v>
      </c>
      <c r="E41" s="398" t="s">
        <v>616</v>
      </c>
      <c r="F41" s="398">
        <v>1737.5</v>
      </c>
      <c r="G41" s="398">
        <v>1690</v>
      </c>
      <c r="H41" s="398">
        <v>1767.5</v>
      </c>
      <c r="I41" s="398" t="s">
        <v>923</v>
      </c>
      <c r="J41" s="104" t="s">
        <v>630</v>
      </c>
      <c r="K41" s="104">
        <f t="shared" ref="K41" si="36">H41-F41</f>
        <v>30</v>
      </c>
      <c r="L41" s="105">
        <f>(F41*-0.07)/100</f>
        <v>-1.2162500000000001</v>
      </c>
      <c r="M41" s="106">
        <f t="shared" ref="M41" si="37">(K41+L41)/F41</f>
        <v>1.6566187050359713E-2</v>
      </c>
      <c r="N41" s="104" t="s">
        <v>614</v>
      </c>
      <c r="O41" s="396">
        <v>44452</v>
      </c>
      <c r="R41" s="426" t="s">
        <v>618</v>
      </c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  <c r="AJ41" s="284"/>
      <c r="AK41" s="284"/>
      <c r="AL41" s="284"/>
    </row>
    <row r="42" spans="1:38" s="285" customFormat="1" ht="15" customHeight="1">
      <c r="A42" s="320">
        <v>12</v>
      </c>
      <c r="B42" s="315">
        <v>44452</v>
      </c>
      <c r="C42" s="321"/>
      <c r="D42" s="431" t="s">
        <v>298</v>
      </c>
      <c r="E42" s="398" t="s">
        <v>616</v>
      </c>
      <c r="F42" s="398">
        <v>241</v>
      </c>
      <c r="G42" s="398">
        <v>234</v>
      </c>
      <c r="H42" s="398">
        <v>245.25</v>
      </c>
      <c r="I42" s="398">
        <v>255</v>
      </c>
      <c r="J42" s="104" t="s">
        <v>959</v>
      </c>
      <c r="K42" s="104">
        <f t="shared" ref="K42" si="38">H42-F42</f>
        <v>4.25</v>
      </c>
      <c r="L42" s="105">
        <f>(F42*-0.07)/100</f>
        <v>-0.16870000000000002</v>
      </c>
      <c r="M42" s="106">
        <f t="shared" ref="M42" si="39">(K42+L42)/F42</f>
        <v>1.6934854771784229E-2</v>
      </c>
      <c r="N42" s="104" t="s">
        <v>614</v>
      </c>
      <c r="O42" s="396">
        <v>44452</v>
      </c>
      <c r="R42" s="426" t="s">
        <v>615</v>
      </c>
      <c r="S42" s="284"/>
      <c r="T42" s="284"/>
      <c r="U42" s="284"/>
      <c r="V42" s="284"/>
      <c r="W42" s="284"/>
      <c r="X42" s="284"/>
      <c r="Y42" s="284"/>
      <c r="Z42" s="284"/>
      <c r="AA42" s="284"/>
      <c r="AB42" s="284"/>
      <c r="AC42" s="284"/>
      <c r="AD42" s="284"/>
      <c r="AE42" s="284"/>
      <c r="AF42" s="284"/>
      <c r="AG42" s="284"/>
      <c r="AH42" s="284"/>
      <c r="AI42" s="284"/>
      <c r="AJ42" s="284"/>
      <c r="AK42" s="284"/>
      <c r="AL42" s="284"/>
    </row>
    <row r="43" spans="1:38" s="285" customFormat="1" ht="15" customHeight="1">
      <c r="A43" s="320">
        <v>13</v>
      </c>
      <c r="B43" s="315">
        <v>44452</v>
      </c>
      <c r="C43" s="321"/>
      <c r="D43" s="431" t="s">
        <v>558</v>
      </c>
      <c r="E43" s="398" t="s">
        <v>616</v>
      </c>
      <c r="F43" s="398">
        <v>1410</v>
      </c>
      <c r="G43" s="398">
        <v>1375</v>
      </c>
      <c r="H43" s="398">
        <v>1429</v>
      </c>
      <c r="I43" s="398" t="s">
        <v>957</v>
      </c>
      <c r="J43" s="104" t="s">
        <v>958</v>
      </c>
      <c r="K43" s="104">
        <f t="shared" ref="K43:K44" si="40">H43-F43</f>
        <v>19</v>
      </c>
      <c r="L43" s="105">
        <f>(F43*-0.07)/100</f>
        <v>-0.98699999999999999</v>
      </c>
      <c r="M43" s="106">
        <f t="shared" ref="M43:M44" si="41">(K43+L43)/F43</f>
        <v>1.277517730496454E-2</v>
      </c>
      <c r="N43" s="104" t="s">
        <v>614</v>
      </c>
      <c r="O43" s="396">
        <v>44452</v>
      </c>
      <c r="R43" s="426" t="s">
        <v>615</v>
      </c>
      <c r="S43" s="284"/>
      <c r="T43" s="284"/>
      <c r="U43" s="284"/>
      <c r="V43" s="284"/>
      <c r="W43" s="284"/>
      <c r="X43" s="284"/>
      <c r="Y43" s="284"/>
      <c r="Z43" s="284"/>
      <c r="AA43" s="284"/>
      <c r="AB43" s="284"/>
      <c r="AC43" s="284"/>
      <c r="AD43" s="284"/>
      <c r="AE43" s="284"/>
      <c r="AF43" s="284"/>
      <c r="AG43" s="284"/>
      <c r="AH43" s="284"/>
      <c r="AI43" s="284"/>
      <c r="AJ43" s="284"/>
      <c r="AK43" s="284"/>
      <c r="AL43" s="284"/>
    </row>
    <row r="44" spans="1:38" s="285" customFormat="1" ht="15" customHeight="1">
      <c r="A44" s="409">
        <v>14</v>
      </c>
      <c r="B44" s="410">
        <v>44452</v>
      </c>
      <c r="C44" s="411"/>
      <c r="D44" s="412" t="s">
        <v>449</v>
      </c>
      <c r="E44" s="413" t="s">
        <v>616</v>
      </c>
      <c r="F44" s="413">
        <v>604</v>
      </c>
      <c r="G44" s="413">
        <v>590</v>
      </c>
      <c r="H44" s="413">
        <v>590</v>
      </c>
      <c r="I44" s="413" t="s">
        <v>963</v>
      </c>
      <c r="J44" s="414" t="s">
        <v>930</v>
      </c>
      <c r="K44" s="414">
        <f t="shared" si="40"/>
        <v>-14</v>
      </c>
      <c r="L44" s="415">
        <f t="shared" ref="L44" si="42">(F44*-0.7)/100</f>
        <v>-4.2279999999999998</v>
      </c>
      <c r="M44" s="416">
        <f t="shared" si="41"/>
        <v>-3.0178807947019871E-2</v>
      </c>
      <c r="N44" s="414" t="s">
        <v>627</v>
      </c>
      <c r="O44" s="417">
        <v>44460</v>
      </c>
      <c r="R44" s="426" t="s">
        <v>615</v>
      </c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284"/>
      <c r="AH44" s="284"/>
      <c r="AI44" s="284"/>
      <c r="AJ44" s="284"/>
      <c r="AK44" s="284"/>
      <c r="AL44" s="284"/>
    </row>
    <row r="45" spans="1:38" s="285" customFormat="1" ht="15" customHeight="1">
      <c r="A45" s="307">
        <v>15</v>
      </c>
      <c r="B45" s="308">
        <v>44453</v>
      </c>
      <c r="C45" s="309"/>
      <c r="D45" s="310" t="s">
        <v>425</v>
      </c>
      <c r="E45" s="311" t="s">
        <v>616</v>
      </c>
      <c r="F45" s="311" t="s">
        <v>975</v>
      </c>
      <c r="G45" s="311">
        <v>1690</v>
      </c>
      <c r="H45" s="311"/>
      <c r="I45" s="311" t="s">
        <v>923</v>
      </c>
      <c r="J45" s="307" t="s">
        <v>617</v>
      </c>
      <c r="K45" s="308"/>
      <c r="L45" s="309"/>
      <c r="M45" s="310"/>
      <c r="N45" s="311"/>
      <c r="O45" s="311"/>
      <c r="R45" s="318" t="s">
        <v>615</v>
      </c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84"/>
      <c r="AJ45" s="284"/>
      <c r="AK45" s="284"/>
      <c r="AL45" s="284"/>
    </row>
    <row r="46" spans="1:38" s="285" customFormat="1" ht="15" customHeight="1">
      <c r="A46" s="320">
        <v>16</v>
      </c>
      <c r="B46" s="315">
        <v>44454</v>
      </c>
      <c r="C46" s="321"/>
      <c r="D46" s="431" t="s">
        <v>69</v>
      </c>
      <c r="E46" s="398" t="s">
        <v>616</v>
      </c>
      <c r="F46" s="398">
        <v>80.3</v>
      </c>
      <c r="G46" s="398">
        <v>78</v>
      </c>
      <c r="H46" s="398">
        <v>81.849999999999994</v>
      </c>
      <c r="I46" s="398" t="s">
        <v>985</v>
      </c>
      <c r="J46" s="104" t="s">
        <v>986</v>
      </c>
      <c r="K46" s="104">
        <f t="shared" ref="K46" si="43">H46-F46</f>
        <v>1.5499999999999972</v>
      </c>
      <c r="L46" s="105">
        <f>(F46*-0.07)/100</f>
        <v>-5.6210000000000003E-2</v>
      </c>
      <c r="M46" s="106">
        <f t="shared" ref="M46" si="44">(K46+L46)/F46</f>
        <v>1.8602615193026115E-2</v>
      </c>
      <c r="N46" s="104" t="s">
        <v>614</v>
      </c>
      <c r="O46" s="396">
        <v>44454</v>
      </c>
      <c r="R46" s="318" t="s">
        <v>615</v>
      </c>
      <c r="S46" s="284"/>
      <c r="T46" s="284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284"/>
      <c r="AJ46" s="284"/>
      <c r="AK46" s="284"/>
      <c r="AL46" s="284"/>
    </row>
    <row r="47" spans="1:38" s="285" customFormat="1" ht="15" customHeight="1">
      <c r="A47" s="320">
        <v>17</v>
      </c>
      <c r="B47" s="315">
        <v>44455</v>
      </c>
      <c r="C47" s="321"/>
      <c r="D47" s="431" t="s">
        <v>248</v>
      </c>
      <c r="E47" s="398" t="s">
        <v>616</v>
      </c>
      <c r="F47" s="398">
        <v>57.75</v>
      </c>
      <c r="G47" s="398">
        <v>55</v>
      </c>
      <c r="H47" s="398">
        <v>58.9</v>
      </c>
      <c r="I47" s="398" t="s">
        <v>1003</v>
      </c>
      <c r="J47" s="104" t="s">
        <v>1004</v>
      </c>
      <c r="K47" s="104">
        <f t="shared" ref="K47" si="45">H47-F47</f>
        <v>1.1499999999999986</v>
      </c>
      <c r="L47" s="105">
        <f>(F47*-0.07)/100</f>
        <v>-4.0425000000000003E-2</v>
      </c>
      <c r="M47" s="106">
        <f t="shared" ref="M47" si="46">(K47+L47)/F47</f>
        <v>1.9213419913419891E-2</v>
      </c>
      <c r="N47" s="104" t="s">
        <v>614</v>
      </c>
      <c r="O47" s="396">
        <v>44455</v>
      </c>
      <c r="R47" s="318" t="s">
        <v>615</v>
      </c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284"/>
      <c r="AJ47" s="284"/>
      <c r="AK47" s="284"/>
      <c r="AL47" s="284"/>
    </row>
    <row r="48" spans="1:38" s="285" customFormat="1" ht="15" customHeight="1">
      <c r="A48" s="320">
        <v>18</v>
      </c>
      <c r="B48" s="315">
        <v>44455</v>
      </c>
      <c r="C48" s="321"/>
      <c r="D48" s="431" t="s">
        <v>1005</v>
      </c>
      <c r="E48" s="398" t="s">
        <v>616</v>
      </c>
      <c r="F48" s="398">
        <v>49.6</v>
      </c>
      <c r="G48" s="398">
        <v>48</v>
      </c>
      <c r="H48" s="398">
        <v>50.7</v>
      </c>
      <c r="I48" s="398">
        <v>52</v>
      </c>
      <c r="J48" s="104" t="s">
        <v>1008</v>
      </c>
      <c r="K48" s="104">
        <f t="shared" ref="K48:K52" si="47">H48-F48</f>
        <v>1.1000000000000014</v>
      </c>
      <c r="L48" s="105">
        <f t="shared" ref="L48:L49" si="48">(F48*-0.07)/100</f>
        <v>-3.4720000000000001E-2</v>
      </c>
      <c r="M48" s="106">
        <f t="shared" ref="M48:M52" si="49">(K48+L48)/F48</f>
        <v>2.1477419354838736E-2</v>
      </c>
      <c r="N48" s="104" t="s">
        <v>614</v>
      </c>
      <c r="O48" s="396">
        <v>44455</v>
      </c>
      <c r="R48" s="318" t="s">
        <v>615</v>
      </c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</row>
    <row r="49" spans="1:38" s="285" customFormat="1" ht="15" customHeight="1">
      <c r="A49" s="320">
        <v>19</v>
      </c>
      <c r="B49" s="315">
        <v>44455</v>
      </c>
      <c r="C49" s="321"/>
      <c r="D49" s="431" t="s">
        <v>405</v>
      </c>
      <c r="E49" s="398" t="s">
        <v>616</v>
      </c>
      <c r="F49" s="398">
        <v>40.049999999999997</v>
      </c>
      <c r="G49" s="398">
        <v>38.799999999999997</v>
      </c>
      <c r="H49" s="398">
        <v>41.5</v>
      </c>
      <c r="I49" s="398" t="s">
        <v>1006</v>
      </c>
      <c r="J49" s="104" t="s">
        <v>1009</v>
      </c>
      <c r="K49" s="104">
        <f t="shared" si="47"/>
        <v>1.4500000000000028</v>
      </c>
      <c r="L49" s="105">
        <f t="shared" si="48"/>
        <v>-2.8035000000000001E-2</v>
      </c>
      <c r="M49" s="106">
        <f t="shared" si="49"/>
        <v>3.5504744069912685E-2</v>
      </c>
      <c r="N49" s="104" t="s">
        <v>614</v>
      </c>
      <c r="O49" s="396">
        <v>44455</v>
      </c>
      <c r="R49" s="318" t="s">
        <v>615</v>
      </c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  <c r="AI49" s="284"/>
      <c r="AJ49" s="284"/>
      <c r="AK49" s="284"/>
      <c r="AL49" s="284"/>
    </row>
    <row r="50" spans="1:38" s="285" customFormat="1" ht="15" customHeight="1">
      <c r="A50" s="409">
        <v>20</v>
      </c>
      <c r="B50" s="410">
        <v>44455</v>
      </c>
      <c r="C50" s="411"/>
      <c r="D50" s="412" t="s">
        <v>298</v>
      </c>
      <c r="E50" s="413" t="s">
        <v>616</v>
      </c>
      <c r="F50" s="413">
        <v>240.5</v>
      </c>
      <c r="G50" s="413">
        <v>234</v>
      </c>
      <c r="H50" s="413">
        <v>233</v>
      </c>
      <c r="I50" s="413" t="s">
        <v>1007</v>
      </c>
      <c r="J50" s="414" t="s">
        <v>1021</v>
      </c>
      <c r="K50" s="414">
        <f t="shared" si="47"/>
        <v>-7.5</v>
      </c>
      <c r="L50" s="415">
        <f t="shared" ref="L50" si="50">(F50*-0.7)/100</f>
        <v>-1.6835</v>
      </c>
      <c r="M50" s="416">
        <f t="shared" si="49"/>
        <v>-3.8185031185031186E-2</v>
      </c>
      <c r="N50" s="414" t="s">
        <v>627</v>
      </c>
      <c r="O50" s="417">
        <v>44456</v>
      </c>
      <c r="R50" s="318" t="s">
        <v>615</v>
      </c>
      <c r="S50" s="284"/>
      <c r="T50" s="284"/>
      <c r="U50" s="284"/>
      <c r="V50" s="284"/>
      <c r="W50" s="284"/>
      <c r="X50" s="284"/>
      <c r="Y50" s="284"/>
      <c r="Z50" s="284"/>
      <c r="AA50" s="284"/>
      <c r="AB50" s="284"/>
      <c r="AC50" s="284"/>
      <c r="AD50" s="284"/>
      <c r="AE50" s="284"/>
      <c r="AF50" s="284"/>
      <c r="AG50" s="284"/>
      <c r="AH50" s="284"/>
      <c r="AI50" s="284"/>
      <c r="AJ50" s="284"/>
      <c r="AK50" s="284"/>
      <c r="AL50" s="284"/>
    </row>
    <row r="51" spans="1:38" s="285" customFormat="1" ht="15" customHeight="1">
      <c r="A51" s="399">
        <v>21</v>
      </c>
      <c r="B51" s="400">
        <v>44456</v>
      </c>
      <c r="C51" s="401"/>
      <c r="D51" s="469" t="s">
        <v>130</v>
      </c>
      <c r="E51" s="403" t="s">
        <v>616</v>
      </c>
      <c r="F51" s="403">
        <v>49.5</v>
      </c>
      <c r="G51" s="403">
        <v>48</v>
      </c>
      <c r="H51" s="403">
        <v>49.6</v>
      </c>
      <c r="I51" s="403">
        <v>52</v>
      </c>
      <c r="J51" s="404" t="s">
        <v>1032</v>
      </c>
      <c r="K51" s="404">
        <f t="shared" si="47"/>
        <v>0.10000000000000142</v>
      </c>
      <c r="L51" s="405">
        <f>(F51*-0.7)/100</f>
        <v>-0.34649999999999997</v>
      </c>
      <c r="M51" s="406">
        <f t="shared" si="49"/>
        <v>-4.9797979797979505E-3</v>
      </c>
      <c r="N51" s="404" t="s">
        <v>737</v>
      </c>
      <c r="O51" s="468">
        <v>44459</v>
      </c>
      <c r="R51" s="318" t="s">
        <v>615</v>
      </c>
      <c r="S51" s="284"/>
      <c r="T51" s="284"/>
      <c r="U51" s="284"/>
      <c r="V51" s="284"/>
      <c r="W51" s="284"/>
      <c r="X51" s="284"/>
      <c r="Y51" s="284"/>
      <c r="Z51" s="284"/>
      <c r="AA51" s="284"/>
      <c r="AB51" s="284"/>
      <c r="AC51" s="284"/>
      <c r="AD51" s="284"/>
      <c r="AE51" s="284"/>
      <c r="AF51" s="284"/>
      <c r="AG51" s="284"/>
      <c r="AH51" s="284"/>
      <c r="AI51" s="284"/>
      <c r="AJ51" s="284"/>
      <c r="AK51" s="284"/>
      <c r="AL51" s="284"/>
    </row>
    <row r="52" spans="1:38" s="285" customFormat="1" ht="15" customHeight="1">
      <c r="A52" s="320">
        <v>22</v>
      </c>
      <c r="B52" s="460">
        <v>44456</v>
      </c>
      <c r="C52" s="321"/>
      <c r="D52" s="431" t="s">
        <v>139</v>
      </c>
      <c r="E52" s="398" t="s">
        <v>616</v>
      </c>
      <c r="F52" s="398">
        <v>230</v>
      </c>
      <c r="G52" s="398">
        <v>224</v>
      </c>
      <c r="H52" s="398">
        <v>236.5</v>
      </c>
      <c r="I52" s="398" t="s">
        <v>1025</v>
      </c>
      <c r="J52" s="104" t="s">
        <v>1033</v>
      </c>
      <c r="K52" s="104">
        <f t="shared" si="47"/>
        <v>6.5</v>
      </c>
      <c r="L52" s="105">
        <f t="shared" ref="L52" si="51">(F52*-0.7)/100</f>
        <v>-1.61</v>
      </c>
      <c r="M52" s="106">
        <f t="shared" si="49"/>
        <v>2.1260869565217388E-2</v>
      </c>
      <c r="N52" s="104" t="s">
        <v>614</v>
      </c>
      <c r="O52" s="107">
        <v>44459</v>
      </c>
      <c r="R52" s="318" t="s">
        <v>615</v>
      </c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84"/>
      <c r="AJ52" s="284"/>
      <c r="AK52" s="284"/>
      <c r="AL52" s="284"/>
    </row>
    <row r="53" spans="1:38" s="285" customFormat="1" ht="15" customHeight="1">
      <c r="A53" s="320">
        <v>23</v>
      </c>
      <c r="B53" s="471">
        <v>44460</v>
      </c>
      <c r="C53" s="321"/>
      <c r="D53" s="431" t="s">
        <v>555</v>
      </c>
      <c r="E53" s="398" t="s">
        <v>616</v>
      </c>
      <c r="F53" s="398">
        <v>144.5</v>
      </c>
      <c r="G53" s="398">
        <v>139.5</v>
      </c>
      <c r="H53" s="398">
        <v>147.25</v>
      </c>
      <c r="I53" s="398" t="s">
        <v>1053</v>
      </c>
      <c r="J53" s="104" t="s">
        <v>960</v>
      </c>
      <c r="K53" s="104">
        <f t="shared" ref="K53" si="52">H53-F53</f>
        <v>2.75</v>
      </c>
      <c r="L53" s="105">
        <f t="shared" ref="L53" si="53">(F53*-0.07)/100</f>
        <v>-0.10115</v>
      </c>
      <c r="M53" s="106">
        <f t="shared" ref="M53" si="54">(K53+L53)/F53</f>
        <v>1.8331141868512112E-2</v>
      </c>
      <c r="N53" s="104" t="s">
        <v>614</v>
      </c>
      <c r="O53" s="396">
        <v>44460</v>
      </c>
      <c r="R53" s="318"/>
      <c r="S53" s="284"/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  <c r="AF53" s="284"/>
      <c r="AG53" s="284"/>
      <c r="AH53" s="284"/>
      <c r="AI53" s="284"/>
      <c r="AJ53" s="284"/>
      <c r="AK53" s="284"/>
      <c r="AL53" s="284"/>
    </row>
    <row r="54" spans="1:38" s="285" customFormat="1" ht="15" customHeight="1">
      <c r="A54" s="307">
        <v>24</v>
      </c>
      <c r="B54" s="308">
        <v>44461</v>
      </c>
      <c r="C54" s="309"/>
      <c r="D54" s="310" t="s">
        <v>390</v>
      </c>
      <c r="E54" s="311" t="s">
        <v>616</v>
      </c>
      <c r="F54" s="311" t="s">
        <v>1090</v>
      </c>
      <c r="G54" s="311">
        <v>383</v>
      </c>
      <c r="H54" s="311"/>
      <c r="I54" s="311" t="s">
        <v>1091</v>
      </c>
      <c r="J54" s="307" t="s">
        <v>617</v>
      </c>
      <c r="K54" s="308"/>
      <c r="L54" s="309"/>
      <c r="M54" s="310"/>
      <c r="N54" s="311"/>
      <c r="O54" s="311"/>
      <c r="R54" s="318"/>
      <c r="S54" s="284"/>
      <c r="T54" s="284"/>
      <c r="U54" s="284"/>
      <c r="V54" s="284"/>
      <c r="W54" s="284"/>
      <c r="X54" s="284"/>
      <c r="Y54" s="284"/>
      <c r="Z54" s="284"/>
      <c r="AA54" s="284"/>
      <c r="AB54" s="284"/>
      <c r="AC54" s="284"/>
      <c r="AD54" s="284"/>
      <c r="AE54" s="284"/>
      <c r="AF54" s="284"/>
      <c r="AG54" s="284"/>
      <c r="AH54" s="284"/>
      <c r="AI54" s="284"/>
      <c r="AJ54" s="284"/>
      <c r="AK54" s="284"/>
      <c r="AL54" s="284"/>
    </row>
    <row r="55" spans="1:38" s="285" customFormat="1" ht="15" customHeight="1">
      <c r="A55" s="307"/>
      <c r="B55" s="308"/>
      <c r="C55" s="309"/>
      <c r="D55" s="310"/>
      <c r="E55" s="311"/>
      <c r="F55" s="311"/>
      <c r="G55" s="311"/>
      <c r="H55" s="311"/>
      <c r="I55" s="311"/>
      <c r="J55" s="307"/>
      <c r="K55" s="308"/>
      <c r="L55" s="309"/>
      <c r="M55" s="310"/>
      <c r="N55" s="311"/>
      <c r="O55" s="311"/>
      <c r="R55" s="318"/>
      <c r="S55" s="284"/>
      <c r="T55" s="284"/>
      <c r="U55" s="284"/>
      <c r="V55" s="284"/>
      <c r="W55" s="284"/>
      <c r="X55" s="284"/>
      <c r="Y55" s="284"/>
      <c r="Z55" s="284"/>
      <c r="AA55" s="284"/>
      <c r="AB55" s="284"/>
      <c r="AC55" s="284"/>
      <c r="AD55" s="284"/>
      <c r="AE55" s="284"/>
      <c r="AF55" s="284"/>
      <c r="AG55" s="284"/>
      <c r="AH55" s="284"/>
      <c r="AI55" s="284"/>
      <c r="AJ55" s="284"/>
      <c r="AK55" s="284"/>
      <c r="AL55" s="284"/>
    </row>
    <row r="56" spans="1:38" s="285" customFormat="1" ht="15" customHeight="1">
      <c r="A56" s="307"/>
      <c r="B56" s="308"/>
      <c r="C56" s="309"/>
      <c r="D56" s="310"/>
      <c r="E56" s="311"/>
      <c r="F56" s="311"/>
      <c r="G56" s="311"/>
      <c r="H56" s="311"/>
      <c r="I56" s="311"/>
      <c r="J56" s="307"/>
      <c r="K56" s="308"/>
      <c r="L56" s="309"/>
      <c r="M56" s="310"/>
      <c r="N56" s="311"/>
      <c r="O56" s="311"/>
      <c r="R56" s="318"/>
      <c r="S56" s="284"/>
      <c r="T56" s="284"/>
      <c r="U56" s="284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  <c r="AF56" s="284"/>
      <c r="AG56" s="284"/>
      <c r="AH56" s="284"/>
      <c r="AI56" s="284"/>
      <c r="AJ56" s="284"/>
      <c r="AK56" s="284"/>
      <c r="AL56" s="284"/>
    </row>
    <row r="57" spans="1:38" s="285" customFormat="1" ht="15" customHeight="1">
      <c r="A57" s="307"/>
      <c r="B57" s="308"/>
      <c r="C57" s="309"/>
      <c r="D57" s="310"/>
      <c r="E57" s="311"/>
      <c r="F57" s="311"/>
      <c r="G57" s="311"/>
      <c r="H57" s="311"/>
      <c r="I57" s="311"/>
      <c r="J57" s="307"/>
      <c r="K57" s="308"/>
      <c r="L57" s="309"/>
      <c r="M57" s="310"/>
      <c r="N57" s="311"/>
      <c r="O57" s="311"/>
      <c r="R57" s="318"/>
      <c r="S57" s="284"/>
      <c r="T57" s="284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</row>
    <row r="58" spans="1:38" ht="15" customHeight="1">
      <c r="A58" s="287"/>
      <c r="B58" s="288"/>
      <c r="C58" s="289"/>
      <c r="D58" s="290"/>
      <c r="E58" s="291"/>
      <c r="F58" s="291"/>
      <c r="G58" s="291"/>
      <c r="H58" s="291"/>
      <c r="I58" s="291"/>
      <c r="J58" s="312"/>
      <c r="K58" s="312"/>
      <c r="L58" s="292"/>
      <c r="M58" s="313"/>
      <c r="N58" s="312"/>
      <c r="O58" s="314"/>
      <c r="P58" s="1"/>
      <c r="Q58" s="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customHeight="1">
      <c r="A60" s="156"/>
      <c r="B60" s="122"/>
      <c r="C60" s="157"/>
      <c r="D60" s="158"/>
      <c r="E60" s="121"/>
      <c r="F60" s="121"/>
      <c r="G60" s="121"/>
      <c r="H60" s="121"/>
      <c r="I60" s="121"/>
      <c r="J60" s="159"/>
      <c r="K60" s="159"/>
      <c r="L60" s="160"/>
      <c r="M60" s="161"/>
      <c r="N60" s="127"/>
      <c r="O60" s="162"/>
      <c r="P60" s="1"/>
      <c r="Q60" s="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44.25" customHeight="1">
      <c r="A61" s="133" t="s">
        <v>619</v>
      </c>
      <c r="B61" s="157"/>
      <c r="C61" s="157"/>
      <c r="D61" s="1"/>
      <c r="E61" s="6"/>
      <c r="F61" s="6"/>
      <c r="G61" s="6"/>
      <c r="H61" s="6" t="s">
        <v>631</v>
      </c>
      <c r="I61" s="6"/>
      <c r="J61" s="6"/>
      <c r="K61" s="129"/>
      <c r="L61" s="161"/>
      <c r="M61" s="129"/>
      <c r="N61" s="130"/>
      <c r="O61" s="129"/>
      <c r="P61" s="1"/>
      <c r="Q61" s="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8" ht="12.75" customHeight="1">
      <c r="A62" s="140" t="s">
        <v>620</v>
      </c>
      <c r="B62" s="133"/>
      <c r="C62" s="133"/>
      <c r="D62" s="133"/>
      <c r="E62" s="44"/>
      <c r="F62" s="141" t="s">
        <v>621</v>
      </c>
      <c r="G62" s="59"/>
      <c r="H62" s="44"/>
      <c r="I62" s="59"/>
      <c r="J62" s="6"/>
      <c r="K62" s="163"/>
      <c r="L62" s="164"/>
      <c r="M62" s="6"/>
      <c r="N62" s="123"/>
      <c r="O62" s="165"/>
      <c r="P62" s="44"/>
      <c r="Q62" s="44"/>
      <c r="R62" s="6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ht="14.25" customHeight="1">
      <c r="A63" s="140"/>
      <c r="B63" s="133"/>
      <c r="C63" s="133"/>
      <c r="D63" s="133"/>
      <c r="E63" s="6"/>
      <c r="F63" s="141" t="s">
        <v>623</v>
      </c>
      <c r="G63" s="59"/>
      <c r="H63" s="44"/>
      <c r="I63" s="59"/>
      <c r="J63" s="6"/>
      <c r="K63" s="163"/>
      <c r="L63" s="164"/>
      <c r="M63" s="6"/>
      <c r="N63" s="123"/>
      <c r="O63" s="165"/>
      <c r="P63" s="44"/>
      <c r="Q63" s="44"/>
      <c r="R63" s="6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</row>
    <row r="64" spans="1:38" ht="14.25" customHeight="1">
      <c r="A64" s="133"/>
      <c r="B64" s="133"/>
      <c r="C64" s="133"/>
      <c r="D64" s="133"/>
      <c r="E64" s="6"/>
      <c r="F64" s="6"/>
      <c r="G64" s="6"/>
      <c r="H64" s="6"/>
      <c r="I64" s="6"/>
      <c r="J64" s="146"/>
      <c r="K64" s="143"/>
      <c r="L64" s="144"/>
      <c r="M64" s="6"/>
      <c r="N64" s="147"/>
      <c r="O64" s="1"/>
      <c r="P64" s="44"/>
      <c r="Q64" s="44"/>
      <c r="R64" s="6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</row>
    <row r="65" spans="1:38" ht="12.75" customHeight="1">
      <c r="A65" s="166" t="s">
        <v>632</v>
      </c>
      <c r="B65" s="166"/>
      <c r="C65" s="166"/>
      <c r="D65" s="166"/>
      <c r="E65" s="6"/>
      <c r="F65" s="6"/>
      <c r="G65" s="6"/>
      <c r="H65" s="6"/>
      <c r="I65" s="6"/>
      <c r="J65" s="6"/>
      <c r="K65" s="6"/>
      <c r="L65" s="6"/>
      <c r="M65" s="6"/>
      <c r="N65" s="6"/>
      <c r="O65" s="24"/>
      <c r="Q65" s="44"/>
      <c r="R65" s="6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</row>
    <row r="66" spans="1:38" ht="38.25" customHeight="1">
      <c r="A66" s="100" t="s">
        <v>16</v>
      </c>
      <c r="B66" s="100" t="s">
        <v>590</v>
      </c>
      <c r="C66" s="100"/>
      <c r="D66" s="101" t="s">
        <v>602</v>
      </c>
      <c r="E66" s="100" t="s">
        <v>603</v>
      </c>
      <c r="F66" s="100" t="s">
        <v>604</v>
      </c>
      <c r="G66" s="100" t="s">
        <v>625</v>
      </c>
      <c r="H66" s="100" t="s">
        <v>606</v>
      </c>
      <c r="I66" s="100" t="s">
        <v>607</v>
      </c>
      <c r="J66" s="99" t="s">
        <v>608</v>
      </c>
      <c r="K66" s="167" t="s">
        <v>633</v>
      </c>
      <c r="L66" s="102" t="s">
        <v>610</v>
      </c>
      <c r="M66" s="167" t="s">
        <v>634</v>
      </c>
      <c r="N66" s="100" t="s">
        <v>635</v>
      </c>
      <c r="O66" s="99" t="s">
        <v>612</v>
      </c>
      <c r="P66" s="101" t="s">
        <v>613</v>
      </c>
      <c r="Q66" s="44"/>
      <c r="R66" s="6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</row>
    <row r="67" spans="1:38" s="294" customFormat="1" ht="13.5" customHeight="1">
      <c r="A67" s="280">
        <v>1</v>
      </c>
      <c r="B67" s="278">
        <v>44439</v>
      </c>
      <c r="C67" s="354"/>
      <c r="D67" s="332" t="s">
        <v>864</v>
      </c>
      <c r="E67" s="280" t="s">
        <v>616</v>
      </c>
      <c r="F67" s="280">
        <v>847</v>
      </c>
      <c r="G67" s="280">
        <v>834</v>
      </c>
      <c r="H67" s="342">
        <v>855.5</v>
      </c>
      <c r="I67" s="342">
        <v>870</v>
      </c>
      <c r="J67" s="104" t="s">
        <v>884</v>
      </c>
      <c r="K67" s="347">
        <f t="shared" ref="K67" si="55">H67-F67</f>
        <v>8.5</v>
      </c>
      <c r="L67" s="391">
        <f t="shared" ref="L67:L68" si="56">(H67*N67)*0.07%</f>
        <v>598.85000000000014</v>
      </c>
      <c r="M67" s="393">
        <f t="shared" ref="M67" si="57">(K67*N67)-L67</f>
        <v>7901.15</v>
      </c>
      <c r="N67" s="342">
        <v>1000</v>
      </c>
      <c r="O67" s="394" t="s">
        <v>614</v>
      </c>
      <c r="P67" s="395">
        <v>44441</v>
      </c>
      <c r="Q67" s="168"/>
      <c r="R67" s="6" t="s">
        <v>618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25"/>
      <c r="AG67" s="319"/>
      <c r="AH67" s="317"/>
      <c r="AI67" s="317"/>
      <c r="AJ67" s="325"/>
      <c r="AK67" s="325"/>
      <c r="AL67" s="325"/>
    </row>
    <row r="68" spans="1:38" s="294" customFormat="1" ht="13.5" customHeight="1">
      <c r="A68" s="355">
        <v>2</v>
      </c>
      <c r="B68" s="356">
        <v>44441</v>
      </c>
      <c r="C68" s="357"/>
      <c r="D68" s="358" t="s">
        <v>882</v>
      </c>
      <c r="E68" s="355" t="s">
        <v>855</v>
      </c>
      <c r="F68" s="355">
        <v>1703</v>
      </c>
      <c r="G68" s="355">
        <v>1724</v>
      </c>
      <c r="H68" s="359">
        <v>1689</v>
      </c>
      <c r="I68" s="349" t="s">
        <v>883</v>
      </c>
      <c r="J68" s="104" t="s">
        <v>854</v>
      </c>
      <c r="K68" s="352">
        <f>F68-H68</f>
        <v>14</v>
      </c>
      <c r="L68" s="353">
        <f t="shared" si="56"/>
        <v>679.8225000000001</v>
      </c>
      <c r="M68" s="348">
        <f t="shared" ref="M68" si="58">(K68*N68)-L68</f>
        <v>7370.1774999999998</v>
      </c>
      <c r="N68" s="349">
        <v>575</v>
      </c>
      <c r="O68" s="392" t="s">
        <v>614</v>
      </c>
      <c r="P68" s="351">
        <v>44441</v>
      </c>
      <c r="Q68" s="168"/>
      <c r="R68" s="6" t="s">
        <v>615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39"/>
      <c r="AG68" s="319"/>
      <c r="AH68" s="317"/>
      <c r="AI68" s="317"/>
      <c r="AJ68" s="339"/>
      <c r="AK68" s="339"/>
      <c r="AL68" s="339"/>
    </row>
    <row r="69" spans="1:38" s="294" customFormat="1" ht="13.5" customHeight="1">
      <c r="A69" s="274">
        <v>3</v>
      </c>
      <c r="B69" s="360">
        <v>44441</v>
      </c>
      <c r="C69" s="361"/>
      <c r="D69" s="333" t="s">
        <v>886</v>
      </c>
      <c r="E69" s="274" t="s">
        <v>855</v>
      </c>
      <c r="F69" s="274">
        <v>1796</v>
      </c>
      <c r="G69" s="274">
        <v>1824</v>
      </c>
      <c r="H69" s="362">
        <v>1821</v>
      </c>
      <c r="I69" s="363">
        <v>1750</v>
      </c>
      <c r="J69" s="364" t="s">
        <v>887</v>
      </c>
      <c r="K69" s="365">
        <f>F69-H69</f>
        <v>-25</v>
      </c>
      <c r="L69" s="366">
        <f t="shared" ref="L69" si="59">(H69*N69)*0.07%</f>
        <v>701.08500000000015</v>
      </c>
      <c r="M69" s="367">
        <f t="shared" ref="M69" si="60">(K69*N69)-L69</f>
        <v>-14451.085000000001</v>
      </c>
      <c r="N69" s="363">
        <v>550</v>
      </c>
      <c r="O69" s="368" t="s">
        <v>627</v>
      </c>
      <c r="P69" s="369">
        <v>44441</v>
      </c>
      <c r="Q69" s="168"/>
      <c r="R69" s="6" t="s">
        <v>615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39"/>
      <c r="AG69" s="319"/>
      <c r="AH69" s="317"/>
      <c r="AI69" s="317"/>
      <c r="AJ69" s="339"/>
      <c r="AK69" s="339"/>
      <c r="AL69" s="339"/>
    </row>
    <row r="70" spans="1:38" s="294" customFormat="1" ht="13.5" customHeight="1">
      <c r="A70" s="274">
        <v>4</v>
      </c>
      <c r="B70" s="360">
        <v>44441</v>
      </c>
      <c r="C70" s="380"/>
      <c r="D70" s="381" t="s">
        <v>888</v>
      </c>
      <c r="E70" s="382" t="s">
        <v>855</v>
      </c>
      <c r="F70" s="382">
        <v>17155</v>
      </c>
      <c r="G70" s="382">
        <v>17340</v>
      </c>
      <c r="H70" s="363">
        <v>17340</v>
      </c>
      <c r="I70" s="363">
        <v>16900</v>
      </c>
      <c r="J70" s="364" t="s">
        <v>905</v>
      </c>
      <c r="K70" s="365">
        <f>F70-H70</f>
        <v>-185</v>
      </c>
      <c r="L70" s="366">
        <f t="shared" ref="L70:L71" si="61">(H70*N70)*0.07%</f>
        <v>606.90000000000009</v>
      </c>
      <c r="M70" s="367">
        <f t="shared" ref="M70:M71" si="62">(K70*N70)-L70</f>
        <v>-9856.9</v>
      </c>
      <c r="N70" s="363">
        <v>50</v>
      </c>
      <c r="O70" s="368" t="s">
        <v>627</v>
      </c>
      <c r="P70" s="369">
        <v>44442</v>
      </c>
      <c r="Q70" s="168"/>
      <c r="R70" s="6" t="s">
        <v>615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25"/>
      <c r="AG70" s="319"/>
      <c r="AH70" s="317"/>
      <c r="AI70" s="317"/>
      <c r="AJ70" s="325"/>
      <c r="AK70" s="325"/>
      <c r="AL70" s="325"/>
    </row>
    <row r="71" spans="1:38" s="294" customFormat="1" ht="13.5" customHeight="1">
      <c r="A71" s="274">
        <v>5</v>
      </c>
      <c r="B71" s="360">
        <v>44441</v>
      </c>
      <c r="C71" s="380"/>
      <c r="D71" s="381" t="s">
        <v>889</v>
      </c>
      <c r="E71" s="382" t="s">
        <v>616</v>
      </c>
      <c r="F71" s="382">
        <v>923.5</v>
      </c>
      <c r="G71" s="382">
        <v>907</v>
      </c>
      <c r="H71" s="363">
        <v>907</v>
      </c>
      <c r="I71" s="363" t="s">
        <v>890</v>
      </c>
      <c r="J71" s="364" t="s">
        <v>931</v>
      </c>
      <c r="K71" s="365">
        <f t="shared" ref="K71" si="63">H71-F71</f>
        <v>-16.5</v>
      </c>
      <c r="L71" s="366">
        <f t="shared" si="61"/>
        <v>539.66500000000008</v>
      </c>
      <c r="M71" s="367">
        <f t="shared" si="62"/>
        <v>-14564.665000000001</v>
      </c>
      <c r="N71" s="363">
        <v>850</v>
      </c>
      <c r="O71" s="368" t="s">
        <v>627</v>
      </c>
      <c r="P71" s="369">
        <v>44446</v>
      </c>
      <c r="Q71" s="168"/>
      <c r="R71" s="6" t="s">
        <v>618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46"/>
      <c r="AG71" s="319"/>
      <c r="AH71" s="317"/>
      <c r="AI71" s="317"/>
      <c r="AJ71" s="346"/>
      <c r="AK71" s="346"/>
      <c r="AL71" s="346"/>
    </row>
    <row r="72" spans="1:38" s="294" customFormat="1" ht="13.5" customHeight="1">
      <c r="A72" s="280">
        <v>6</v>
      </c>
      <c r="B72" s="278">
        <v>44445</v>
      </c>
      <c r="C72" s="388"/>
      <c r="D72" s="389" t="s">
        <v>907</v>
      </c>
      <c r="E72" s="390" t="s">
        <v>855</v>
      </c>
      <c r="F72" s="390">
        <v>1716</v>
      </c>
      <c r="G72" s="390">
        <v>1737</v>
      </c>
      <c r="H72" s="349">
        <v>1699</v>
      </c>
      <c r="I72" s="349" t="s">
        <v>908</v>
      </c>
      <c r="J72" s="104" t="s">
        <v>909</v>
      </c>
      <c r="K72" s="352">
        <f>F72-H72</f>
        <v>17</v>
      </c>
      <c r="L72" s="353">
        <f t="shared" ref="L72:L73" si="64">(H72*N72)*0.07%</f>
        <v>683.84750000000008</v>
      </c>
      <c r="M72" s="348">
        <f t="shared" ref="M72:M73" si="65">(K72*N72)-L72</f>
        <v>9091.1525000000001</v>
      </c>
      <c r="N72" s="349">
        <v>575</v>
      </c>
      <c r="O72" s="350" t="s">
        <v>614</v>
      </c>
      <c r="P72" s="351">
        <v>44445</v>
      </c>
      <c r="Q72" s="168"/>
      <c r="R72" s="6" t="s">
        <v>615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87"/>
      <c r="AG72" s="319"/>
      <c r="AH72" s="317"/>
      <c r="AI72" s="317"/>
      <c r="AJ72" s="387"/>
      <c r="AK72" s="387"/>
      <c r="AL72" s="387"/>
    </row>
    <row r="73" spans="1:38" s="294" customFormat="1" ht="13.5" customHeight="1">
      <c r="A73" s="280">
        <v>7</v>
      </c>
      <c r="B73" s="278">
        <v>44445</v>
      </c>
      <c r="C73" s="388"/>
      <c r="D73" s="389" t="s">
        <v>914</v>
      </c>
      <c r="E73" s="390" t="s">
        <v>616</v>
      </c>
      <c r="F73" s="390">
        <v>3190</v>
      </c>
      <c r="G73" s="390">
        <v>3120</v>
      </c>
      <c r="H73" s="349">
        <v>3235</v>
      </c>
      <c r="I73" s="349" t="s">
        <v>915</v>
      </c>
      <c r="J73" s="104" t="s">
        <v>945</v>
      </c>
      <c r="K73" s="352">
        <f t="shared" ref="K73" si="66">H73-F73</f>
        <v>45</v>
      </c>
      <c r="L73" s="353">
        <f t="shared" si="64"/>
        <v>452.90000000000009</v>
      </c>
      <c r="M73" s="348">
        <f t="shared" si="65"/>
        <v>8547.1</v>
      </c>
      <c r="N73" s="349">
        <v>200</v>
      </c>
      <c r="O73" s="350" t="s">
        <v>614</v>
      </c>
      <c r="P73" s="351">
        <v>44447</v>
      </c>
      <c r="Q73" s="168"/>
      <c r="R73" s="6" t="s">
        <v>618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08"/>
      <c r="AG73" s="319"/>
      <c r="AH73" s="317"/>
      <c r="AI73" s="317"/>
      <c r="AJ73" s="408"/>
      <c r="AK73" s="408"/>
      <c r="AL73" s="408"/>
    </row>
    <row r="74" spans="1:38" s="294" customFormat="1" ht="13.5" customHeight="1">
      <c r="A74" s="418">
        <v>8</v>
      </c>
      <c r="B74" s="419">
        <v>44445</v>
      </c>
      <c r="C74" s="420"/>
      <c r="D74" s="421" t="s">
        <v>916</v>
      </c>
      <c r="E74" s="422" t="s">
        <v>616</v>
      </c>
      <c r="F74" s="422">
        <v>2251.5</v>
      </c>
      <c r="G74" s="422">
        <v>2205</v>
      </c>
      <c r="H74" s="422">
        <v>2205</v>
      </c>
      <c r="I74" s="422" t="s">
        <v>917</v>
      </c>
      <c r="J74" s="364" t="s">
        <v>936</v>
      </c>
      <c r="K74" s="365">
        <f t="shared" ref="K74" si="67">H74-F74</f>
        <v>-46.5</v>
      </c>
      <c r="L74" s="366">
        <f t="shared" ref="L74" si="68">(H74*N74)*0.07%</f>
        <v>424.46250000000003</v>
      </c>
      <c r="M74" s="367">
        <f t="shared" ref="M74" si="69">(K74*N74)-L74</f>
        <v>-13211.9625</v>
      </c>
      <c r="N74" s="363">
        <v>275</v>
      </c>
      <c r="O74" s="368" t="s">
        <v>627</v>
      </c>
      <c r="P74" s="369">
        <v>44447</v>
      </c>
      <c r="Q74" s="168"/>
      <c r="R74" s="6" t="s">
        <v>618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87"/>
      <c r="AG74" s="319"/>
      <c r="AH74" s="317"/>
      <c r="AI74" s="317"/>
      <c r="AJ74" s="387"/>
      <c r="AK74" s="387"/>
      <c r="AL74" s="387"/>
    </row>
    <row r="75" spans="1:38" s="294" customFormat="1" ht="13.5" customHeight="1">
      <c r="A75" s="274">
        <v>9</v>
      </c>
      <c r="B75" s="360">
        <v>44445</v>
      </c>
      <c r="C75" s="380"/>
      <c r="D75" s="381" t="s">
        <v>918</v>
      </c>
      <c r="E75" s="382" t="s">
        <v>616</v>
      </c>
      <c r="F75" s="382">
        <v>840</v>
      </c>
      <c r="G75" s="382">
        <v>827</v>
      </c>
      <c r="H75" s="363">
        <v>827</v>
      </c>
      <c r="I75" s="363">
        <v>865</v>
      </c>
      <c r="J75" s="364" t="s">
        <v>932</v>
      </c>
      <c r="K75" s="365">
        <f t="shared" ref="K75" si="70">H75-F75</f>
        <v>-13</v>
      </c>
      <c r="L75" s="366">
        <f t="shared" ref="L75:L77" si="71">(H75*N75)*0.07%</f>
        <v>578.90000000000009</v>
      </c>
      <c r="M75" s="367">
        <f t="shared" ref="M75:M77" si="72">(K75*N75)-L75</f>
        <v>-13578.9</v>
      </c>
      <c r="N75" s="363">
        <v>1000</v>
      </c>
      <c r="O75" s="368" t="s">
        <v>627</v>
      </c>
      <c r="P75" s="369">
        <v>44446</v>
      </c>
      <c r="Q75" s="168"/>
      <c r="R75" s="6" t="s">
        <v>618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87"/>
      <c r="AG75" s="319"/>
      <c r="AH75" s="317"/>
      <c r="AI75" s="317"/>
      <c r="AJ75" s="387"/>
      <c r="AK75" s="387"/>
      <c r="AL75" s="387"/>
    </row>
    <row r="76" spans="1:38" s="294" customFormat="1" ht="13.5" customHeight="1">
      <c r="A76" s="280">
        <v>10</v>
      </c>
      <c r="B76" s="356">
        <v>44446</v>
      </c>
      <c r="C76" s="388"/>
      <c r="D76" s="430" t="s">
        <v>927</v>
      </c>
      <c r="E76" s="390" t="s">
        <v>855</v>
      </c>
      <c r="F76" s="390">
        <v>3848</v>
      </c>
      <c r="G76" s="390">
        <v>3890</v>
      </c>
      <c r="H76" s="349">
        <v>3812.5</v>
      </c>
      <c r="I76" s="349">
        <v>3770</v>
      </c>
      <c r="J76" s="104" t="s">
        <v>937</v>
      </c>
      <c r="K76" s="352">
        <f>F76-H76</f>
        <v>35.5</v>
      </c>
      <c r="L76" s="353">
        <f t="shared" si="71"/>
        <v>800.62500000000011</v>
      </c>
      <c r="M76" s="348">
        <f t="shared" si="72"/>
        <v>9849.375</v>
      </c>
      <c r="N76" s="349">
        <v>300</v>
      </c>
      <c r="O76" s="350" t="s">
        <v>614</v>
      </c>
      <c r="P76" s="351">
        <v>44447</v>
      </c>
      <c r="Q76" s="168"/>
      <c r="R76" s="6" t="s">
        <v>615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87"/>
      <c r="AG76" s="319"/>
      <c r="AH76" s="317"/>
      <c r="AI76" s="317"/>
      <c r="AJ76" s="387"/>
      <c r="AK76" s="387"/>
      <c r="AL76" s="387"/>
    </row>
    <row r="77" spans="1:38" s="294" customFormat="1" ht="13.5" customHeight="1">
      <c r="A77" s="280">
        <v>11</v>
      </c>
      <c r="B77" s="356">
        <v>44447</v>
      </c>
      <c r="C77" s="388"/>
      <c r="D77" s="389" t="s">
        <v>938</v>
      </c>
      <c r="E77" s="390" t="s">
        <v>616</v>
      </c>
      <c r="F77" s="390">
        <v>212.25</v>
      </c>
      <c r="G77" s="390">
        <v>209</v>
      </c>
      <c r="H77" s="349">
        <v>215</v>
      </c>
      <c r="I77" s="349" t="s">
        <v>939</v>
      </c>
      <c r="J77" s="104" t="s">
        <v>960</v>
      </c>
      <c r="K77" s="352">
        <f t="shared" ref="K77" si="73">H77-F77</f>
        <v>2.75</v>
      </c>
      <c r="L77" s="353">
        <f t="shared" si="71"/>
        <v>481.60000000000008</v>
      </c>
      <c r="M77" s="348">
        <f t="shared" si="72"/>
        <v>8318.4</v>
      </c>
      <c r="N77" s="349">
        <v>3200</v>
      </c>
      <c r="O77" s="350" t="s">
        <v>614</v>
      </c>
      <c r="P77" s="351">
        <v>44452</v>
      </c>
      <c r="Q77" s="168"/>
      <c r="R77" s="6" t="s">
        <v>615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87"/>
      <c r="AG77" s="319"/>
      <c r="AH77" s="317"/>
      <c r="AI77" s="317"/>
      <c r="AJ77" s="387"/>
      <c r="AK77" s="387"/>
      <c r="AL77" s="387"/>
    </row>
    <row r="78" spans="1:38" s="294" customFormat="1" ht="13.5" customHeight="1">
      <c r="A78" s="280">
        <v>12</v>
      </c>
      <c r="B78" s="356">
        <v>44447</v>
      </c>
      <c r="C78" s="388"/>
      <c r="D78" s="430" t="s">
        <v>941</v>
      </c>
      <c r="E78" s="390" t="s">
        <v>616</v>
      </c>
      <c r="F78" s="390">
        <v>1708</v>
      </c>
      <c r="G78" s="390">
        <v>1670</v>
      </c>
      <c r="H78" s="349">
        <v>1732</v>
      </c>
      <c r="I78" s="349" t="s">
        <v>942</v>
      </c>
      <c r="J78" s="104" t="s">
        <v>875</v>
      </c>
      <c r="K78" s="352">
        <f t="shared" ref="K78" si="74">H78-F78</f>
        <v>24</v>
      </c>
      <c r="L78" s="353">
        <f t="shared" ref="L78" si="75">(H78*N78)*0.07%</f>
        <v>424.34000000000009</v>
      </c>
      <c r="M78" s="348">
        <f t="shared" ref="M78" si="76">(K78*N78)-L78</f>
        <v>7975.66</v>
      </c>
      <c r="N78" s="349">
        <v>350</v>
      </c>
      <c r="O78" s="350" t="s">
        <v>614</v>
      </c>
      <c r="P78" s="351">
        <v>44448</v>
      </c>
      <c r="Q78" s="168"/>
      <c r="R78" s="6" t="s">
        <v>618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46"/>
      <c r="AG78" s="319"/>
      <c r="AH78" s="317"/>
      <c r="AI78" s="317"/>
      <c r="AJ78" s="346"/>
      <c r="AK78" s="346"/>
      <c r="AL78" s="346"/>
    </row>
    <row r="79" spans="1:38" s="294" customFormat="1" ht="13.5" customHeight="1">
      <c r="A79" s="291">
        <v>13</v>
      </c>
      <c r="B79" s="319">
        <v>44452</v>
      </c>
      <c r="C79" s="329"/>
      <c r="D79" s="171" t="s">
        <v>941</v>
      </c>
      <c r="E79" s="428" t="s">
        <v>616</v>
      </c>
      <c r="F79" s="428" t="s">
        <v>961</v>
      </c>
      <c r="G79" s="424">
        <v>1695</v>
      </c>
      <c r="H79" s="425"/>
      <c r="I79" s="429" t="s">
        <v>962</v>
      </c>
      <c r="J79" s="322" t="s">
        <v>617</v>
      </c>
      <c r="K79" s="312"/>
      <c r="L79" s="292"/>
      <c r="M79" s="323"/>
      <c r="N79" s="425"/>
      <c r="O79" s="423"/>
      <c r="P79" s="173"/>
      <c r="Q79" s="168"/>
      <c r="R79" s="6" t="s">
        <v>618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24"/>
      <c r="AG79" s="319"/>
      <c r="AH79" s="317"/>
      <c r="AI79" s="317"/>
      <c r="AJ79" s="424"/>
      <c r="AK79" s="424"/>
      <c r="AL79" s="424"/>
    </row>
    <row r="80" spans="1:38" s="294" customFormat="1" ht="13.5" customHeight="1">
      <c r="A80" s="274">
        <v>14</v>
      </c>
      <c r="B80" s="360">
        <v>44454</v>
      </c>
      <c r="C80" s="380"/>
      <c r="D80" s="381" t="s">
        <v>882</v>
      </c>
      <c r="E80" s="382" t="s">
        <v>855</v>
      </c>
      <c r="F80" s="382">
        <v>1705.5</v>
      </c>
      <c r="G80" s="382">
        <v>1730</v>
      </c>
      <c r="H80" s="363">
        <v>1722</v>
      </c>
      <c r="I80" s="363" t="s">
        <v>987</v>
      </c>
      <c r="J80" s="364" t="s">
        <v>931</v>
      </c>
      <c r="K80" s="365">
        <f>F80-H80</f>
        <v>-16.5</v>
      </c>
      <c r="L80" s="366">
        <f t="shared" ref="L80:L81" si="77">(H80*N80)*0.07%</f>
        <v>693.10500000000013</v>
      </c>
      <c r="M80" s="367">
        <f t="shared" ref="M80:M81" si="78">(K80*N80)-L80</f>
        <v>-10180.605</v>
      </c>
      <c r="N80" s="363">
        <v>575</v>
      </c>
      <c r="O80" s="368" t="s">
        <v>627</v>
      </c>
      <c r="P80" s="369">
        <v>44454</v>
      </c>
      <c r="Q80" s="168"/>
      <c r="R80" s="6" t="s">
        <v>615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44"/>
      <c r="AG80" s="319"/>
      <c r="AH80" s="317"/>
      <c r="AI80" s="317"/>
      <c r="AJ80" s="444"/>
      <c r="AK80" s="444"/>
      <c r="AL80" s="444"/>
    </row>
    <row r="81" spans="1:38" s="294" customFormat="1" ht="13.5" customHeight="1">
      <c r="A81" s="280">
        <v>15</v>
      </c>
      <c r="B81" s="356">
        <v>44454</v>
      </c>
      <c r="C81" s="388"/>
      <c r="D81" s="389" t="s">
        <v>988</v>
      </c>
      <c r="E81" s="390" t="s">
        <v>616</v>
      </c>
      <c r="F81" s="390">
        <v>1031.5</v>
      </c>
      <c r="G81" s="390">
        <v>1018</v>
      </c>
      <c r="H81" s="349">
        <v>1041.5</v>
      </c>
      <c r="I81" s="349" t="s">
        <v>989</v>
      </c>
      <c r="J81" s="104" t="s">
        <v>992</v>
      </c>
      <c r="K81" s="352">
        <f t="shared" ref="K81" si="79">H81-F81</f>
        <v>10</v>
      </c>
      <c r="L81" s="353">
        <f t="shared" si="77"/>
        <v>656.1450000000001</v>
      </c>
      <c r="M81" s="348">
        <f t="shared" si="78"/>
        <v>8343.8549999999996</v>
      </c>
      <c r="N81" s="349">
        <v>900</v>
      </c>
      <c r="O81" s="350" t="s">
        <v>614</v>
      </c>
      <c r="P81" s="351">
        <v>44448</v>
      </c>
      <c r="Q81" s="168"/>
      <c r="R81" s="6" t="s">
        <v>615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44"/>
      <c r="AG81" s="319"/>
      <c r="AH81" s="317"/>
      <c r="AI81" s="317"/>
      <c r="AJ81" s="444"/>
      <c r="AK81" s="444"/>
      <c r="AL81" s="444"/>
    </row>
    <row r="82" spans="1:38" s="294" customFormat="1" ht="13.5" customHeight="1">
      <c r="A82" s="280">
        <v>16</v>
      </c>
      <c r="B82" s="457">
        <v>44454</v>
      </c>
      <c r="C82" s="388"/>
      <c r="D82" s="389" t="s">
        <v>990</v>
      </c>
      <c r="E82" s="390" t="s">
        <v>616</v>
      </c>
      <c r="F82" s="390">
        <v>1546</v>
      </c>
      <c r="G82" s="390">
        <v>1522</v>
      </c>
      <c r="H82" s="458">
        <v>1571</v>
      </c>
      <c r="I82" s="458" t="s">
        <v>991</v>
      </c>
      <c r="J82" s="104" t="s">
        <v>636</v>
      </c>
      <c r="K82" s="352">
        <f t="shared" ref="K82:K83" si="80">H82-F82</f>
        <v>25</v>
      </c>
      <c r="L82" s="353">
        <f t="shared" ref="L82:L83" si="81">(H82*N82)*0.07%</f>
        <v>604.83500000000004</v>
      </c>
      <c r="M82" s="348">
        <f t="shared" ref="M82:M83" si="82">(K82*N82)-L82</f>
        <v>13145.165000000001</v>
      </c>
      <c r="N82" s="458">
        <v>550</v>
      </c>
      <c r="O82" s="350" t="s">
        <v>614</v>
      </c>
      <c r="P82" s="455">
        <v>44456</v>
      </c>
      <c r="Q82" s="168"/>
      <c r="R82" s="6" t="s">
        <v>615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44"/>
      <c r="AG82" s="319"/>
      <c r="AH82" s="317"/>
      <c r="AI82" s="317"/>
      <c r="AJ82" s="444"/>
      <c r="AK82" s="444"/>
      <c r="AL82" s="444"/>
    </row>
    <row r="83" spans="1:38" s="294" customFormat="1" ht="13.5" customHeight="1">
      <c r="A83" s="418">
        <v>17</v>
      </c>
      <c r="B83" s="459">
        <v>44456</v>
      </c>
      <c r="C83" s="420"/>
      <c r="D83" s="421" t="s">
        <v>889</v>
      </c>
      <c r="E83" s="422" t="s">
        <v>616</v>
      </c>
      <c r="F83" s="422">
        <v>946</v>
      </c>
      <c r="G83" s="422">
        <v>931</v>
      </c>
      <c r="H83" s="422">
        <v>931</v>
      </c>
      <c r="I83" s="422">
        <v>975</v>
      </c>
      <c r="J83" s="364" t="s">
        <v>1023</v>
      </c>
      <c r="K83" s="365">
        <f t="shared" si="80"/>
        <v>-15</v>
      </c>
      <c r="L83" s="366">
        <f t="shared" si="81"/>
        <v>553.94500000000005</v>
      </c>
      <c r="M83" s="367">
        <f t="shared" si="82"/>
        <v>-13303.945</v>
      </c>
      <c r="N83" s="363">
        <v>850</v>
      </c>
      <c r="O83" s="368" t="s">
        <v>627</v>
      </c>
      <c r="P83" s="369">
        <v>44456</v>
      </c>
      <c r="Q83" s="168"/>
      <c r="R83" s="6" t="s">
        <v>618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47"/>
      <c r="AG83" s="319"/>
      <c r="AH83" s="317"/>
      <c r="AI83" s="317"/>
      <c r="AJ83" s="447"/>
      <c r="AK83" s="447"/>
      <c r="AL83" s="447"/>
    </row>
    <row r="84" spans="1:38" s="294" customFormat="1" ht="13.5" customHeight="1">
      <c r="A84" s="291"/>
      <c r="B84" s="286"/>
      <c r="C84" s="329"/>
      <c r="D84" s="171"/>
      <c r="E84" s="447"/>
      <c r="F84" s="447"/>
      <c r="G84" s="447"/>
      <c r="H84" s="448"/>
      <c r="I84" s="448"/>
      <c r="J84" s="322"/>
      <c r="K84" s="312"/>
      <c r="L84" s="292"/>
      <c r="M84" s="323"/>
      <c r="N84" s="448"/>
      <c r="O84" s="446"/>
      <c r="P84" s="173"/>
      <c r="Q84" s="168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47"/>
      <c r="AG84" s="319"/>
      <c r="AH84" s="317"/>
      <c r="AI84" s="317"/>
      <c r="AJ84" s="447"/>
      <c r="AK84" s="447"/>
      <c r="AL84" s="447"/>
    </row>
    <row r="85" spans="1:38" s="294" customFormat="1" ht="13.5" customHeight="1">
      <c r="A85" s="291"/>
      <c r="B85" s="286"/>
      <c r="C85" s="329"/>
      <c r="D85" s="171"/>
      <c r="E85" s="444"/>
      <c r="F85" s="444"/>
      <c r="G85" s="444"/>
      <c r="H85" s="445"/>
      <c r="I85" s="445"/>
      <c r="J85" s="322"/>
      <c r="K85" s="312"/>
      <c r="L85" s="292"/>
      <c r="M85" s="323"/>
      <c r="N85" s="445"/>
      <c r="O85" s="443"/>
      <c r="P85" s="173"/>
      <c r="Q85" s="168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44"/>
      <c r="AG85" s="319"/>
      <c r="AH85" s="317"/>
      <c r="AI85" s="317"/>
      <c r="AJ85" s="444"/>
      <c r="AK85" s="444"/>
      <c r="AL85" s="444"/>
    </row>
    <row r="86" spans="1:38" s="294" customFormat="1" ht="13.5" customHeight="1">
      <c r="A86" s="291"/>
      <c r="B86" s="319"/>
      <c r="C86" s="329"/>
      <c r="D86" s="171"/>
      <c r="E86" s="428"/>
      <c r="F86" s="428"/>
      <c r="G86" s="428"/>
      <c r="H86" s="429"/>
      <c r="I86" s="429"/>
      <c r="J86" s="322"/>
      <c r="K86" s="312"/>
      <c r="L86" s="292"/>
      <c r="M86" s="323"/>
      <c r="N86" s="429"/>
      <c r="O86" s="427"/>
      <c r="P86" s="173"/>
      <c r="Q86" s="168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28"/>
      <c r="AG86" s="319"/>
      <c r="AH86" s="317"/>
      <c r="AI86" s="317"/>
      <c r="AJ86" s="428"/>
      <c r="AK86" s="428"/>
      <c r="AL86" s="428"/>
    </row>
    <row r="87" spans="1:38" s="294" customFormat="1" ht="13.5" customHeight="1">
      <c r="A87" s="291"/>
      <c r="B87" s="286"/>
      <c r="C87" s="338"/>
      <c r="D87" s="171"/>
      <c r="E87" s="108"/>
      <c r="F87" s="108"/>
      <c r="G87" s="108"/>
      <c r="H87" s="113"/>
      <c r="I87" s="169"/>
      <c r="J87" s="322"/>
      <c r="K87" s="312"/>
      <c r="L87" s="292"/>
      <c r="M87" s="323"/>
      <c r="N87" s="169"/>
      <c r="O87" s="172"/>
      <c r="P87" s="173"/>
      <c r="Q87" s="168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70"/>
      <c r="AG87" s="286"/>
      <c r="AH87" s="171"/>
      <c r="AI87" s="171"/>
      <c r="AJ87" s="108"/>
      <c r="AK87" s="108"/>
      <c r="AL87" s="108"/>
    </row>
    <row r="88" spans="1:38" ht="13.5" customHeight="1">
      <c r="A88" s="518"/>
      <c r="B88" s="520"/>
      <c r="C88" s="110"/>
      <c r="D88" s="171"/>
      <c r="E88" s="108"/>
      <c r="F88" s="108"/>
      <c r="G88" s="108"/>
      <c r="H88" s="108"/>
      <c r="I88" s="113"/>
      <c r="J88" s="522"/>
      <c r="K88" s="292"/>
      <c r="L88" s="292"/>
      <c r="M88" s="524"/>
      <c r="N88" s="526"/>
      <c r="O88" s="514"/>
      <c r="P88" s="516"/>
      <c r="Q88" s="168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519"/>
      <c r="B89" s="521"/>
      <c r="C89" s="110"/>
      <c r="D89" s="171"/>
      <c r="E89" s="108"/>
      <c r="F89" s="108"/>
      <c r="G89" s="108"/>
      <c r="H89" s="108"/>
      <c r="I89" s="113"/>
      <c r="J89" s="523"/>
      <c r="K89" s="330"/>
      <c r="L89" s="331"/>
      <c r="M89" s="525"/>
      <c r="N89" s="523"/>
      <c r="O89" s="515"/>
      <c r="P89" s="517"/>
      <c r="Q89" s="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3.5" customHeight="1">
      <c r="A90" s="121"/>
      <c r="B90" s="122"/>
      <c r="C90" s="157"/>
      <c r="D90" s="174"/>
      <c r="E90" s="175"/>
      <c r="F90" s="121"/>
      <c r="G90" s="121"/>
      <c r="H90" s="121"/>
      <c r="I90" s="159"/>
      <c r="J90" s="159"/>
      <c r="K90" s="159"/>
      <c r="L90" s="159"/>
      <c r="M90" s="159"/>
      <c r="N90" s="159"/>
      <c r="O90" s="159"/>
      <c r="P90" s="159"/>
      <c r="Q90" s="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 customHeight="1">
      <c r="A91" s="176"/>
      <c r="B91" s="122"/>
      <c r="C91" s="123"/>
      <c r="D91" s="177"/>
      <c r="E91" s="126"/>
      <c r="F91" s="126"/>
      <c r="G91" s="126"/>
      <c r="H91" s="126"/>
      <c r="I91" s="126"/>
      <c r="J91" s="6"/>
      <c r="K91" s="126"/>
      <c r="L91" s="126"/>
      <c r="M91" s="6"/>
      <c r="N91" s="1"/>
      <c r="O91" s="123"/>
      <c r="P91" s="44"/>
      <c r="Q91" s="44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4"/>
      <c r="AG91" s="44"/>
      <c r="AH91" s="44"/>
      <c r="AI91" s="44"/>
      <c r="AJ91" s="44"/>
      <c r="AK91" s="44"/>
      <c r="AL91" s="44"/>
    </row>
    <row r="92" spans="1:38" ht="12.75" customHeight="1">
      <c r="A92" s="178" t="s">
        <v>637</v>
      </c>
      <c r="B92" s="178"/>
      <c r="C92" s="178"/>
      <c r="D92" s="178"/>
      <c r="E92" s="179"/>
      <c r="F92" s="126"/>
      <c r="G92" s="126"/>
      <c r="H92" s="126"/>
      <c r="I92" s="126"/>
      <c r="J92" s="1"/>
      <c r="K92" s="6"/>
      <c r="L92" s="6"/>
      <c r="M92" s="6"/>
      <c r="N92" s="1"/>
      <c r="O92" s="1"/>
      <c r="P92" s="44"/>
      <c r="Q92" s="44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4"/>
      <c r="AG92" s="44"/>
      <c r="AH92" s="44"/>
      <c r="AI92" s="44"/>
      <c r="AJ92" s="44"/>
      <c r="AK92" s="44"/>
      <c r="AL92" s="44"/>
    </row>
    <row r="93" spans="1:38" ht="38.25" customHeight="1">
      <c r="A93" s="100" t="s">
        <v>16</v>
      </c>
      <c r="B93" s="100" t="s">
        <v>590</v>
      </c>
      <c r="C93" s="100"/>
      <c r="D93" s="101" t="s">
        <v>602</v>
      </c>
      <c r="E93" s="100" t="s">
        <v>603</v>
      </c>
      <c r="F93" s="100" t="s">
        <v>604</v>
      </c>
      <c r="G93" s="100" t="s">
        <v>625</v>
      </c>
      <c r="H93" s="100" t="s">
        <v>606</v>
      </c>
      <c r="I93" s="100" t="s">
        <v>607</v>
      </c>
      <c r="J93" s="99" t="s">
        <v>608</v>
      </c>
      <c r="K93" s="99" t="s">
        <v>638</v>
      </c>
      <c r="L93" s="102" t="s">
        <v>610</v>
      </c>
      <c r="M93" s="167" t="s">
        <v>634</v>
      </c>
      <c r="N93" s="100" t="s">
        <v>635</v>
      </c>
      <c r="O93" s="100" t="s">
        <v>612</v>
      </c>
      <c r="P93" s="101" t="s">
        <v>613</v>
      </c>
      <c r="Q93" s="44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4"/>
      <c r="AG93" s="44"/>
      <c r="AH93" s="44"/>
      <c r="AI93" s="44"/>
      <c r="AJ93" s="44"/>
      <c r="AK93" s="44"/>
      <c r="AL93" s="44"/>
    </row>
    <row r="94" spans="1:38" s="285" customFormat="1" ht="12.75" customHeight="1">
      <c r="A94" s="343">
        <v>1</v>
      </c>
      <c r="B94" s="275">
        <v>44438</v>
      </c>
      <c r="C94" s="344"/>
      <c r="D94" s="333" t="s">
        <v>863</v>
      </c>
      <c r="E94" s="345" t="s">
        <v>616</v>
      </c>
      <c r="F94" s="274">
        <v>135</v>
      </c>
      <c r="G94" s="274">
        <v>0</v>
      </c>
      <c r="H94" s="274">
        <v>0</v>
      </c>
      <c r="I94" s="276" t="s">
        <v>851</v>
      </c>
      <c r="J94" s="277" t="s">
        <v>880</v>
      </c>
      <c r="K94" s="302">
        <f t="shared" ref="K94" si="83">H94-F94</f>
        <v>-135</v>
      </c>
      <c r="L94" s="302">
        <v>100</v>
      </c>
      <c r="M94" s="277">
        <f t="shared" ref="M94" si="84">(K94*N94)-100</f>
        <v>-3475</v>
      </c>
      <c r="N94" s="277">
        <v>25</v>
      </c>
      <c r="O94" s="372" t="s">
        <v>627</v>
      </c>
      <c r="P94" s="303">
        <v>44441</v>
      </c>
      <c r="Q94" s="300"/>
      <c r="R94" s="301" t="s">
        <v>618</v>
      </c>
      <c r="S94" s="284"/>
      <c r="T94" s="284"/>
      <c r="U94" s="284"/>
      <c r="V94" s="284"/>
      <c r="W94" s="284"/>
      <c r="X94" s="284"/>
      <c r="Y94" s="284"/>
      <c r="Z94" s="284"/>
      <c r="AA94" s="284"/>
      <c r="AB94" s="284"/>
      <c r="AC94" s="284"/>
      <c r="AD94" s="284"/>
      <c r="AE94" s="284"/>
      <c r="AF94" s="284"/>
      <c r="AG94" s="284"/>
      <c r="AH94" s="284"/>
      <c r="AI94" s="284"/>
      <c r="AJ94" s="284"/>
      <c r="AK94" s="284"/>
      <c r="AL94" s="284"/>
    </row>
    <row r="95" spans="1:38" s="285" customFormat="1" ht="12.75" customHeight="1">
      <c r="A95" s="326">
        <v>2</v>
      </c>
      <c r="B95" s="278">
        <v>44439</v>
      </c>
      <c r="C95" s="340"/>
      <c r="D95" s="332" t="s">
        <v>865</v>
      </c>
      <c r="E95" s="341" t="s">
        <v>616</v>
      </c>
      <c r="F95" s="280">
        <v>38</v>
      </c>
      <c r="G95" s="280">
        <v>19</v>
      </c>
      <c r="H95" s="280">
        <v>45</v>
      </c>
      <c r="I95" s="342" t="s">
        <v>866</v>
      </c>
      <c r="J95" s="293" t="s">
        <v>852</v>
      </c>
      <c r="K95" s="370">
        <f t="shared" ref="K95" si="85">H95-F95</f>
        <v>7</v>
      </c>
      <c r="L95" s="370">
        <v>100</v>
      </c>
      <c r="M95" s="371">
        <f t="shared" ref="M95" si="86">(K95*N95)-100</f>
        <v>1650</v>
      </c>
      <c r="N95" s="371">
        <v>250</v>
      </c>
      <c r="O95" s="295" t="s">
        <v>614</v>
      </c>
      <c r="P95" s="306">
        <v>44440</v>
      </c>
      <c r="Q95" s="300"/>
      <c r="R95" s="301" t="s">
        <v>618</v>
      </c>
      <c r="S95" s="284"/>
      <c r="T95" s="284"/>
      <c r="U95" s="284"/>
      <c r="V95" s="284"/>
      <c r="W95" s="284"/>
      <c r="X95" s="284"/>
      <c r="Y95" s="284"/>
      <c r="Z95" s="284"/>
      <c r="AA95" s="284"/>
      <c r="AB95" s="284"/>
      <c r="AC95" s="284"/>
      <c r="AD95" s="284"/>
      <c r="AE95" s="284"/>
      <c r="AF95" s="284"/>
      <c r="AG95" s="284"/>
      <c r="AH95" s="284"/>
      <c r="AI95" s="284"/>
      <c r="AJ95" s="284"/>
      <c r="AK95" s="284"/>
      <c r="AL95" s="284"/>
    </row>
    <row r="96" spans="1:38" s="285" customFormat="1" ht="12.75" customHeight="1">
      <c r="A96" s="343">
        <v>3</v>
      </c>
      <c r="B96" s="275">
        <v>44439</v>
      </c>
      <c r="C96" s="344"/>
      <c r="D96" s="333" t="s">
        <v>867</v>
      </c>
      <c r="E96" s="345" t="s">
        <v>616</v>
      </c>
      <c r="F96" s="274">
        <v>67.5</v>
      </c>
      <c r="G96" s="274">
        <v>20</v>
      </c>
      <c r="H96" s="274">
        <v>20</v>
      </c>
      <c r="I96" s="276" t="s">
        <v>860</v>
      </c>
      <c r="J96" s="281" t="s">
        <v>876</v>
      </c>
      <c r="K96" s="302">
        <f t="shared" ref="K96" si="87">H96-F96</f>
        <v>-47.5</v>
      </c>
      <c r="L96" s="302">
        <v>100</v>
      </c>
      <c r="M96" s="277">
        <f t="shared" ref="M96" si="88">(K96*N96)-100</f>
        <v>-2475</v>
      </c>
      <c r="N96" s="277">
        <v>50</v>
      </c>
      <c r="O96" s="282" t="s">
        <v>627</v>
      </c>
      <c r="P96" s="303">
        <v>44440</v>
      </c>
      <c r="Q96" s="300"/>
      <c r="R96" s="301" t="s">
        <v>618</v>
      </c>
      <c r="S96" s="284"/>
      <c r="T96" s="284"/>
      <c r="U96" s="284"/>
      <c r="V96" s="284"/>
      <c r="W96" s="284"/>
      <c r="X96" s="284"/>
      <c r="Y96" s="284"/>
      <c r="Z96" s="284"/>
      <c r="AA96" s="284"/>
      <c r="AB96" s="284"/>
      <c r="AC96" s="284"/>
      <c r="AD96" s="284"/>
      <c r="AE96" s="284"/>
      <c r="AF96" s="284"/>
      <c r="AG96" s="284"/>
      <c r="AH96" s="284"/>
      <c r="AI96" s="284"/>
      <c r="AJ96" s="284"/>
      <c r="AK96" s="284"/>
      <c r="AL96" s="284"/>
    </row>
    <row r="97" spans="1:38" s="285" customFormat="1" ht="12.75" customHeight="1">
      <c r="A97" s="326">
        <v>4</v>
      </c>
      <c r="B97" s="278">
        <v>44440</v>
      </c>
      <c r="C97" s="340"/>
      <c r="D97" s="332" t="s">
        <v>869</v>
      </c>
      <c r="E97" s="341" t="s">
        <v>855</v>
      </c>
      <c r="F97" s="280">
        <v>86</v>
      </c>
      <c r="G97" s="280">
        <v>124</v>
      </c>
      <c r="H97" s="280">
        <v>62</v>
      </c>
      <c r="I97" s="342">
        <v>0.1</v>
      </c>
      <c r="J97" s="293" t="s">
        <v>875</v>
      </c>
      <c r="K97" s="304">
        <f>F97-H97</f>
        <v>24</v>
      </c>
      <c r="L97" s="304">
        <v>100</v>
      </c>
      <c r="M97" s="305">
        <f t="shared" ref="M97:M101" si="89">(K97*N97)-100</f>
        <v>1100</v>
      </c>
      <c r="N97" s="305">
        <v>50</v>
      </c>
      <c r="O97" s="295" t="s">
        <v>614</v>
      </c>
      <c r="P97" s="316">
        <v>44440</v>
      </c>
      <c r="Q97" s="300"/>
      <c r="R97" s="301" t="s">
        <v>615</v>
      </c>
      <c r="S97" s="284"/>
      <c r="T97" s="284"/>
      <c r="U97" s="284"/>
      <c r="V97" s="284"/>
      <c r="W97" s="284"/>
      <c r="X97" s="284"/>
      <c r="Y97" s="284"/>
      <c r="Z97" s="284"/>
      <c r="AA97" s="284"/>
      <c r="AB97" s="284"/>
      <c r="AC97" s="284"/>
      <c r="AD97" s="284"/>
      <c r="AE97" s="284"/>
      <c r="AF97" s="284"/>
      <c r="AG97" s="284"/>
      <c r="AH97" s="284"/>
      <c r="AI97" s="284"/>
      <c r="AJ97" s="284"/>
      <c r="AK97" s="284"/>
      <c r="AL97" s="284"/>
    </row>
    <row r="98" spans="1:38" s="285" customFormat="1" ht="12.75" customHeight="1">
      <c r="A98" s="326">
        <v>5</v>
      </c>
      <c r="B98" s="278">
        <v>44440</v>
      </c>
      <c r="C98" s="340"/>
      <c r="D98" s="332" t="s">
        <v>870</v>
      </c>
      <c r="E98" s="341" t="s">
        <v>616</v>
      </c>
      <c r="F98" s="280">
        <v>53.5</v>
      </c>
      <c r="G98" s="280">
        <v>14</v>
      </c>
      <c r="H98" s="280">
        <v>67.5</v>
      </c>
      <c r="I98" s="342" t="s">
        <v>871</v>
      </c>
      <c r="J98" s="293" t="s">
        <v>854</v>
      </c>
      <c r="K98" s="304">
        <f t="shared" ref="K98:K101" si="90">H98-F98</f>
        <v>14</v>
      </c>
      <c r="L98" s="304">
        <v>100</v>
      </c>
      <c r="M98" s="305">
        <f t="shared" si="89"/>
        <v>600</v>
      </c>
      <c r="N98" s="305">
        <v>50</v>
      </c>
      <c r="O98" s="295" t="s">
        <v>614</v>
      </c>
      <c r="P98" s="316">
        <v>44440</v>
      </c>
      <c r="Q98" s="300"/>
      <c r="R98" s="301" t="s">
        <v>615</v>
      </c>
      <c r="S98" s="284"/>
      <c r="T98" s="284"/>
      <c r="U98" s="284"/>
      <c r="V98" s="284"/>
      <c r="W98" s="284"/>
      <c r="X98" s="284"/>
      <c r="Y98" s="284"/>
      <c r="Z98" s="284"/>
      <c r="AA98" s="284"/>
      <c r="AB98" s="284"/>
      <c r="AC98" s="284"/>
      <c r="AD98" s="284"/>
      <c r="AE98" s="284"/>
      <c r="AF98" s="284"/>
      <c r="AG98" s="284"/>
      <c r="AH98" s="284"/>
      <c r="AI98" s="284"/>
      <c r="AJ98" s="284"/>
      <c r="AK98" s="284"/>
      <c r="AL98" s="284"/>
    </row>
    <row r="99" spans="1:38" s="285" customFormat="1" ht="12.75" customHeight="1">
      <c r="A99" s="326">
        <v>6</v>
      </c>
      <c r="B99" s="278">
        <v>44440</v>
      </c>
      <c r="C99" s="340"/>
      <c r="D99" s="332" t="s">
        <v>870</v>
      </c>
      <c r="E99" s="341" t="s">
        <v>616</v>
      </c>
      <c r="F99" s="280">
        <v>50</v>
      </c>
      <c r="G99" s="280">
        <v>14</v>
      </c>
      <c r="H99" s="280">
        <v>67.5</v>
      </c>
      <c r="I99" s="342" t="s">
        <v>871</v>
      </c>
      <c r="J99" s="293" t="s">
        <v>877</v>
      </c>
      <c r="K99" s="304">
        <f t="shared" si="90"/>
        <v>17.5</v>
      </c>
      <c r="L99" s="304">
        <v>100</v>
      </c>
      <c r="M99" s="305">
        <f t="shared" si="89"/>
        <v>775</v>
      </c>
      <c r="N99" s="305">
        <v>50</v>
      </c>
      <c r="O99" s="295" t="s">
        <v>614</v>
      </c>
      <c r="P99" s="316">
        <v>44440</v>
      </c>
      <c r="Q99" s="300"/>
      <c r="R99" s="301" t="s">
        <v>615</v>
      </c>
      <c r="S99" s="284"/>
      <c r="T99" s="284"/>
      <c r="U99" s="284"/>
      <c r="V99" s="284"/>
      <c r="W99" s="284"/>
      <c r="X99" s="284"/>
      <c r="Y99" s="284"/>
      <c r="Z99" s="284"/>
      <c r="AA99" s="284"/>
      <c r="AB99" s="284"/>
      <c r="AC99" s="284"/>
      <c r="AD99" s="284"/>
      <c r="AE99" s="284"/>
      <c r="AF99" s="284"/>
      <c r="AG99" s="284"/>
      <c r="AH99" s="284"/>
      <c r="AI99" s="284"/>
      <c r="AJ99" s="284"/>
      <c r="AK99" s="284"/>
      <c r="AL99" s="284"/>
    </row>
    <row r="100" spans="1:38" s="285" customFormat="1" ht="12.75" customHeight="1">
      <c r="A100" s="326">
        <v>7</v>
      </c>
      <c r="B100" s="278">
        <v>44440</v>
      </c>
      <c r="C100" s="340"/>
      <c r="D100" s="332" t="s">
        <v>872</v>
      </c>
      <c r="E100" s="341" t="s">
        <v>616</v>
      </c>
      <c r="F100" s="280">
        <v>63.5</v>
      </c>
      <c r="G100" s="280">
        <v>14</v>
      </c>
      <c r="H100" s="280">
        <v>80</v>
      </c>
      <c r="I100" s="342" t="s">
        <v>853</v>
      </c>
      <c r="J100" s="293" t="s">
        <v>878</v>
      </c>
      <c r="K100" s="304">
        <f t="shared" si="90"/>
        <v>16.5</v>
      </c>
      <c r="L100" s="304">
        <v>100</v>
      </c>
      <c r="M100" s="305">
        <f t="shared" si="89"/>
        <v>725</v>
      </c>
      <c r="N100" s="305">
        <v>50</v>
      </c>
      <c r="O100" s="295" t="s">
        <v>614</v>
      </c>
      <c r="P100" s="316">
        <v>44440</v>
      </c>
      <c r="Q100" s="300"/>
      <c r="R100" s="301" t="s">
        <v>615</v>
      </c>
      <c r="S100" s="284"/>
      <c r="T100" s="284"/>
      <c r="U100" s="284"/>
      <c r="V100" s="284"/>
      <c r="W100" s="284"/>
      <c r="X100" s="284"/>
      <c r="Y100" s="284"/>
      <c r="Z100" s="284"/>
      <c r="AA100" s="284"/>
      <c r="AB100" s="284"/>
      <c r="AC100" s="284"/>
      <c r="AD100" s="284"/>
      <c r="AE100" s="284"/>
      <c r="AF100" s="284"/>
      <c r="AG100" s="284"/>
      <c r="AH100" s="284"/>
      <c r="AI100" s="284"/>
      <c r="AJ100" s="284"/>
      <c r="AK100" s="284"/>
      <c r="AL100" s="284"/>
    </row>
    <row r="101" spans="1:38" s="285" customFormat="1" ht="12.75" customHeight="1">
      <c r="A101" s="343">
        <v>8</v>
      </c>
      <c r="B101" s="275">
        <v>44440</v>
      </c>
      <c r="C101" s="344"/>
      <c r="D101" s="333" t="s">
        <v>873</v>
      </c>
      <c r="E101" s="345" t="s">
        <v>616</v>
      </c>
      <c r="F101" s="274">
        <v>3.45</v>
      </c>
      <c r="G101" s="274">
        <v>2</v>
      </c>
      <c r="H101" s="274">
        <v>2.35</v>
      </c>
      <c r="I101" s="276" t="s">
        <v>874</v>
      </c>
      <c r="J101" s="281" t="s">
        <v>881</v>
      </c>
      <c r="K101" s="302">
        <f t="shared" si="90"/>
        <v>-1.1000000000000001</v>
      </c>
      <c r="L101" s="302">
        <v>100</v>
      </c>
      <c r="M101" s="277">
        <f t="shared" si="89"/>
        <v>-4060.0000000000005</v>
      </c>
      <c r="N101" s="277">
        <v>3600</v>
      </c>
      <c r="O101" s="282" t="s">
        <v>627</v>
      </c>
      <c r="P101" s="303">
        <v>44441</v>
      </c>
      <c r="Q101" s="300"/>
      <c r="R101" s="301" t="s">
        <v>615</v>
      </c>
      <c r="S101" s="284"/>
      <c r="T101" s="284"/>
      <c r="U101" s="284"/>
      <c r="V101" s="284"/>
      <c r="W101" s="284"/>
      <c r="X101" s="284"/>
      <c r="Y101" s="284"/>
      <c r="Z101" s="284"/>
      <c r="AA101" s="284"/>
      <c r="AB101" s="284"/>
      <c r="AC101" s="284"/>
      <c r="AD101" s="284"/>
      <c r="AE101" s="284"/>
      <c r="AF101" s="284"/>
      <c r="AG101" s="284"/>
      <c r="AH101" s="284"/>
      <c r="AI101" s="284"/>
      <c r="AJ101" s="284"/>
      <c r="AK101" s="284"/>
      <c r="AL101" s="284"/>
    </row>
    <row r="102" spans="1:38" s="285" customFormat="1" ht="12.75" customHeight="1">
      <c r="A102" s="326">
        <v>9</v>
      </c>
      <c r="B102" s="356">
        <v>44441</v>
      </c>
      <c r="C102" s="340"/>
      <c r="D102" s="332" t="s">
        <v>872</v>
      </c>
      <c r="E102" s="341" t="s">
        <v>616</v>
      </c>
      <c r="F102" s="280">
        <v>56.5</v>
      </c>
      <c r="G102" s="280">
        <v>14</v>
      </c>
      <c r="H102" s="280">
        <v>69</v>
      </c>
      <c r="I102" s="342" t="s">
        <v>853</v>
      </c>
      <c r="J102" s="293" t="s">
        <v>885</v>
      </c>
      <c r="K102" s="304">
        <f t="shared" ref="K102:K103" si="91">H102-F102</f>
        <v>12.5</v>
      </c>
      <c r="L102" s="304">
        <v>100</v>
      </c>
      <c r="M102" s="305">
        <f t="shared" ref="M102:M103" si="92">(K102*N102)-100</f>
        <v>525</v>
      </c>
      <c r="N102" s="305">
        <v>50</v>
      </c>
      <c r="O102" s="295" t="s">
        <v>614</v>
      </c>
      <c r="P102" s="316">
        <v>44441</v>
      </c>
      <c r="Q102" s="300"/>
      <c r="R102" s="301" t="s">
        <v>615</v>
      </c>
      <c r="S102" s="284"/>
      <c r="T102" s="284"/>
      <c r="U102" s="284"/>
      <c r="V102" s="284"/>
      <c r="W102" s="284"/>
      <c r="X102" s="284"/>
      <c r="Y102" s="284"/>
      <c r="Z102" s="284"/>
      <c r="AA102" s="284"/>
      <c r="AB102" s="284"/>
      <c r="AC102" s="284"/>
      <c r="AD102" s="284"/>
      <c r="AE102" s="284"/>
      <c r="AF102" s="284"/>
      <c r="AG102" s="284"/>
      <c r="AH102" s="284"/>
      <c r="AI102" s="284"/>
      <c r="AJ102" s="284"/>
      <c r="AK102" s="284"/>
      <c r="AL102" s="284"/>
    </row>
    <row r="103" spans="1:38" s="285" customFormat="1" ht="12.75" customHeight="1">
      <c r="A103" s="343">
        <v>10</v>
      </c>
      <c r="B103" s="360">
        <v>44441</v>
      </c>
      <c r="C103" s="344"/>
      <c r="D103" s="333" t="s">
        <v>891</v>
      </c>
      <c r="E103" s="345" t="s">
        <v>616</v>
      </c>
      <c r="F103" s="274">
        <v>47</v>
      </c>
      <c r="G103" s="274">
        <v>14</v>
      </c>
      <c r="H103" s="274">
        <v>14</v>
      </c>
      <c r="I103" s="276" t="s">
        <v>892</v>
      </c>
      <c r="J103" s="281" t="s">
        <v>893</v>
      </c>
      <c r="K103" s="302">
        <f t="shared" si="91"/>
        <v>-33</v>
      </c>
      <c r="L103" s="302">
        <v>100</v>
      </c>
      <c r="M103" s="277">
        <f t="shared" si="92"/>
        <v>-1750</v>
      </c>
      <c r="N103" s="277">
        <v>50</v>
      </c>
      <c r="O103" s="282" t="s">
        <v>627</v>
      </c>
      <c r="P103" s="303">
        <v>44441</v>
      </c>
      <c r="Q103" s="300"/>
      <c r="R103" s="301" t="s">
        <v>615</v>
      </c>
      <c r="S103" s="284"/>
      <c r="T103" s="284"/>
      <c r="U103" s="284"/>
      <c r="V103" s="284"/>
      <c r="W103" s="284"/>
      <c r="X103" s="284"/>
      <c r="Y103" s="284"/>
      <c r="Z103" s="284"/>
      <c r="AA103" s="284"/>
      <c r="AB103" s="284"/>
      <c r="AC103" s="284"/>
      <c r="AD103" s="284"/>
      <c r="AE103" s="284"/>
      <c r="AF103" s="284"/>
      <c r="AG103" s="284"/>
      <c r="AH103" s="284"/>
      <c r="AI103" s="284"/>
      <c r="AJ103" s="284"/>
      <c r="AK103" s="284"/>
      <c r="AL103" s="284"/>
    </row>
    <row r="104" spans="1:38" s="285" customFormat="1" ht="12.75" customHeight="1">
      <c r="A104" s="343">
        <v>11</v>
      </c>
      <c r="B104" s="360">
        <v>44441</v>
      </c>
      <c r="C104" s="344"/>
      <c r="D104" s="333" t="s">
        <v>894</v>
      </c>
      <c r="E104" s="345" t="s">
        <v>616</v>
      </c>
      <c r="F104" s="274">
        <v>31</v>
      </c>
      <c r="G104" s="274">
        <v>15</v>
      </c>
      <c r="H104" s="274">
        <v>17</v>
      </c>
      <c r="I104" s="276" t="s">
        <v>895</v>
      </c>
      <c r="J104" s="281" t="s">
        <v>930</v>
      </c>
      <c r="K104" s="302">
        <f t="shared" ref="K104" si="93">H104-F104</f>
        <v>-14</v>
      </c>
      <c r="L104" s="302">
        <v>100</v>
      </c>
      <c r="M104" s="277">
        <f t="shared" ref="M104:M105" si="94">(K104*N104)-100</f>
        <v>-4300</v>
      </c>
      <c r="N104" s="277">
        <v>300</v>
      </c>
      <c r="O104" s="282" t="s">
        <v>627</v>
      </c>
      <c r="P104" s="303">
        <v>44446</v>
      </c>
      <c r="Q104" s="300"/>
      <c r="R104" s="301" t="s">
        <v>618</v>
      </c>
      <c r="S104" s="284"/>
      <c r="T104" s="284"/>
      <c r="U104" s="284"/>
      <c r="V104" s="284"/>
      <c r="W104" s="284"/>
      <c r="X104" s="284"/>
      <c r="Y104" s="284"/>
      <c r="Z104" s="284"/>
      <c r="AA104" s="284"/>
      <c r="AB104" s="284"/>
      <c r="AC104" s="284"/>
      <c r="AD104" s="284"/>
      <c r="AE104" s="284"/>
      <c r="AF104" s="284"/>
      <c r="AG104" s="284"/>
      <c r="AH104" s="284"/>
      <c r="AI104" s="284"/>
      <c r="AJ104" s="284"/>
      <c r="AK104" s="284"/>
      <c r="AL104" s="284"/>
    </row>
    <row r="105" spans="1:38" s="285" customFormat="1" ht="12.75" customHeight="1">
      <c r="A105" s="326">
        <v>12</v>
      </c>
      <c r="B105" s="278">
        <v>44442</v>
      </c>
      <c r="C105" s="340"/>
      <c r="D105" s="332" t="s">
        <v>904</v>
      </c>
      <c r="E105" s="341" t="s">
        <v>855</v>
      </c>
      <c r="F105" s="280">
        <v>127.5</v>
      </c>
      <c r="G105" s="280">
        <v>210</v>
      </c>
      <c r="H105" s="280">
        <v>100</v>
      </c>
      <c r="I105" s="342">
        <v>0.1</v>
      </c>
      <c r="J105" s="293" t="s">
        <v>954</v>
      </c>
      <c r="K105" s="304">
        <f>F105-H105</f>
        <v>27.5</v>
      </c>
      <c r="L105" s="304">
        <v>100</v>
      </c>
      <c r="M105" s="305">
        <f t="shared" si="94"/>
        <v>1275</v>
      </c>
      <c r="N105" s="305">
        <v>50</v>
      </c>
      <c r="O105" s="295" t="s">
        <v>614</v>
      </c>
      <c r="P105" s="306">
        <v>44452</v>
      </c>
      <c r="Q105" s="300"/>
      <c r="R105" s="301" t="s">
        <v>615</v>
      </c>
      <c r="S105" s="284"/>
      <c r="T105" s="284"/>
      <c r="U105" s="284"/>
      <c r="V105" s="284"/>
      <c r="W105" s="284"/>
      <c r="X105" s="284"/>
      <c r="Y105" s="284"/>
      <c r="Z105" s="284"/>
      <c r="AA105" s="284"/>
      <c r="AB105" s="284"/>
      <c r="AC105" s="284"/>
      <c r="AD105" s="284"/>
      <c r="AE105" s="284"/>
      <c r="AF105" s="284"/>
      <c r="AG105" s="284"/>
      <c r="AH105" s="284"/>
      <c r="AI105" s="284"/>
      <c r="AJ105" s="284"/>
      <c r="AK105" s="284"/>
      <c r="AL105" s="284"/>
    </row>
    <row r="106" spans="1:38" s="285" customFormat="1" ht="12.75" customHeight="1">
      <c r="A106" s="326">
        <v>13</v>
      </c>
      <c r="B106" s="278">
        <v>44445</v>
      </c>
      <c r="C106" s="340"/>
      <c r="D106" s="332" t="s">
        <v>910</v>
      </c>
      <c r="E106" s="341" t="s">
        <v>616</v>
      </c>
      <c r="F106" s="280">
        <v>61</v>
      </c>
      <c r="G106" s="280">
        <v>14</v>
      </c>
      <c r="H106" s="280">
        <v>75</v>
      </c>
      <c r="I106" s="342" t="s">
        <v>911</v>
      </c>
      <c r="J106" s="293" t="s">
        <v>854</v>
      </c>
      <c r="K106" s="304">
        <f t="shared" ref="K106" si="95">H106-F106</f>
        <v>14</v>
      </c>
      <c r="L106" s="304">
        <v>100</v>
      </c>
      <c r="M106" s="305">
        <f t="shared" ref="M106" si="96">(K106*N106)-100</f>
        <v>600</v>
      </c>
      <c r="N106" s="305">
        <v>50</v>
      </c>
      <c r="O106" s="295" t="s">
        <v>614</v>
      </c>
      <c r="P106" s="316">
        <v>44445</v>
      </c>
      <c r="Q106" s="300"/>
      <c r="R106" s="301" t="s">
        <v>615</v>
      </c>
      <c r="S106" s="284"/>
      <c r="T106" s="284"/>
      <c r="U106" s="284"/>
      <c r="V106" s="284"/>
      <c r="W106" s="284"/>
      <c r="X106" s="284"/>
      <c r="Y106" s="284"/>
      <c r="Z106" s="284"/>
      <c r="AA106" s="284"/>
      <c r="AB106" s="284"/>
      <c r="AC106" s="284"/>
      <c r="AD106" s="284"/>
      <c r="AE106" s="284"/>
      <c r="AF106" s="284"/>
      <c r="AG106" s="284"/>
      <c r="AH106" s="284"/>
      <c r="AI106" s="284"/>
      <c r="AJ106" s="284"/>
      <c r="AK106" s="284"/>
      <c r="AL106" s="284"/>
    </row>
    <row r="107" spans="1:38" s="285" customFormat="1" ht="12.75" customHeight="1">
      <c r="A107" s="326">
        <v>14</v>
      </c>
      <c r="B107" s="278">
        <v>44445</v>
      </c>
      <c r="C107" s="340"/>
      <c r="D107" s="332" t="s">
        <v>912</v>
      </c>
      <c r="E107" s="341" t="s">
        <v>616</v>
      </c>
      <c r="F107" s="280">
        <v>15</v>
      </c>
      <c r="G107" s="280">
        <v>8</v>
      </c>
      <c r="H107" s="280">
        <v>18.149999999999999</v>
      </c>
      <c r="I107" s="342" t="s">
        <v>913</v>
      </c>
      <c r="J107" s="293" t="s">
        <v>970</v>
      </c>
      <c r="K107" s="304">
        <f t="shared" ref="K107" si="97">H107-F107</f>
        <v>3.1499999999999986</v>
      </c>
      <c r="L107" s="304">
        <v>100</v>
      </c>
      <c r="M107" s="305">
        <f t="shared" ref="M107" si="98">(K107*N107)-100</f>
        <v>2104.9999999999991</v>
      </c>
      <c r="N107" s="305">
        <v>700</v>
      </c>
      <c r="O107" s="295" t="s">
        <v>614</v>
      </c>
      <c r="P107" s="306">
        <v>44452</v>
      </c>
      <c r="Q107" s="300"/>
      <c r="R107" s="301" t="s">
        <v>615</v>
      </c>
      <c r="S107" s="284"/>
      <c r="T107" s="284"/>
      <c r="U107" s="284"/>
      <c r="V107" s="284"/>
      <c r="W107" s="284"/>
      <c r="X107" s="284"/>
      <c r="Y107" s="284"/>
      <c r="Z107" s="284"/>
      <c r="AA107" s="284"/>
      <c r="AB107" s="284"/>
      <c r="AC107" s="284"/>
      <c r="AD107" s="284"/>
      <c r="AE107" s="284"/>
      <c r="AF107" s="284"/>
      <c r="AG107" s="284"/>
      <c r="AH107" s="284"/>
      <c r="AI107" s="284"/>
      <c r="AJ107" s="284"/>
      <c r="AK107" s="284"/>
      <c r="AL107" s="284"/>
    </row>
    <row r="108" spans="1:38" s="285" customFormat="1" ht="12.75" customHeight="1">
      <c r="A108" s="343">
        <v>15</v>
      </c>
      <c r="B108" s="275">
        <v>44445</v>
      </c>
      <c r="C108" s="344"/>
      <c r="D108" s="333" t="s">
        <v>919</v>
      </c>
      <c r="E108" s="345" t="s">
        <v>855</v>
      </c>
      <c r="F108" s="274">
        <v>18</v>
      </c>
      <c r="G108" s="274">
        <v>26</v>
      </c>
      <c r="H108" s="274">
        <v>25.5</v>
      </c>
      <c r="I108" s="276">
        <v>0.1</v>
      </c>
      <c r="J108" s="281" t="s">
        <v>920</v>
      </c>
      <c r="K108" s="302">
        <f>F108-H108</f>
        <v>-7.5</v>
      </c>
      <c r="L108" s="302">
        <v>100</v>
      </c>
      <c r="M108" s="277">
        <f t="shared" ref="M108:M109" si="99">(K108*N108)-100</f>
        <v>-4600</v>
      </c>
      <c r="N108" s="277">
        <v>600</v>
      </c>
      <c r="O108" s="282" t="s">
        <v>627</v>
      </c>
      <c r="P108" s="303">
        <v>44445</v>
      </c>
      <c r="Q108" s="300"/>
      <c r="R108" s="301" t="s">
        <v>615</v>
      </c>
      <c r="S108" s="284"/>
      <c r="T108" s="284"/>
      <c r="U108" s="284"/>
      <c r="V108" s="284"/>
      <c r="W108" s="284"/>
      <c r="X108" s="284"/>
      <c r="Y108" s="284"/>
      <c r="Z108" s="284"/>
      <c r="AA108" s="284"/>
      <c r="AB108" s="284"/>
      <c r="AC108" s="284"/>
      <c r="AD108" s="284"/>
      <c r="AE108" s="284"/>
      <c r="AF108" s="284"/>
      <c r="AG108" s="284"/>
      <c r="AH108" s="284"/>
      <c r="AI108" s="284"/>
      <c r="AJ108" s="284"/>
      <c r="AK108" s="284"/>
      <c r="AL108" s="284"/>
    </row>
    <row r="109" spans="1:38" s="285" customFormat="1" ht="12.75" customHeight="1">
      <c r="A109" s="326">
        <v>16</v>
      </c>
      <c r="B109" s="278">
        <v>44445</v>
      </c>
      <c r="C109" s="340"/>
      <c r="D109" s="332" t="s">
        <v>910</v>
      </c>
      <c r="E109" s="341" t="s">
        <v>616</v>
      </c>
      <c r="F109" s="280">
        <v>59.5</v>
      </c>
      <c r="G109" s="280">
        <v>14</v>
      </c>
      <c r="H109" s="280">
        <v>70</v>
      </c>
      <c r="I109" s="342" t="s">
        <v>911</v>
      </c>
      <c r="J109" s="293" t="s">
        <v>946</v>
      </c>
      <c r="K109" s="304">
        <f t="shared" ref="K109" si="100">H109-F109</f>
        <v>10.5</v>
      </c>
      <c r="L109" s="304">
        <v>100</v>
      </c>
      <c r="M109" s="305">
        <f t="shared" si="99"/>
        <v>425</v>
      </c>
      <c r="N109" s="305">
        <v>50</v>
      </c>
      <c r="O109" s="295" t="s">
        <v>614</v>
      </c>
      <c r="P109" s="306">
        <v>44446</v>
      </c>
      <c r="Q109" s="300"/>
      <c r="R109" s="301" t="s">
        <v>615</v>
      </c>
      <c r="S109" s="284"/>
      <c r="T109" s="284"/>
      <c r="U109" s="284"/>
      <c r="V109" s="284"/>
      <c r="W109" s="284"/>
      <c r="X109" s="284"/>
      <c r="Y109" s="284"/>
      <c r="Z109" s="284"/>
      <c r="AA109" s="284"/>
      <c r="AB109" s="284"/>
      <c r="AC109" s="284"/>
      <c r="AD109" s="284"/>
      <c r="AE109" s="284"/>
      <c r="AF109" s="284"/>
      <c r="AG109" s="284"/>
      <c r="AH109" s="284"/>
      <c r="AI109" s="284"/>
      <c r="AJ109" s="284"/>
      <c r="AK109" s="284"/>
      <c r="AL109" s="284"/>
    </row>
    <row r="110" spans="1:38" s="285" customFormat="1" ht="12.75" customHeight="1">
      <c r="A110" s="326">
        <v>17</v>
      </c>
      <c r="B110" s="356">
        <v>44446</v>
      </c>
      <c r="C110" s="340"/>
      <c r="D110" s="332" t="s">
        <v>926</v>
      </c>
      <c r="E110" s="341" t="s">
        <v>616</v>
      </c>
      <c r="F110" s="280">
        <v>310</v>
      </c>
      <c r="G110" s="280">
        <v>130</v>
      </c>
      <c r="H110" s="280">
        <v>365</v>
      </c>
      <c r="I110" s="342">
        <v>650</v>
      </c>
      <c r="J110" s="293" t="s">
        <v>754</v>
      </c>
      <c r="K110" s="304">
        <f t="shared" ref="K110:K112" si="101">H110-F110</f>
        <v>55</v>
      </c>
      <c r="L110" s="304">
        <v>100</v>
      </c>
      <c r="M110" s="305">
        <f t="shared" ref="M110:M112" si="102">(K110*N110)-100</f>
        <v>1275</v>
      </c>
      <c r="N110" s="305">
        <v>25</v>
      </c>
      <c r="O110" s="295" t="s">
        <v>614</v>
      </c>
      <c r="P110" s="316">
        <v>44446</v>
      </c>
      <c r="Q110" s="300"/>
      <c r="R110" s="301" t="s">
        <v>615</v>
      </c>
      <c r="S110" s="284"/>
      <c r="T110" s="284"/>
      <c r="U110" s="284"/>
      <c r="V110" s="284"/>
      <c r="W110" s="284"/>
      <c r="X110" s="284"/>
      <c r="Y110" s="284"/>
      <c r="Z110" s="284"/>
      <c r="AA110" s="284"/>
      <c r="AB110" s="284"/>
      <c r="AC110" s="284"/>
      <c r="AD110" s="284"/>
      <c r="AE110" s="284"/>
      <c r="AF110" s="284"/>
      <c r="AG110" s="284"/>
      <c r="AH110" s="284"/>
      <c r="AI110" s="284"/>
      <c r="AJ110" s="284"/>
      <c r="AK110" s="284"/>
      <c r="AL110" s="284"/>
    </row>
    <row r="111" spans="1:38" s="285" customFormat="1" ht="12.75" customHeight="1">
      <c r="A111" s="326">
        <v>18</v>
      </c>
      <c r="B111" s="356">
        <v>44446</v>
      </c>
      <c r="C111" s="340"/>
      <c r="D111" s="332" t="s">
        <v>928</v>
      </c>
      <c r="E111" s="341" t="s">
        <v>616</v>
      </c>
      <c r="F111" s="280">
        <v>47</v>
      </c>
      <c r="G111" s="280">
        <v>27</v>
      </c>
      <c r="H111" s="280">
        <v>52</v>
      </c>
      <c r="I111" s="342" t="s">
        <v>929</v>
      </c>
      <c r="J111" s="293" t="s">
        <v>940</v>
      </c>
      <c r="K111" s="304">
        <f t="shared" si="101"/>
        <v>5</v>
      </c>
      <c r="L111" s="304">
        <v>100</v>
      </c>
      <c r="M111" s="305">
        <f t="shared" si="102"/>
        <v>1150</v>
      </c>
      <c r="N111" s="305">
        <v>250</v>
      </c>
      <c r="O111" s="295" t="s">
        <v>614</v>
      </c>
      <c r="P111" s="306">
        <v>44447</v>
      </c>
      <c r="Q111" s="300"/>
      <c r="R111" s="301" t="s">
        <v>615</v>
      </c>
      <c r="S111" s="284"/>
      <c r="T111" s="284"/>
      <c r="U111" s="284"/>
      <c r="V111" s="284"/>
      <c r="W111" s="284"/>
      <c r="X111" s="284"/>
      <c r="Y111" s="284"/>
      <c r="Z111" s="284"/>
      <c r="AA111" s="284"/>
      <c r="AB111" s="284"/>
      <c r="AC111" s="284"/>
      <c r="AD111" s="284"/>
      <c r="AE111" s="284"/>
      <c r="AF111" s="284"/>
      <c r="AG111" s="284"/>
      <c r="AH111" s="284"/>
      <c r="AI111" s="284"/>
      <c r="AJ111" s="284"/>
      <c r="AK111" s="284"/>
      <c r="AL111" s="284"/>
    </row>
    <row r="112" spans="1:38" s="285" customFormat="1" ht="12.75" customHeight="1">
      <c r="A112" s="326">
        <v>19</v>
      </c>
      <c r="B112" s="356">
        <v>44446</v>
      </c>
      <c r="C112" s="340"/>
      <c r="D112" s="332" t="s">
        <v>910</v>
      </c>
      <c r="E112" s="341" t="s">
        <v>616</v>
      </c>
      <c r="F112" s="280">
        <v>55</v>
      </c>
      <c r="G112" s="280">
        <v>14</v>
      </c>
      <c r="H112" s="280">
        <v>72</v>
      </c>
      <c r="I112" s="342" t="s">
        <v>911</v>
      </c>
      <c r="J112" s="293" t="s">
        <v>909</v>
      </c>
      <c r="K112" s="304">
        <f t="shared" si="101"/>
        <v>17</v>
      </c>
      <c r="L112" s="304">
        <v>100</v>
      </c>
      <c r="M112" s="305">
        <f t="shared" si="102"/>
        <v>750</v>
      </c>
      <c r="N112" s="305">
        <v>50</v>
      </c>
      <c r="O112" s="295" t="s">
        <v>614</v>
      </c>
      <c r="P112" s="306">
        <v>44447</v>
      </c>
      <c r="Q112" s="300"/>
      <c r="R112" s="301" t="s">
        <v>615</v>
      </c>
      <c r="S112" s="284"/>
      <c r="T112" s="284"/>
      <c r="U112" s="284"/>
      <c r="V112" s="284"/>
      <c r="W112" s="284"/>
      <c r="X112" s="284"/>
      <c r="Y112" s="284"/>
      <c r="Z112" s="284"/>
      <c r="AA112" s="284"/>
      <c r="AB112" s="284"/>
      <c r="AC112" s="284"/>
      <c r="AD112" s="284"/>
      <c r="AE112" s="284"/>
      <c r="AF112" s="284"/>
      <c r="AG112" s="284"/>
      <c r="AH112" s="284"/>
      <c r="AI112" s="284"/>
      <c r="AJ112" s="284"/>
      <c r="AK112" s="284"/>
      <c r="AL112" s="284"/>
    </row>
    <row r="113" spans="1:38" s="285" customFormat="1" ht="12.75" customHeight="1">
      <c r="A113" s="326">
        <v>20</v>
      </c>
      <c r="B113" s="356">
        <v>44447</v>
      </c>
      <c r="C113" s="340"/>
      <c r="D113" s="332" t="s">
        <v>943</v>
      </c>
      <c r="E113" s="341" t="s">
        <v>616</v>
      </c>
      <c r="F113" s="280">
        <v>39</v>
      </c>
      <c r="G113" s="280">
        <v>27</v>
      </c>
      <c r="H113" s="280">
        <v>45</v>
      </c>
      <c r="I113" s="342" t="s">
        <v>944</v>
      </c>
      <c r="J113" s="293" t="s">
        <v>973</v>
      </c>
      <c r="K113" s="304">
        <f t="shared" ref="K113" si="103">H113-F113</f>
        <v>6</v>
      </c>
      <c r="L113" s="304">
        <v>100</v>
      </c>
      <c r="M113" s="305">
        <f t="shared" ref="M113" si="104">(K113*N113)-100</f>
        <v>2300</v>
      </c>
      <c r="N113" s="305">
        <v>400</v>
      </c>
      <c r="O113" s="295" t="s">
        <v>614</v>
      </c>
      <c r="P113" s="306">
        <v>44448</v>
      </c>
      <c r="Q113" s="300"/>
      <c r="R113" s="301" t="s">
        <v>615</v>
      </c>
      <c r="S113" s="284"/>
      <c r="T113" s="284"/>
      <c r="U113" s="284"/>
      <c r="V113" s="284"/>
      <c r="W113" s="284"/>
      <c r="X113" s="284"/>
      <c r="Y113" s="284"/>
      <c r="Z113" s="284"/>
      <c r="AA113" s="284"/>
      <c r="AB113" s="284"/>
      <c r="AC113" s="284"/>
      <c r="AD113" s="284"/>
      <c r="AE113" s="284"/>
      <c r="AF113" s="284"/>
      <c r="AG113" s="284"/>
      <c r="AH113" s="284"/>
      <c r="AI113" s="284"/>
      <c r="AJ113" s="284"/>
      <c r="AK113" s="284"/>
      <c r="AL113" s="284"/>
    </row>
    <row r="114" spans="1:38" s="285" customFormat="1" ht="12.75" customHeight="1">
      <c r="A114" s="326">
        <v>21</v>
      </c>
      <c r="B114" s="356">
        <v>44448</v>
      </c>
      <c r="C114" s="340"/>
      <c r="D114" s="332" t="s">
        <v>947</v>
      </c>
      <c r="E114" s="341" t="s">
        <v>616</v>
      </c>
      <c r="F114" s="280">
        <v>40</v>
      </c>
      <c r="G114" s="280"/>
      <c r="H114" s="280">
        <v>52</v>
      </c>
      <c r="I114" s="342">
        <v>100</v>
      </c>
      <c r="J114" s="293" t="s">
        <v>950</v>
      </c>
      <c r="K114" s="304">
        <f t="shared" ref="K114" si="105">H114-F114</f>
        <v>12</v>
      </c>
      <c r="L114" s="304">
        <v>100</v>
      </c>
      <c r="M114" s="305">
        <f t="shared" ref="M114" si="106">(K114*N114)-100</f>
        <v>500</v>
      </c>
      <c r="N114" s="305">
        <v>50</v>
      </c>
      <c r="O114" s="295" t="s">
        <v>614</v>
      </c>
      <c r="P114" s="316">
        <v>44448</v>
      </c>
      <c r="Q114" s="300"/>
      <c r="R114" s="301" t="s">
        <v>615</v>
      </c>
      <c r="S114" s="284"/>
      <c r="T114" s="284"/>
      <c r="U114" s="284"/>
      <c r="V114" s="284"/>
      <c r="W114" s="284"/>
      <c r="X114" s="284"/>
      <c r="Y114" s="284"/>
      <c r="Z114" s="284"/>
      <c r="AA114" s="284"/>
      <c r="AB114" s="284"/>
      <c r="AC114" s="284"/>
      <c r="AD114" s="284"/>
      <c r="AE114" s="284"/>
      <c r="AF114" s="284"/>
      <c r="AG114" s="284"/>
      <c r="AH114" s="284"/>
      <c r="AI114" s="284"/>
      <c r="AJ114" s="284"/>
      <c r="AK114" s="284"/>
      <c r="AL114" s="284"/>
    </row>
    <row r="115" spans="1:38" s="285" customFormat="1" ht="12.75" customHeight="1">
      <c r="A115" s="326">
        <v>22</v>
      </c>
      <c r="B115" s="356">
        <v>44448</v>
      </c>
      <c r="C115" s="340"/>
      <c r="D115" s="332" t="s">
        <v>948</v>
      </c>
      <c r="E115" s="341" t="s">
        <v>616</v>
      </c>
      <c r="F115" s="280">
        <v>72.5</v>
      </c>
      <c r="G115" s="280"/>
      <c r="H115" s="280">
        <v>115</v>
      </c>
      <c r="I115" s="342">
        <v>150</v>
      </c>
      <c r="J115" s="293" t="s">
        <v>972</v>
      </c>
      <c r="K115" s="304">
        <f t="shared" ref="K115" si="107">H115-F115</f>
        <v>42.5</v>
      </c>
      <c r="L115" s="304">
        <v>100</v>
      </c>
      <c r="M115" s="305">
        <f t="shared" ref="M115" si="108">(K115*N115)-100</f>
        <v>962.5</v>
      </c>
      <c r="N115" s="305">
        <v>25</v>
      </c>
      <c r="O115" s="295" t="s">
        <v>614</v>
      </c>
      <c r="P115" s="316">
        <v>44448</v>
      </c>
      <c r="Q115" s="300"/>
      <c r="R115" s="301" t="s">
        <v>618</v>
      </c>
      <c r="S115" s="284"/>
      <c r="T115" s="284"/>
      <c r="U115" s="284"/>
      <c r="V115" s="284"/>
      <c r="W115" s="284"/>
      <c r="X115" s="284"/>
      <c r="Y115" s="284"/>
      <c r="Z115" s="284"/>
      <c r="AA115" s="284"/>
      <c r="AB115" s="284"/>
      <c r="AC115" s="284"/>
      <c r="AD115" s="284"/>
      <c r="AE115" s="284"/>
      <c r="AF115" s="284"/>
      <c r="AG115" s="284"/>
      <c r="AH115" s="284"/>
      <c r="AI115" s="284"/>
      <c r="AJ115" s="284"/>
      <c r="AK115" s="284"/>
      <c r="AL115" s="284"/>
    </row>
    <row r="116" spans="1:38" s="285" customFormat="1" ht="12.75" customHeight="1">
      <c r="A116" s="326">
        <v>23</v>
      </c>
      <c r="B116" s="278">
        <v>44448</v>
      </c>
      <c r="C116" s="340"/>
      <c r="D116" s="332" t="s">
        <v>947</v>
      </c>
      <c r="E116" s="341" t="s">
        <v>616</v>
      </c>
      <c r="F116" s="280">
        <v>40</v>
      </c>
      <c r="G116" s="280"/>
      <c r="H116" s="280">
        <v>51</v>
      </c>
      <c r="I116" s="342">
        <v>100</v>
      </c>
      <c r="J116" s="293" t="s">
        <v>951</v>
      </c>
      <c r="K116" s="304">
        <f t="shared" ref="K116:K117" si="109">H116-F116</f>
        <v>11</v>
      </c>
      <c r="L116" s="304">
        <v>100</v>
      </c>
      <c r="M116" s="305">
        <f t="shared" ref="M116:M117" si="110">(K116*N116)-100</f>
        <v>450</v>
      </c>
      <c r="N116" s="305">
        <v>50</v>
      </c>
      <c r="O116" s="295" t="s">
        <v>614</v>
      </c>
      <c r="P116" s="316">
        <v>44448</v>
      </c>
      <c r="Q116" s="300"/>
      <c r="R116" s="301" t="s">
        <v>615</v>
      </c>
      <c r="S116" s="284"/>
      <c r="T116" s="284"/>
      <c r="U116" s="284"/>
      <c r="V116" s="284"/>
      <c r="W116" s="284"/>
      <c r="X116" s="284"/>
      <c r="Y116" s="284"/>
      <c r="Z116" s="284"/>
      <c r="AA116" s="284"/>
      <c r="AB116" s="284"/>
      <c r="AC116" s="284"/>
      <c r="AD116" s="284"/>
      <c r="AE116" s="284"/>
      <c r="AF116" s="284"/>
      <c r="AG116" s="284"/>
      <c r="AH116" s="284"/>
      <c r="AI116" s="284"/>
      <c r="AJ116" s="284"/>
      <c r="AK116" s="284"/>
      <c r="AL116" s="284"/>
    </row>
    <row r="117" spans="1:38" s="285" customFormat="1" ht="12.75" customHeight="1">
      <c r="A117" s="326">
        <v>24</v>
      </c>
      <c r="B117" s="278">
        <v>44448</v>
      </c>
      <c r="C117" s="340"/>
      <c r="D117" s="332" t="s">
        <v>948</v>
      </c>
      <c r="E117" s="341" t="s">
        <v>616</v>
      </c>
      <c r="F117" s="280">
        <v>32.5</v>
      </c>
      <c r="G117" s="280"/>
      <c r="H117" s="280">
        <v>52.5</v>
      </c>
      <c r="I117" s="342">
        <v>80</v>
      </c>
      <c r="J117" s="293" t="s">
        <v>952</v>
      </c>
      <c r="K117" s="304">
        <f t="shared" si="109"/>
        <v>20</v>
      </c>
      <c r="L117" s="304">
        <v>100</v>
      </c>
      <c r="M117" s="305">
        <f t="shared" si="110"/>
        <v>400</v>
      </c>
      <c r="N117" s="305">
        <v>25</v>
      </c>
      <c r="O117" s="295" t="s">
        <v>614</v>
      </c>
      <c r="P117" s="316">
        <v>44448</v>
      </c>
      <c r="Q117" s="300"/>
      <c r="R117" s="301" t="s">
        <v>618</v>
      </c>
      <c r="S117" s="284"/>
      <c r="T117" s="284"/>
      <c r="U117" s="284"/>
      <c r="V117" s="284"/>
      <c r="W117" s="284"/>
      <c r="X117" s="284"/>
      <c r="Y117" s="284"/>
      <c r="Z117" s="284"/>
      <c r="AA117" s="284"/>
      <c r="AB117" s="284"/>
      <c r="AC117" s="284"/>
      <c r="AD117" s="284"/>
      <c r="AE117" s="284"/>
      <c r="AF117" s="284"/>
      <c r="AG117" s="284"/>
      <c r="AH117" s="284"/>
      <c r="AI117" s="284"/>
      <c r="AJ117" s="284"/>
      <c r="AK117" s="284"/>
      <c r="AL117" s="284"/>
    </row>
    <row r="118" spans="1:38" s="285" customFormat="1" ht="12.75" customHeight="1">
      <c r="A118" s="343">
        <v>25</v>
      </c>
      <c r="B118" s="275">
        <v>44448</v>
      </c>
      <c r="C118" s="344"/>
      <c r="D118" s="333" t="s">
        <v>947</v>
      </c>
      <c r="E118" s="345" t="s">
        <v>616</v>
      </c>
      <c r="F118" s="274">
        <v>26.5</v>
      </c>
      <c r="G118" s="274"/>
      <c r="H118" s="274">
        <v>13.5</v>
      </c>
      <c r="I118" s="276">
        <v>70</v>
      </c>
      <c r="J118" s="281" t="s">
        <v>932</v>
      </c>
      <c r="K118" s="302">
        <f t="shared" ref="K118:K119" si="111">H118-F118</f>
        <v>-13</v>
      </c>
      <c r="L118" s="302">
        <v>100</v>
      </c>
      <c r="M118" s="277">
        <f t="shared" ref="M118:M119" si="112">(K118*N118)-100</f>
        <v>-750</v>
      </c>
      <c r="N118" s="277">
        <v>50</v>
      </c>
      <c r="O118" s="282" t="s">
        <v>627</v>
      </c>
      <c r="P118" s="303">
        <v>44448</v>
      </c>
      <c r="Q118" s="300"/>
      <c r="R118" s="301" t="s">
        <v>615</v>
      </c>
      <c r="S118" s="284"/>
      <c r="T118" s="284"/>
      <c r="U118" s="284"/>
      <c r="V118" s="284"/>
      <c r="W118" s="284"/>
      <c r="X118" s="284"/>
      <c r="Y118" s="284"/>
      <c r="Z118" s="284"/>
      <c r="AA118" s="284"/>
      <c r="AB118" s="284"/>
      <c r="AC118" s="284"/>
      <c r="AD118" s="284"/>
      <c r="AE118" s="284"/>
      <c r="AF118" s="284"/>
      <c r="AG118" s="284"/>
      <c r="AH118" s="284"/>
      <c r="AI118" s="284"/>
      <c r="AJ118" s="284"/>
      <c r="AK118" s="284"/>
      <c r="AL118" s="284"/>
    </row>
    <row r="119" spans="1:38" s="285" customFormat="1" ht="12.75" customHeight="1">
      <c r="A119" s="326">
        <v>26</v>
      </c>
      <c r="B119" s="278">
        <v>44448</v>
      </c>
      <c r="C119" s="340"/>
      <c r="D119" s="332" t="s">
        <v>949</v>
      </c>
      <c r="E119" s="341" t="s">
        <v>616</v>
      </c>
      <c r="F119" s="280">
        <v>34</v>
      </c>
      <c r="G119" s="280">
        <v>19</v>
      </c>
      <c r="H119" s="280">
        <v>42</v>
      </c>
      <c r="I119" s="342">
        <v>55</v>
      </c>
      <c r="J119" s="293" t="s">
        <v>971</v>
      </c>
      <c r="K119" s="304">
        <f t="shared" si="111"/>
        <v>8</v>
      </c>
      <c r="L119" s="304">
        <v>100</v>
      </c>
      <c r="M119" s="305">
        <f t="shared" si="112"/>
        <v>3100</v>
      </c>
      <c r="N119" s="305">
        <v>400</v>
      </c>
      <c r="O119" s="295" t="s">
        <v>614</v>
      </c>
      <c r="P119" s="306">
        <v>44452</v>
      </c>
      <c r="Q119" s="300"/>
      <c r="R119" s="301" t="s">
        <v>615</v>
      </c>
      <c r="S119" s="284"/>
      <c r="T119" s="284"/>
      <c r="U119" s="284"/>
      <c r="V119" s="284"/>
      <c r="W119" s="284"/>
      <c r="X119" s="284"/>
      <c r="Y119" s="284"/>
      <c r="Z119" s="284"/>
      <c r="AA119" s="284"/>
      <c r="AB119" s="284"/>
      <c r="AC119" s="284"/>
      <c r="AD119" s="284"/>
      <c r="AE119" s="284"/>
      <c r="AF119" s="284"/>
      <c r="AG119" s="284"/>
      <c r="AH119" s="284"/>
      <c r="AI119" s="284"/>
      <c r="AJ119" s="284"/>
      <c r="AK119" s="284"/>
      <c r="AL119" s="284"/>
    </row>
    <row r="120" spans="1:38" s="285" customFormat="1" ht="12.75" customHeight="1">
      <c r="A120" s="343">
        <v>27</v>
      </c>
      <c r="B120" s="275">
        <v>44452</v>
      </c>
      <c r="C120" s="344"/>
      <c r="D120" s="333" t="s">
        <v>964</v>
      </c>
      <c r="E120" s="345" t="s">
        <v>616</v>
      </c>
      <c r="F120" s="274">
        <v>38</v>
      </c>
      <c r="G120" s="274">
        <v>25</v>
      </c>
      <c r="H120" s="274">
        <v>25</v>
      </c>
      <c r="I120" s="276" t="s">
        <v>965</v>
      </c>
      <c r="J120" s="281" t="s">
        <v>932</v>
      </c>
      <c r="K120" s="302">
        <f t="shared" ref="K120:K122" si="113">H120-F120</f>
        <v>-13</v>
      </c>
      <c r="L120" s="302">
        <v>100</v>
      </c>
      <c r="M120" s="277">
        <f t="shared" ref="M120:M122" si="114">(K120*N120)-100</f>
        <v>-5300</v>
      </c>
      <c r="N120" s="277">
        <v>400</v>
      </c>
      <c r="O120" s="282" t="s">
        <v>627</v>
      </c>
      <c r="P120" s="303">
        <v>44453</v>
      </c>
      <c r="Q120" s="300"/>
      <c r="R120" s="301" t="s">
        <v>615</v>
      </c>
      <c r="S120" s="284"/>
      <c r="T120" s="284"/>
      <c r="U120" s="284"/>
      <c r="V120" s="284"/>
      <c r="W120" s="284"/>
      <c r="X120" s="284"/>
      <c r="Y120" s="284"/>
      <c r="Z120" s="284"/>
      <c r="AA120" s="284"/>
      <c r="AB120" s="284"/>
      <c r="AC120" s="284"/>
      <c r="AD120" s="284"/>
      <c r="AE120" s="284"/>
      <c r="AF120" s="284"/>
      <c r="AG120" s="284"/>
      <c r="AH120" s="284"/>
      <c r="AI120" s="284"/>
      <c r="AJ120" s="284"/>
      <c r="AK120" s="284"/>
      <c r="AL120" s="284"/>
    </row>
    <row r="121" spans="1:38" s="285" customFormat="1" ht="12.75" customHeight="1">
      <c r="A121" s="343">
        <v>28</v>
      </c>
      <c r="B121" s="275">
        <v>44452</v>
      </c>
      <c r="C121" s="344"/>
      <c r="D121" s="333" t="s">
        <v>966</v>
      </c>
      <c r="E121" s="345" t="s">
        <v>616</v>
      </c>
      <c r="F121" s="274">
        <v>25.5</v>
      </c>
      <c r="G121" s="274">
        <v>15</v>
      </c>
      <c r="H121" s="274">
        <v>15</v>
      </c>
      <c r="I121" s="276" t="s">
        <v>967</v>
      </c>
      <c r="J121" s="281" t="s">
        <v>978</v>
      </c>
      <c r="K121" s="302">
        <f t="shared" si="113"/>
        <v>-10.5</v>
      </c>
      <c r="L121" s="302">
        <v>100</v>
      </c>
      <c r="M121" s="277">
        <f t="shared" si="114"/>
        <v>-4300</v>
      </c>
      <c r="N121" s="277">
        <v>400</v>
      </c>
      <c r="O121" s="282" t="s">
        <v>627</v>
      </c>
      <c r="P121" s="303">
        <v>44453</v>
      </c>
      <c r="Q121" s="300"/>
      <c r="R121" s="301" t="s">
        <v>618</v>
      </c>
      <c r="S121" s="284"/>
      <c r="T121" s="284"/>
      <c r="U121" s="284"/>
      <c r="V121" s="284"/>
      <c r="W121" s="284"/>
      <c r="X121" s="284"/>
      <c r="Y121" s="284"/>
      <c r="Z121" s="284"/>
      <c r="AA121" s="284"/>
      <c r="AB121" s="284"/>
      <c r="AC121" s="284"/>
      <c r="AD121" s="284"/>
      <c r="AE121" s="284"/>
      <c r="AF121" s="284"/>
      <c r="AG121" s="284"/>
      <c r="AH121" s="284"/>
      <c r="AI121" s="284"/>
      <c r="AJ121" s="284"/>
      <c r="AK121" s="284"/>
      <c r="AL121" s="284"/>
    </row>
    <row r="122" spans="1:38" s="285" customFormat="1" ht="12.75" customHeight="1">
      <c r="A122" s="343">
        <v>29</v>
      </c>
      <c r="B122" s="275">
        <v>44452</v>
      </c>
      <c r="C122" s="344"/>
      <c r="D122" s="333" t="s">
        <v>968</v>
      </c>
      <c r="E122" s="345" t="s">
        <v>616</v>
      </c>
      <c r="F122" s="274">
        <v>56</v>
      </c>
      <c r="G122" s="274">
        <v>17</v>
      </c>
      <c r="H122" s="274">
        <v>17</v>
      </c>
      <c r="I122" s="276" t="s">
        <v>969</v>
      </c>
      <c r="J122" s="281" t="s">
        <v>993</v>
      </c>
      <c r="K122" s="302">
        <f t="shared" si="113"/>
        <v>-39</v>
      </c>
      <c r="L122" s="302">
        <v>100</v>
      </c>
      <c r="M122" s="277">
        <f t="shared" si="114"/>
        <v>-2050</v>
      </c>
      <c r="N122" s="277">
        <v>50</v>
      </c>
      <c r="O122" s="282" t="s">
        <v>627</v>
      </c>
      <c r="P122" s="303">
        <v>44454</v>
      </c>
      <c r="Q122" s="300"/>
      <c r="R122" s="301" t="s">
        <v>615</v>
      </c>
      <c r="S122" s="284"/>
      <c r="T122" s="284"/>
      <c r="U122" s="284"/>
      <c r="V122" s="284"/>
      <c r="W122" s="284"/>
      <c r="X122" s="284"/>
      <c r="Y122" s="284"/>
      <c r="Z122" s="284"/>
      <c r="AA122" s="284"/>
      <c r="AB122" s="284"/>
      <c r="AC122" s="284"/>
      <c r="AD122" s="284"/>
      <c r="AE122" s="284"/>
      <c r="AF122" s="284"/>
      <c r="AG122" s="284"/>
      <c r="AH122" s="284"/>
      <c r="AI122" s="284"/>
      <c r="AJ122" s="284"/>
      <c r="AK122" s="284"/>
      <c r="AL122" s="284"/>
    </row>
    <row r="123" spans="1:38" s="285" customFormat="1" ht="12.75" customHeight="1">
      <c r="A123" s="326">
        <v>30</v>
      </c>
      <c r="B123" s="278">
        <v>44453</v>
      </c>
      <c r="C123" s="340"/>
      <c r="D123" s="332" t="s">
        <v>904</v>
      </c>
      <c r="E123" s="341" t="s">
        <v>855</v>
      </c>
      <c r="F123" s="280">
        <v>124</v>
      </c>
      <c r="G123" s="280">
        <v>210</v>
      </c>
      <c r="H123" s="280">
        <v>108</v>
      </c>
      <c r="I123" s="342">
        <v>0.1</v>
      </c>
      <c r="J123" s="293" t="s">
        <v>977</v>
      </c>
      <c r="K123" s="304">
        <f>F123-H123</f>
        <v>16</v>
      </c>
      <c r="L123" s="304">
        <v>100</v>
      </c>
      <c r="M123" s="305">
        <f t="shared" ref="M123:M124" si="115">(K123*N123)-100</f>
        <v>700</v>
      </c>
      <c r="N123" s="305">
        <v>50</v>
      </c>
      <c r="O123" s="295" t="s">
        <v>614</v>
      </c>
      <c r="P123" s="316">
        <v>44453</v>
      </c>
      <c r="Q123" s="300"/>
      <c r="R123" s="301" t="s">
        <v>615</v>
      </c>
      <c r="S123" s="284"/>
      <c r="T123" s="284"/>
      <c r="U123" s="284"/>
      <c r="V123" s="284"/>
      <c r="W123" s="284"/>
      <c r="X123" s="284"/>
      <c r="Y123" s="284"/>
      <c r="Z123" s="284"/>
      <c r="AA123" s="284"/>
      <c r="AB123" s="284"/>
      <c r="AC123" s="284"/>
      <c r="AD123" s="284"/>
      <c r="AE123" s="284"/>
      <c r="AF123" s="284"/>
      <c r="AG123" s="284"/>
      <c r="AH123" s="284"/>
      <c r="AI123" s="284"/>
      <c r="AJ123" s="284"/>
      <c r="AK123" s="284"/>
      <c r="AL123" s="284"/>
    </row>
    <row r="124" spans="1:38" s="285" customFormat="1" ht="12.75" customHeight="1">
      <c r="A124" s="326">
        <v>31</v>
      </c>
      <c r="B124" s="278">
        <v>44453</v>
      </c>
      <c r="C124" s="340"/>
      <c r="D124" s="332" t="s">
        <v>979</v>
      </c>
      <c r="E124" s="341" t="s">
        <v>616</v>
      </c>
      <c r="F124" s="280">
        <v>27</v>
      </c>
      <c r="G124" s="280">
        <v>18</v>
      </c>
      <c r="H124" s="280">
        <v>31</v>
      </c>
      <c r="I124" s="342" t="s">
        <v>980</v>
      </c>
      <c r="J124" s="293" t="s">
        <v>1000</v>
      </c>
      <c r="K124" s="304">
        <f t="shared" ref="K124" si="116">H124-F124</f>
        <v>4</v>
      </c>
      <c r="L124" s="304">
        <v>100</v>
      </c>
      <c r="M124" s="305">
        <f t="shared" si="115"/>
        <v>2200</v>
      </c>
      <c r="N124" s="305">
        <v>575</v>
      </c>
      <c r="O124" s="295" t="s">
        <v>614</v>
      </c>
      <c r="P124" s="316">
        <v>44453</v>
      </c>
      <c r="Q124" s="300"/>
      <c r="R124" s="301" t="s">
        <v>618</v>
      </c>
      <c r="S124" s="284"/>
      <c r="T124" s="284"/>
      <c r="U124" s="284"/>
      <c r="V124" s="284"/>
      <c r="W124" s="284"/>
      <c r="X124" s="284"/>
      <c r="Y124" s="284"/>
      <c r="Z124" s="284"/>
      <c r="AA124" s="284"/>
      <c r="AB124" s="284"/>
      <c r="AC124" s="284"/>
      <c r="AD124" s="284"/>
      <c r="AE124" s="284"/>
      <c r="AF124" s="284"/>
      <c r="AG124" s="284"/>
      <c r="AH124" s="284"/>
      <c r="AI124" s="284"/>
      <c r="AJ124" s="284"/>
      <c r="AK124" s="284"/>
      <c r="AL124" s="284"/>
    </row>
    <row r="125" spans="1:38" s="285" customFormat="1" ht="12.75" customHeight="1">
      <c r="A125" s="326">
        <v>32</v>
      </c>
      <c r="B125" s="278">
        <v>44453</v>
      </c>
      <c r="C125" s="340"/>
      <c r="D125" s="332" t="s">
        <v>981</v>
      </c>
      <c r="E125" s="341" t="s">
        <v>616</v>
      </c>
      <c r="F125" s="280">
        <v>155</v>
      </c>
      <c r="G125" s="280">
        <v>60</v>
      </c>
      <c r="H125" s="280">
        <v>215</v>
      </c>
      <c r="I125" s="342" t="s">
        <v>982</v>
      </c>
      <c r="J125" s="293" t="s">
        <v>825</v>
      </c>
      <c r="K125" s="304">
        <f t="shared" ref="K125" si="117">H125-F125</f>
        <v>60</v>
      </c>
      <c r="L125" s="304">
        <v>100</v>
      </c>
      <c r="M125" s="305">
        <f t="shared" ref="M125:M126" si="118">(K125*N125)-100</f>
        <v>1400</v>
      </c>
      <c r="N125" s="305">
        <v>25</v>
      </c>
      <c r="O125" s="295" t="s">
        <v>614</v>
      </c>
      <c r="P125" s="316">
        <v>44453</v>
      </c>
      <c r="Q125" s="300"/>
      <c r="R125" s="301" t="s">
        <v>615</v>
      </c>
      <c r="S125" s="284"/>
      <c r="T125" s="284"/>
      <c r="U125" s="284"/>
      <c r="V125" s="284"/>
      <c r="W125" s="284"/>
      <c r="X125" s="284"/>
      <c r="Y125" s="284"/>
      <c r="Z125" s="284"/>
      <c r="AA125" s="284"/>
      <c r="AB125" s="284"/>
      <c r="AC125" s="284"/>
      <c r="AD125" s="284"/>
      <c r="AE125" s="284"/>
      <c r="AF125" s="284"/>
      <c r="AG125" s="284"/>
      <c r="AH125" s="284"/>
      <c r="AI125" s="284"/>
      <c r="AJ125" s="284"/>
      <c r="AK125" s="284"/>
      <c r="AL125" s="284"/>
    </row>
    <row r="126" spans="1:38" s="285" customFormat="1" ht="12.75" customHeight="1">
      <c r="A126" s="343">
        <v>33</v>
      </c>
      <c r="B126" s="275">
        <v>44453</v>
      </c>
      <c r="C126" s="344"/>
      <c r="D126" s="333" t="s">
        <v>983</v>
      </c>
      <c r="E126" s="345" t="s">
        <v>855</v>
      </c>
      <c r="F126" s="274">
        <v>1.55</v>
      </c>
      <c r="G126" s="274">
        <v>2.7</v>
      </c>
      <c r="H126" s="274">
        <v>2.7</v>
      </c>
      <c r="I126" s="276">
        <v>0.1</v>
      </c>
      <c r="J126" s="281" t="s">
        <v>1020</v>
      </c>
      <c r="K126" s="302">
        <f>F126-H126</f>
        <v>-1.1500000000000001</v>
      </c>
      <c r="L126" s="302">
        <v>100</v>
      </c>
      <c r="M126" s="277">
        <f t="shared" si="118"/>
        <v>-4700.0000000000009</v>
      </c>
      <c r="N126" s="277">
        <v>4000</v>
      </c>
      <c r="O126" s="282" t="s">
        <v>627</v>
      </c>
      <c r="P126" s="303">
        <v>44455</v>
      </c>
      <c r="Q126" s="300"/>
      <c r="R126" s="301" t="s">
        <v>618</v>
      </c>
      <c r="S126" s="284"/>
      <c r="T126" s="284"/>
      <c r="U126" s="284"/>
      <c r="V126" s="284"/>
      <c r="W126" s="284"/>
      <c r="X126" s="284"/>
      <c r="Y126" s="284"/>
      <c r="Z126" s="284"/>
      <c r="AA126" s="284"/>
      <c r="AB126" s="284"/>
      <c r="AC126" s="284"/>
      <c r="AD126" s="284"/>
      <c r="AE126" s="284"/>
      <c r="AF126" s="284"/>
      <c r="AG126" s="284"/>
      <c r="AH126" s="284"/>
      <c r="AI126" s="284"/>
      <c r="AJ126" s="284"/>
      <c r="AK126" s="284"/>
      <c r="AL126" s="284"/>
    </row>
    <row r="127" spans="1:38" s="285" customFormat="1" ht="12.75" customHeight="1">
      <c r="A127" s="343">
        <v>34</v>
      </c>
      <c r="B127" s="275">
        <v>44454</v>
      </c>
      <c r="C127" s="344"/>
      <c r="D127" s="333" t="s">
        <v>981</v>
      </c>
      <c r="E127" s="345" t="s">
        <v>616</v>
      </c>
      <c r="F127" s="274">
        <v>135</v>
      </c>
      <c r="G127" s="274">
        <v>30</v>
      </c>
      <c r="H127" s="274">
        <v>47.5</v>
      </c>
      <c r="I127" s="276">
        <v>300</v>
      </c>
      <c r="J127" s="281" t="s">
        <v>999</v>
      </c>
      <c r="K127" s="302">
        <f t="shared" ref="K127:K128" si="119">H127-F127</f>
        <v>-87.5</v>
      </c>
      <c r="L127" s="302">
        <v>100</v>
      </c>
      <c r="M127" s="277">
        <f t="shared" ref="M127:M130" si="120">(K127*N127)-100</f>
        <v>-2287.5</v>
      </c>
      <c r="N127" s="277">
        <v>25</v>
      </c>
      <c r="O127" s="282" t="s">
        <v>627</v>
      </c>
      <c r="P127" s="303">
        <v>44454</v>
      </c>
      <c r="Q127" s="300"/>
      <c r="R127" s="301" t="s">
        <v>618</v>
      </c>
      <c r="S127" s="284"/>
      <c r="T127" s="284"/>
      <c r="U127" s="284"/>
      <c r="V127" s="284"/>
      <c r="W127" s="284"/>
      <c r="X127" s="284"/>
      <c r="Y127" s="284"/>
      <c r="Z127" s="284"/>
      <c r="AA127" s="284"/>
      <c r="AB127" s="284"/>
      <c r="AC127" s="284"/>
      <c r="AD127" s="284"/>
      <c r="AE127" s="284"/>
      <c r="AF127" s="284"/>
      <c r="AG127" s="284"/>
      <c r="AH127" s="284"/>
      <c r="AI127" s="284"/>
      <c r="AJ127" s="284"/>
      <c r="AK127" s="284"/>
      <c r="AL127" s="284"/>
    </row>
    <row r="128" spans="1:38" s="285" customFormat="1" ht="12.75" customHeight="1">
      <c r="A128" s="326">
        <v>35</v>
      </c>
      <c r="B128" s="278">
        <v>44454</v>
      </c>
      <c r="C128" s="340"/>
      <c r="D128" s="332" t="s">
        <v>996</v>
      </c>
      <c r="E128" s="341" t="s">
        <v>616</v>
      </c>
      <c r="F128" s="280">
        <v>84</v>
      </c>
      <c r="G128" s="280">
        <v>60</v>
      </c>
      <c r="H128" s="280">
        <v>95</v>
      </c>
      <c r="I128" s="342">
        <v>120</v>
      </c>
      <c r="J128" s="293" t="s">
        <v>951</v>
      </c>
      <c r="K128" s="304">
        <f t="shared" si="119"/>
        <v>11</v>
      </c>
      <c r="L128" s="304">
        <v>100</v>
      </c>
      <c r="M128" s="305">
        <f t="shared" si="120"/>
        <v>2100</v>
      </c>
      <c r="N128" s="305">
        <v>200</v>
      </c>
      <c r="O128" s="295" t="s">
        <v>614</v>
      </c>
      <c r="P128" s="316">
        <v>44454</v>
      </c>
      <c r="Q128" s="300"/>
      <c r="R128" s="301" t="s">
        <v>618</v>
      </c>
      <c r="S128" s="284"/>
      <c r="T128" s="284"/>
      <c r="U128" s="284"/>
      <c r="V128" s="284"/>
      <c r="W128" s="284"/>
      <c r="X128" s="284"/>
      <c r="Y128" s="284"/>
      <c r="Z128" s="284"/>
      <c r="AA128" s="284"/>
      <c r="AB128" s="284"/>
      <c r="AC128" s="284"/>
      <c r="AD128" s="284"/>
      <c r="AE128" s="284"/>
      <c r="AF128" s="284"/>
      <c r="AG128" s="284"/>
      <c r="AH128" s="284"/>
      <c r="AI128" s="284"/>
      <c r="AJ128" s="284"/>
      <c r="AK128" s="284"/>
      <c r="AL128" s="284"/>
    </row>
    <row r="129" spans="1:38" s="285" customFormat="1" ht="12.75" customHeight="1">
      <c r="A129" s="343">
        <v>36</v>
      </c>
      <c r="B129" s="275">
        <v>44454</v>
      </c>
      <c r="C129" s="344"/>
      <c r="D129" s="333" t="s">
        <v>997</v>
      </c>
      <c r="E129" s="345" t="s">
        <v>855</v>
      </c>
      <c r="F129" s="274">
        <v>99.5</v>
      </c>
      <c r="G129" s="274">
        <v>170</v>
      </c>
      <c r="H129" s="274">
        <v>170</v>
      </c>
      <c r="I129" s="276">
        <v>0.1</v>
      </c>
      <c r="J129" s="281" t="s">
        <v>1018</v>
      </c>
      <c r="K129" s="302">
        <f>F129-H129</f>
        <v>-70.5</v>
      </c>
      <c r="L129" s="302">
        <v>100</v>
      </c>
      <c r="M129" s="277">
        <f t="shared" si="120"/>
        <v>-3625</v>
      </c>
      <c r="N129" s="277">
        <v>50</v>
      </c>
      <c r="O129" s="282" t="s">
        <v>627</v>
      </c>
      <c r="P129" s="303">
        <v>44455</v>
      </c>
      <c r="Q129" s="300"/>
      <c r="R129" s="301" t="s">
        <v>615</v>
      </c>
      <c r="S129" s="284"/>
      <c r="T129" s="284"/>
      <c r="U129" s="284"/>
      <c r="V129" s="284"/>
      <c r="W129" s="284"/>
      <c r="X129" s="284"/>
      <c r="Y129" s="284"/>
      <c r="Z129" s="284"/>
      <c r="AA129" s="284"/>
      <c r="AB129" s="284"/>
      <c r="AC129" s="284"/>
      <c r="AD129" s="284"/>
      <c r="AE129" s="284"/>
      <c r="AF129" s="284"/>
      <c r="AG129" s="284"/>
      <c r="AH129" s="284"/>
      <c r="AI129" s="284"/>
      <c r="AJ129" s="284"/>
      <c r="AK129" s="284"/>
      <c r="AL129" s="284"/>
    </row>
    <row r="130" spans="1:38" s="285" customFormat="1" ht="12.75" customHeight="1">
      <c r="A130" s="326">
        <v>37</v>
      </c>
      <c r="B130" s="278">
        <v>44454</v>
      </c>
      <c r="C130" s="340"/>
      <c r="D130" s="332" t="s">
        <v>998</v>
      </c>
      <c r="E130" s="341" t="s">
        <v>616</v>
      </c>
      <c r="F130" s="280">
        <v>45.5</v>
      </c>
      <c r="G130" s="280">
        <v>30</v>
      </c>
      <c r="H130" s="280">
        <v>54.5</v>
      </c>
      <c r="I130" s="342" t="s">
        <v>929</v>
      </c>
      <c r="J130" s="293" t="s">
        <v>971</v>
      </c>
      <c r="K130" s="304">
        <f t="shared" ref="K130" si="121">H130-F130</f>
        <v>9</v>
      </c>
      <c r="L130" s="304">
        <v>100</v>
      </c>
      <c r="M130" s="305">
        <f t="shared" si="120"/>
        <v>2600</v>
      </c>
      <c r="N130" s="305">
        <v>300</v>
      </c>
      <c r="O130" s="295" t="s">
        <v>614</v>
      </c>
      <c r="P130" s="306">
        <v>44455</v>
      </c>
      <c r="Q130" s="300"/>
      <c r="R130" s="301" t="s">
        <v>618</v>
      </c>
      <c r="S130" s="284"/>
      <c r="T130" s="284"/>
      <c r="U130" s="284"/>
      <c r="V130" s="284"/>
      <c r="W130" s="284"/>
      <c r="X130" s="284"/>
      <c r="Y130" s="284"/>
      <c r="Z130" s="284"/>
      <c r="AA130" s="284"/>
      <c r="AB130" s="284"/>
      <c r="AC130" s="284"/>
      <c r="AD130" s="284"/>
      <c r="AE130" s="284"/>
      <c r="AF130" s="284"/>
      <c r="AG130" s="284"/>
      <c r="AH130" s="284"/>
      <c r="AI130" s="284"/>
      <c r="AJ130" s="284"/>
      <c r="AK130" s="284"/>
      <c r="AL130" s="284"/>
    </row>
    <row r="131" spans="1:38" s="285" customFormat="1" ht="12.75" customHeight="1">
      <c r="A131" s="326">
        <v>38</v>
      </c>
      <c r="B131" s="278">
        <v>44455</v>
      </c>
      <c r="C131" s="340"/>
      <c r="D131" s="332" t="s">
        <v>1010</v>
      </c>
      <c r="E131" s="341" t="s">
        <v>616</v>
      </c>
      <c r="F131" s="280">
        <v>25</v>
      </c>
      <c r="G131" s="280">
        <v>16</v>
      </c>
      <c r="H131" s="280">
        <v>31</v>
      </c>
      <c r="I131" s="342" t="s">
        <v>1011</v>
      </c>
      <c r="J131" s="293" t="s">
        <v>973</v>
      </c>
      <c r="K131" s="304">
        <f t="shared" ref="K131" si="122">H131-F131</f>
        <v>6</v>
      </c>
      <c r="L131" s="304">
        <v>100</v>
      </c>
      <c r="M131" s="305">
        <f t="shared" ref="M131" si="123">(K131*N131)-100</f>
        <v>3200</v>
      </c>
      <c r="N131" s="305">
        <v>550</v>
      </c>
      <c r="O131" s="295" t="s">
        <v>614</v>
      </c>
      <c r="P131" s="306">
        <v>44455</v>
      </c>
      <c r="Q131" s="300"/>
      <c r="R131" s="301" t="s">
        <v>618</v>
      </c>
      <c r="S131" s="284"/>
      <c r="T131" s="284"/>
      <c r="U131" s="284"/>
      <c r="V131" s="284"/>
      <c r="W131" s="284"/>
      <c r="X131" s="284"/>
      <c r="Y131" s="284"/>
      <c r="Z131" s="284"/>
      <c r="AA131" s="284"/>
      <c r="AB131" s="284"/>
      <c r="AC131" s="284"/>
      <c r="AD131" s="284"/>
      <c r="AE131" s="284"/>
      <c r="AF131" s="284"/>
      <c r="AG131" s="284"/>
      <c r="AH131" s="284"/>
      <c r="AI131" s="284"/>
      <c r="AJ131" s="284"/>
      <c r="AK131" s="284"/>
      <c r="AL131" s="284"/>
    </row>
    <row r="132" spans="1:38" s="285" customFormat="1" ht="12.75" customHeight="1">
      <c r="A132" s="343">
        <v>39</v>
      </c>
      <c r="B132" s="410">
        <v>44455</v>
      </c>
      <c r="C132" s="454"/>
      <c r="D132" s="333" t="s">
        <v>1012</v>
      </c>
      <c r="E132" s="345" t="s">
        <v>616</v>
      </c>
      <c r="F132" s="274">
        <v>35</v>
      </c>
      <c r="G132" s="274"/>
      <c r="H132" s="274">
        <v>0</v>
      </c>
      <c r="I132" s="276">
        <v>80</v>
      </c>
      <c r="J132" s="281" t="s">
        <v>1019</v>
      </c>
      <c r="K132" s="302">
        <f t="shared" ref="K132" si="124">H132-F132</f>
        <v>-35</v>
      </c>
      <c r="L132" s="302">
        <v>100</v>
      </c>
      <c r="M132" s="277">
        <f t="shared" ref="M132" si="125">(K132*N132)-100</f>
        <v>-1850</v>
      </c>
      <c r="N132" s="277">
        <v>50</v>
      </c>
      <c r="O132" s="282" t="s">
        <v>627</v>
      </c>
      <c r="P132" s="303">
        <v>44455</v>
      </c>
      <c r="Q132" s="300"/>
      <c r="R132" s="301" t="s">
        <v>618</v>
      </c>
      <c r="S132" s="284"/>
      <c r="T132" s="284"/>
      <c r="U132" s="284"/>
      <c r="V132" s="284"/>
      <c r="W132" s="284"/>
      <c r="X132" s="284"/>
      <c r="Y132" s="284"/>
      <c r="Z132" s="284"/>
      <c r="AA132" s="284"/>
      <c r="AB132" s="284"/>
      <c r="AC132" s="284"/>
      <c r="AD132" s="284"/>
      <c r="AE132" s="284"/>
      <c r="AF132" s="284"/>
      <c r="AG132" s="284"/>
      <c r="AH132" s="284"/>
      <c r="AI132" s="284"/>
      <c r="AJ132" s="284"/>
      <c r="AK132" s="284"/>
      <c r="AL132" s="284"/>
    </row>
    <row r="133" spans="1:38" s="285" customFormat="1" ht="12.75" customHeight="1">
      <c r="A133" s="531">
        <v>40</v>
      </c>
      <c r="B133" s="533">
        <v>44455</v>
      </c>
      <c r="C133" s="449"/>
      <c r="D133" s="389" t="s">
        <v>1013</v>
      </c>
      <c r="E133" s="378" t="s">
        <v>616</v>
      </c>
      <c r="F133" s="378">
        <v>385</v>
      </c>
      <c r="G133" s="378">
        <v>199</v>
      </c>
      <c r="H133" s="378">
        <v>460</v>
      </c>
      <c r="I133" s="450" t="s">
        <v>1015</v>
      </c>
      <c r="J133" s="535" t="s">
        <v>1016</v>
      </c>
      <c r="K133" s="451">
        <f>H133-F133</f>
        <v>75</v>
      </c>
      <c r="L133" s="451">
        <v>100</v>
      </c>
      <c r="M133" s="537">
        <f>(80*25)-200</f>
        <v>1800</v>
      </c>
      <c r="N133" s="539">
        <v>25</v>
      </c>
      <c r="O133" s="527" t="s">
        <v>614</v>
      </c>
      <c r="P133" s="529">
        <v>44455</v>
      </c>
      <c r="Q133" s="300"/>
      <c r="R133" s="301" t="s">
        <v>615</v>
      </c>
      <c r="S133" s="284"/>
      <c r="T133" s="284"/>
      <c r="U133" s="284"/>
      <c r="V133" s="284"/>
      <c r="W133" s="284"/>
      <c r="X133" s="284"/>
      <c r="Y133" s="284"/>
      <c r="Z133" s="284"/>
      <c r="AA133" s="284"/>
      <c r="AB133" s="284"/>
      <c r="AC133" s="284"/>
      <c r="AD133" s="284"/>
      <c r="AE133" s="284"/>
      <c r="AF133" s="284"/>
      <c r="AG133" s="284"/>
      <c r="AH133" s="284"/>
      <c r="AI133" s="284"/>
      <c r="AJ133" s="284"/>
      <c r="AK133" s="284"/>
      <c r="AL133" s="284"/>
    </row>
    <row r="134" spans="1:38" s="285" customFormat="1" ht="12.75" customHeight="1">
      <c r="A134" s="532"/>
      <c r="B134" s="534"/>
      <c r="C134" s="449"/>
      <c r="D134" s="389" t="s">
        <v>1014</v>
      </c>
      <c r="E134" s="378" t="s">
        <v>855</v>
      </c>
      <c r="F134" s="378">
        <v>50</v>
      </c>
      <c r="G134" s="378"/>
      <c r="H134" s="378">
        <v>45</v>
      </c>
      <c r="I134" s="450"/>
      <c r="J134" s="536"/>
      <c r="K134" s="452">
        <f>F134-H134</f>
        <v>5</v>
      </c>
      <c r="L134" s="453">
        <v>100</v>
      </c>
      <c r="M134" s="538"/>
      <c r="N134" s="536"/>
      <c r="O134" s="528"/>
      <c r="P134" s="530"/>
      <c r="Q134" s="300"/>
      <c r="R134" s="301" t="s">
        <v>615</v>
      </c>
      <c r="S134" s="284"/>
      <c r="T134" s="284"/>
      <c r="U134" s="284"/>
      <c r="V134" s="284"/>
      <c r="W134" s="284"/>
      <c r="X134" s="284"/>
      <c r="Y134" s="284"/>
      <c r="Z134" s="284"/>
      <c r="AA134" s="284"/>
      <c r="AB134" s="284"/>
      <c r="AC134" s="284"/>
      <c r="AD134" s="284"/>
      <c r="AE134" s="284"/>
      <c r="AF134" s="284"/>
      <c r="AG134" s="284"/>
      <c r="AH134" s="284"/>
      <c r="AI134" s="284"/>
      <c r="AJ134" s="284"/>
      <c r="AK134" s="284"/>
      <c r="AL134" s="284"/>
    </row>
    <row r="135" spans="1:38" s="285" customFormat="1" ht="12.75" customHeight="1">
      <c r="A135" s="343">
        <v>41</v>
      </c>
      <c r="B135" s="410">
        <v>44455</v>
      </c>
      <c r="C135" s="344"/>
      <c r="D135" s="333" t="s">
        <v>998</v>
      </c>
      <c r="E135" s="345" t="s">
        <v>616</v>
      </c>
      <c r="F135" s="274">
        <v>45.5</v>
      </c>
      <c r="G135" s="274">
        <v>30</v>
      </c>
      <c r="H135" s="274">
        <v>30</v>
      </c>
      <c r="I135" s="276" t="s">
        <v>929</v>
      </c>
      <c r="J135" s="281" t="s">
        <v>1027</v>
      </c>
      <c r="K135" s="302">
        <f t="shared" ref="K135" si="126">H135-F135</f>
        <v>-15.5</v>
      </c>
      <c r="L135" s="302">
        <v>100</v>
      </c>
      <c r="M135" s="277">
        <f t="shared" ref="M135" si="127">(K135*N135)-100</f>
        <v>-4750</v>
      </c>
      <c r="N135" s="277">
        <v>300</v>
      </c>
      <c r="O135" s="282" t="s">
        <v>627</v>
      </c>
      <c r="P135" s="303">
        <v>44456</v>
      </c>
      <c r="Q135" s="300"/>
      <c r="R135" s="301" t="s">
        <v>618</v>
      </c>
      <c r="S135" s="284"/>
      <c r="T135" s="284"/>
      <c r="U135" s="284"/>
      <c r="V135" s="284"/>
      <c r="W135" s="284"/>
      <c r="X135" s="284"/>
      <c r="Y135" s="284"/>
      <c r="Z135" s="284"/>
      <c r="AA135" s="284"/>
      <c r="AB135" s="284"/>
      <c r="AC135" s="284"/>
      <c r="AD135" s="284"/>
      <c r="AE135" s="284"/>
      <c r="AF135" s="284"/>
      <c r="AG135" s="284"/>
      <c r="AH135" s="284"/>
      <c r="AI135" s="284"/>
      <c r="AJ135" s="284"/>
      <c r="AK135" s="284"/>
      <c r="AL135" s="284"/>
    </row>
    <row r="136" spans="1:38" s="285" customFormat="1" ht="12.75" customHeight="1">
      <c r="A136" s="326">
        <v>42</v>
      </c>
      <c r="B136" s="456">
        <v>44455</v>
      </c>
      <c r="C136" s="340"/>
      <c r="D136" s="332" t="s">
        <v>1017</v>
      </c>
      <c r="E136" s="341" t="s">
        <v>616</v>
      </c>
      <c r="F136" s="280">
        <v>420</v>
      </c>
      <c r="G136" s="280">
        <v>290</v>
      </c>
      <c r="H136" s="280">
        <v>600</v>
      </c>
      <c r="I136" s="342">
        <v>600</v>
      </c>
      <c r="J136" s="293" t="s">
        <v>1022</v>
      </c>
      <c r="K136" s="304">
        <f t="shared" ref="K136:K137" si="128">H136-F136</f>
        <v>180</v>
      </c>
      <c r="L136" s="304">
        <v>100</v>
      </c>
      <c r="M136" s="305">
        <f t="shared" ref="M136:M137" si="129">(K136*N136)-100</f>
        <v>4400</v>
      </c>
      <c r="N136" s="305">
        <v>25</v>
      </c>
      <c r="O136" s="295" t="s">
        <v>614</v>
      </c>
      <c r="P136" s="456">
        <v>44456</v>
      </c>
      <c r="Q136" s="300"/>
      <c r="R136" s="301" t="s">
        <v>615</v>
      </c>
      <c r="S136" s="284"/>
      <c r="T136" s="284"/>
      <c r="U136" s="284"/>
      <c r="V136" s="284"/>
      <c r="W136" s="284"/>
      <c r="X136" s="284"/>
      <c r="Y136" s="284"/>
      <c r="Z136" s="284"/>
      <c r="AA136" s="284"/>
      <c r="AB136" s="284"/>
      <c r="AC136" s="284"/>
      <c r="AD136" s="284"/>
      <c r="AE136" s="284"/>
      <c r="AF136" s="284"/>
      <c r="AG136" s="284"/>
      <c r="AH136" s="284"/>
      <c r="AI136" s="284"/>
      <c r="AJ136" s="284"/>
      <c r="AK136" s="284"/>
      <c r="AL136" s="284"/>
    </row>
    <row r="137" spans="1:38" s="285" customFormat="1" ht="12.75" customHeight="1">
      <c r="A137" s="326">
        <v>43</v>
      </c>
      <c r="B137" s="456">
        <v>44456</v>
      </c>
      <c r="C137" s="340"/>
      <c r="D137" s="332" t="s">
        <v>1017</v>
      </c>
      <c r="E137" s="341" t="s">
        <v>616</v>
      </c>
      <c r="F137" s="280">
        <v>440</v>
      </c>
      <c r="G137" s="280">
        <v>290</v>
      </c>
      <c r="H137" s="280">
        <v>500</v>
      </c>
      <c r="I137" s="342">
        <v>650</v>
      </c>
      <c r="J137" s="293" t="s">
        <v>825</v>
      </c>
      <c r="K137" s="304">
        <f t="shared" si="128"/>
        <v>60</v>
      </c>
      <c r="L137" s="304">
        <v>100</v>
      </c>
      <c r="M137" s="305">
        <f t="shared" si="129"/>
        <v>1400</v>
      </c>
      <c r="N137" s="305">
        <v>25</v>
      </c>
      <c r="O137" s="295" t="s">
        <v>614</v>
      </c>
      <c r="P137" s="456">
        <v>44456</v>
      </c>
      <c r="Q137" s="300"/>
      <c r="R137" s="301" t="s">
        <v>615</v>
      </c>
      <c r="S137" s="284"/>
      <c r="T137" s="284"/>
      <c r="U137" s="284"/>
      <c r="V137" s="284"/>
      <c r="W137" s="284"/>
      <c r="X137" s="284"/>
      <c r="Y137" s="284"/>
      <c r="Z137" s="284"/>
      <c r="AA137" s="284"/>
      <c r="AB137" s="284"/>
      <c r="AC137" s="284"/>
      <c r="AD137" s="284"/>
      <c r="AE137" s="284"/>
      <c r="AF137" s="284"/>
      <c r="AG137" s="284"/>
      <c r="AH137" s="284"/>
      <c r="AI137" s="284"/>
      <c r="AJ137" s="284"/>
      <c r="AK137" s="284"/>
      <c r="AL137" s="284"/>
    </row>
    <row r="138" spans="1:38" s="285" customFormat="1" ht="12.75" customHeight="1">
      <c r="A138" s="326">
        <v>44</v>
      </c>
      <c r="B138" s="456">
        <v>44456</v>
      </c>
      <c r="C138" s="340"/>
      <c r="D138" s="332" t="s">
        <v>996</v>
      </c>
      <c r="E138" s="341" t="s">
        <v>616</v>
      </c>
      <c r="F138" s="280">
        <v>76</v>
      </c>
      <c r="G138" s="280">
        <v>50</v>
      </c>
      <c r="H138" s="280">
        <v>86</v>
      </c>
      <c r="I138" s="342">
        <v>120</v>
      </c>
      <c r="J138" s="293" t="s">
        <v>992</v>
      </c>
      <c r="K138" s="304">
        <f t="shared" ref="K138:K139" si="130">H138-F138</f>
        <v>10</v>
      </c>
      <c r="L138" s="304">
        <v>100</v>
      </c>
      <c r="M138" s="305">
        <f t="shared" ref="M138:M141" si="131">(K138*N138)-100</f>
        <v>1900</v>
      </c>
      <c r="N138" s="305">
        <v>200</v>
      </c>
      <c r="O138" s="295" t="s">
        <v>614</v>
      </c>
      <c r="P138" s="456">
        <v>44456</v>
      </c>
      <c r="Q138" s="300"/>
      <c r="R138" s="301" t="s">
        <v>618</v>
      </c>
      <c r="S138" s="284"/>
      <c r="T138" s="284"/>
      <c r="U138" s="284"/>
      <c r="V138" s="284"/>
      <c r="W138" s="284"/>
      <c r="X138" s="284"/>
      <c r="Y138" s="284"/>
      <c r="Z138" s="284"/>
      <c r="AA138" s="284"/>
      <c r="AB138" s="284"/>
      <c r="AC138" s="284"/>
      <c r="AD138" s="284"/>
      <c r="AE138" s="284"/>
      <c r="AF138" s="284"/>
      <c r="AG138" s="284"/>
      <c r="AH138" s="284"/>
      <c r="AI138" s="284"/>
      <c r="AJ138" s="284"/>
      <c r="AK138" s="284"/>
      <c r="AL138" s="284"/>
    </row>
    <row r="139" spans="1:38" s="285" customFormat="1" ht="12.75" customHeight="1">
      <c r="A139" s="326">
        <v>45</v>
      </c>
      <c r="B139" s="456">
        <v>44456</v>
      </c>
      <c r="C139" s="340"/>
      <c r="D139" s="332" t="s">
        <v>1017</v>
      </c>
      <c r="E139" s="341" t="s">
        <v>616</v>
      </c>
      <c r="F139" s="280">
        <v>290</v>
      </c>
      <c r="G139" s="280">
        <v>180</v>
      </c>
      <c r="H139" s="280">
        <v>350</v>
      </c>
      <c r="I139" s="342" t="s">
        <v>1026</v>
      </c>
      <c r="J139" s="293" t="s">
        <v>825</v>
      </c>
      <c r="K139" s="304">
        <f t="shared" si="130"/>
        <v>60</v>
      </c>
      <c r="L139" s="304">
        <v>100</v>
      </c>
      <c r="M139" s="305">
        <f t="shared" si="131"/>
        <v>1400</v>
      </c>
      <c r="N139" s="305">
        <v>25</v>
      </c>
      <c r="O139" s="295" t="s">
        <v>614</v>
      </c>
      <c r="P139" s="456">
        <v>44456</v>
      </c>
      <c r="Q139" s="300"/>
      <c r="R139" s="301" t="s">
        <v>615</v>
      </c>
      <c r="S139" s="284"/>
      <c r="T139" s="284"/>
      <c r="U139" s="284"/>
      <c r="V139" s="284"/>
      <c r="W139" s="284"/>
      <c r="X139" s="284"/>
      <c r="Y139" s="284"/>
      <c r="Z139" s="284"/>
      <c r="AA139" s="284"/>
      <c r="AB139" s="284"/>
      <c r="AC139" s="284"/>
      <c r="AD139" s="284"/>
      <c r="AE139" s="284"/>
      <c r="AF139" s="284"/>
      <c r="AG139" s="284"/>
      <c r="AH139" s="284"/>
      <c r="AI139" s="284"/>
      <c r="AJ139" s="284"/>
      <c r="AK139" s="284"/>
      <c r="AL139" s="284"/>
    </row>
    <row r="140" spans="1:38" s="285" customFormat="1" ht="12.75" customHeight="1">
      <c r="A140" s="326">
        <v>46</v>
      </c>
      <c r="B140" s="460">
        <v>44456</v>
      </c>
      <c r="C140" s="340"/>
      <c r="D140" s="332" t="s">
        <v>1028</v>
      </c>
      <c r="E140" s="341" t="s">
        <v>855</v>
      </c>
      <c r="F140" s="280">
        <v>125</v>
      </c>
      <c r="G140" s="280">
        <v>210</v>
      </c>
      <c r="H140" s="280">
        <v>65</v>
      </c>
      <c r="I140" s="342">
        <v>0.1</v>
      </c>
      <c r="J140" s="293" t="s">
        <v>825</v>
      </c>
      <c r="K140" s="304">
        <f>F140-H140</f>
        <v>60</v>
      </c>
      <c r="L140" s="304">
        <v>100</v>
      </c>
      <c r="M140" s="305">
        <f t="shared" si="131"/>
        <v>2900</v>
      </c>
      <c r="N140" s="305">
        <v>50</v>
      </c>
      <c r="O140" s="295" t="s">
        <v>614</v>
      </c>
      <c r="P140" s="306">
        <v>44459</v>
      </c>
      <c r="Q140" s="300"/>
      <c r="R140" s="301" t="s">
        <v>615</v>
      </c>
      <c r="S140" s="284"/>
      <c r="T140" s="284"/>
      <c r="U140" s="284"/>
      <c r="V140" s="284"/>
      <c r="W140" s="284"/>
      <c r="X140" s="284"/>
      <c r="Y140" s="284"/>
      <c r="Z140" s="284"/>
      <c r="AA140" s="284"/>
      <c r="AB140" s="284"/>
      <c r="AC140" s="284"/>
      <c r="AD140" s="284"/>
      <c r="AE140" s="284"/>
      <c r="AF140" s="284"/>
      <c r="AG140" s="284"/>
      <c r="AH140" s="284"/>
      <c r="AI140" s="284"/>
      <c r="AJ140" s="284"/>
      <c r="AK140" s="284"/>
      <c r="AL140" s="284"/>
    </row>
    <row r="141" spans="1:38" s="285" customFormat="1" ht="12.75" customHeight="1">
      <c r="A141" s="326">
        <v>47</v>
      </c>
      <c r="B141" s="460">
        <v>44459</v>
      </c>
      <c r="C141" s="340"/>
      <c r="D141" s="332" t="s">
        <v>1034</v>
      </c>
      <c r="E141" s="341" t="s">
        <v>616</v>
      </c>
      <c r="F141" s="280">
        <v>66</v>
      </c>
      <c r="G141" s="280">
        <v>17</v>
      </c>
      <c r="H141" s="280">
        <v>79</v>
      </c>
      <c r="I141" s="342">
        <v>130</v>
      </c>
      <c r="J141" s="293" t="s">
        <v>1049</v>
      </c>
      <c r="K141" s="304">
        <f t="shared" ref="K141" si="132">H141-F141</f>
        <v>13</v>
      </c>
      <c r="L141" s="304">
        <v>100</v>
      </c>
      <c r="M141" s="305">
        <f t="shared" si="131"/>
        <v>550</v>
      </c>
      <c r="N141" s="305">
        <v>50</v>
      </c>
      <c r="O141" s="295" t="s">
        <v>614</v>
      </c>
      <c r="P141" s="316">
        <v>44459</v>
      </c>
      <c r="Q141" s="300"/>
      <c r="R141" s="301" t="s">
        <v>615</v>
      </c>
      <c r="S141" s="284"/>
      <c r="T141" s="284"/>
      <c r="U141" s="284"/>
      <c r="V141" s="284"/>
      <c r="W141" s="284"/>
      <c r="X141" s="284"/>
      <c r="Y141" s="284"/>
      <c r="Z141" s="284"/>
      <c r="AA141" s="284"/>
      <c r="AB141" s="284"/>
      <c r="AC141" s="284"/>
      <c r="AD141" s="284"/>
      <c r="AE141" s="284"/>
      <c r="AF141" s="284"/>
      <c r="AG141" s="284"/>
      <c r="AH141" s="284"/>
      <c r="AI141" s="284"/>
      <c r="AJ141" s="284"/>
      <c r="AK141" s="284"/>
      <c r="AL141" s="284"/>
    </row>
    <row r="142" spans="1:38" s="285" customFormat="1" ht="12.75" customHeight="1">
      <c r="A142" s="326">
        <v>48</v>
      </c>
      <c r="B142" s="460">
        <v>44459</v>
      </c>
      <c r="C142" s="340"/>
      <c r="D142" s="332" t="s">
        <v>996</v>
      </c>
      <c r="E142" s="341" t="s">
        <v>616</v>
      </c>
      <c r="F142" s="280">
        <v>57.5</v>
      </c>
      <c r="G142" s="280">
        <v>25</v>
      </c>
      <c r="H142" s="280">
        <v>74.5</v>
      </c>
      <c r="I142" s="342">
        <v>100</v>
      </c>
      <c r="J142" s="293" t="s">
        <v>909</v>
      </c>
      <c r="K142" s="304">
        <f t="shared" ref="K142" si="133">H142-F142</f>
        <v>17</v>
      </c>
      <c r="L142" s="304">
        <v>100</v>
      </c>
      <c r="M142" s="305">
        <f t="shared" ref="M142" si="134">(K142*N142)-100</f>
        <v>3300</v>
      </c>
      <c r="N142" s="305">
        <v>200</v>
      </c>
      <c r="O142" s="295" t="s">
        <v>614</v>
      </c>
      <c r="P142" s="460">
        <v>44459</v>
      </c>
      <c r="Q142" s="300"/>
      <c r="R142" s="301" t="s">
        <v>618</v>
      </c>
      <c r="S142" s="284"/>
      <c r="T142" s="284"/>
      <c r="U142" s="284"/>
      <c r="V142" s="284"/>
      <c r="W142" s="284"/>
      <c r="X142" s="284"/>
      <c r="Y142" s="284"/>
      <c r="Z142" s="284"/>
      <c r="AA142" s="284"/>
      <c r="AB142" s="284"/>
      <c r="AC142" s="284"/>
      <c r="AD142" s="284"/>
      <c r="AE142" s="284"/>
      <c r="AF142" s="284"/>
      <c r="AG142" s="284"/>
      <c r="AH142" s="284"/>
      <c r="AI142" s="284"/>
      <c r="AJ142" s="284"/>
      <c r="AK142" s="284"/>
      <c r="AL142" s="284"/>
    </row>
    <row r="143" spans="1:38" s="285" customFormat="1" ht="12.75" customHeight="1">
      <c r="A143" s="326">
        <v>49</v>
      </c>
      <c r="B143" s="460">
        <v>44459</v>
      </c>
      <c r="C143" s="340"/>
      <c r="D143" s="332" t="s">
        <v>1035</v>
      </c>
      <c r="E143" s="341" t="s">
        <v>616</v>
      </c>
      <c r="F143" s="280">
        <v>21</v>
      </c>
      <c r="G143" s="280">
        <v>12</v>
      </c>
      <c r="H143" s="280">
        <v>26</v>
      </c>
      <c r="I143" s="342" t="s">
        <v>1036</v>
      </c>
      <c r="J143" s="293" t="s">
        <v>940</v>
      </c>
      <c r="K143" s="304">
        <f t="shared" ref="K143" si="135">H143-F143</f>
        <v>5</v>
      </c>
      <c r="L143" s="304">
        <v>100</v>
      </c>
      <c r="M143" s="305">
        <f t="shared" ref="M143" si="136">(K143*N143)-100</f>
        <v>2650</v>
      </c>
      <c r="N143" s="305">
        <v>550</v>
      </c>
      <c r="O143" s="295" t="s">
        <v>614</v>
      </c>
      <c r="P143" s="460">
        <v>44459</v>
      </c>
      <c r="Q143" s="300"/>
      <c r="R143" s="301" t="s">
        <v>618</v>
      </c>
      <c r="S143" s="284"/>
      <c r="T143" s="284"/>
      <c r="U143" s="284"/>
      <c r="V143" s="284"/>
      <c r="W143" s="284"/>
      <c r="X143" s="284"/>
      <c r="Y143" s="284"/>
      <c r="Z143" s="284"/>
      <c r="AA143" s="284"/>
      <c r="AB143" s="284"/>
      <c r="AC143" s="284"/>
      <c r="AD143" s="284"/>
      <c r="AE143" s="284"/>
      <c r="AF143" s="284"/>
      <c r="AG143" s="284"/>
      <c r="AH143" s="284"/>
      <c r="AI143" s="284"/>
      <c r="AJ143" s="284"/>
      <c r="AK143" s="284"/>
      <c r="AL143" s="284"/>
    </row>
    <row r="144" spans="1:38" s="285" customFormat="1" ht="12.75" customHeight="1">
      <c r="A144" s="326">
        <v>50</v>
      </c>
      <c r="B144" s="460">
        <v>44459</v>
      </c>
      <c r="C144" s="340"/>
      <c r="D144" s="332" t="s">
        <v>1028</v>
      </c>
      <c r="E144" s="341" t="s">
        <v>855</v>
      </c>
      <c r="F144" s="280">
        <v>115</v>
      </c>
      <c r="G144" s="280">
        <v>202</v>
      </c>
      <c r="H144" s="280">
        <v>94</v>
      </c>
      <c r="I144" s="342">
        <v>0.1</v>
      </c>
      <c r="J144" s="293" t="s">
        <v>628</v>
      </c>
      <c r="K144" s="304">
        <f>F144-H144</f>
        <v>21</v>
      </c>
      <c r="L144" s="304">
        <v>100</v>
      </c>
      <c r="M144" s="305">
        <f t="shared" ref="M144" si="137">(K144*N144)-100</f>
        <v>950</v>
      </c>
      <c r="N144" s="305">
        <v>50</v>
      </c>
      <c r="O144" s="295" t="s">
        <v>614</v>
      </c>
      <c r="P144" s="316">
        <v>44459</v>
      </c>
      <c r="Q144" s="300"/>
      <c r="R144" s="301" t="s">
        <v>615</v>
      </c>
      <c r="S144" s="284"/>
      <c r="T144" s="284"/>
      <c r="U144" s="284"/>
      <c r="V144" s="284"/>
      <c r="W144" s="284"/>
      <c r="X144" s="284"/>
      <c r="Y144" s="284"/>
      <c r="Z144" s="284"/>
      <c r="AA144" s="284"/>
      <c r="AB144" s="284"/>
      <c r="AC144" s="284"/>
      <c r="AD144" s="284"/>
      <c r="AE144" s="284"/>
      <c r="AF144" s="284"/>
      <c r="AG144" s="284"/>
      <c r="AH144" s="284"/>
      <c r="AI144" s="284"/>
      <c r="AJ144" s="284"/>
      <c r="AK144" s="284"/>
      <c r="AL144" s="284"/>
    </row>
    <row r="145" spans="1:38" s="285" customFormat="1" ht="12.75" customHeight="1">
      <c r="A145" s="324">
        <v>51</v>
      </c>
      <c r="B145" s="308">
        <v>44459</v>
      </c>
      <c r="C145" s="336"/>
      <c r="D145" s="328" t="s">
        <v>996</v>
      </c>
      <c r="E145" s="337" t="s">
        <v>616</v>
      </c>
      <c r="F145" s="327" t="s">
        <v>1037</v>
      </c>
      <c r="G145" s="327">
        <v>28</v>
      </c>
      <c r="H145" s="327"/>
      <c r="I145" s="335">
        <v>100</v>
      </c>
      <c r="J145" s="334" t="s">
        <v>617</v>
      </c>
      <c r="K145" s="296"/>
      <c r="L145" s="296"/>
      <c r="M145" s="283"/>
      <c r="N145" s="297"/>
      <c r="O145" s="298"/>
      <c r="P145" s="299"/>
      <c r="Q145" s="300"/>
      <c r="R145" s="301" t="s">
        <v>618</v>
      </c>
      <c r="S145" s="284"/>
      <c r="T145" s="284"/>
      <c r="U145" s="284"/>
      <c r="V145" s="284"/>
      <c r="W145" s="284"/>
      <c r="X145" s="284"/>
      <c r="Y145" s="284"/>
      <c r="Z145" s="284"/>
      <c r="AA145" s="284"/>
      <c r="AB145" s="284"/>
      <c r="AC145" s="284"/>
      <c r="AD145" s="284"/>
      <c r="AE145" s="284"/>
      <c r="AF145" s="284"/>
      <c r="AG145" s="284"/>
      <c r="AH145" s="284"/>
      <c r="AI145" s="284"/>
      <c r="AJ145" s="284"/>
      <c r="AK145" s="284"/>
      <c r="AL145" s="284"/>
    </row>
    <row r="146" spans="1:38" s="285" customFormat="1" ht="12.75" customHeight="1">
      <c r="A146" s="326">
        <v>52</v>
      </c>
      <c r="B146" s="471">
        <v>44460</v>
      </c>
      <c r="C146" s="340"/>
      <c r="D146" s="332" t="s">
        <v>1054</v>
      </c>
      <c r="E146" s="341" t="s">
        <v>616</v>
      </c>
      <c r="F146" s="280">
        <v>23</v>
      </c>
      <c r="G146" s="280">
        <v>14</v>
      </c>
      <c r="H146" s="280">
        <v>28.5</v>
      </c>
      <c r="I146" s="342" t="s">
        <v>1055</v>
      </c>
      <c r="J146" s="293" t="s">
        <v>1065</v>
      </c>
      <c r="K146" s="304">
        <f t="shared" ref="K146" si="138">H146-F146</f>
        <v>5.5</v>
      </c>
      <c r="L146" s="304">
        <v>100</v>
      </c>
      <c r="M146" s="305">
        <f t="shared" ref="M146" si="139">(K146*N146)-100</f>
        <v>3062.5</v>
      </c>
      <c r="N146" s="305">
        <v>575</v>
      </c>
      <c r="O146" s="295" t="s">
        <v>614</v>
      </c>
      <c r="P146" s="471">
        <v>44460</v>
      </c>
      <c r="Q146" s="300"/>
      <c r="R146" s="301"/>
      <c r="S146" s="284"/>
      <c r="T146" s="284"/>
      <c r="U146" s="284"/>
      <c r="V146" s="284"/>
      <c r="W146" s="284"/>
      <c r="X146" s="284"/>
      <c r="Y146" s="284"/>
      <c r="Z146" s="284"/>
      <c r="AA146" s="284"/>
      <c r="AB146" s="284"/>
      <c r="AC146" s="284"/>
      <c r="AD146" s="284"/>
      <c r="AE146" s="284"/>
      <c r="AF146" s="284"/>
      <c r="AG146" s="284"/>
      <c r="AH146" s="284"/>
      <c r="AI146" s="284"/>
      <c r="AJ146" s="284"/>
      <c r="AK146" s="284"/>
      <c r="AL146" s="284"/>
    </row>
    <row r="147" spans="1:38" s="285" customFormat="1" ht="12.75" customHeight="1">
      <c r="A147" s="324">
        <v>53</v>
      </c>
      <c r="B147" s="308">
        <v>44460</v>
      </c>
      <c r="C147" s="336"/>
      <c r="D147" s="328" t="s">
        <v>1056</v>
      </c>
      <c r="E147" s="337" t="s">
        <v>616</v>
      </c>
      <c r="F147" s="327">
        <v>16.5</v>
      </c>
      <c r="G147" s="327">
        <v>7</v>
      </c>
      <c r="H147" s="327"/>
      <c r="I147" s="335" t="s">
        <v>1057</v>
      </c>
      <c r="J147" s="334" t="s">
        <v>617</v>
      </c>
      <c r="K147" s="296"/>
      <c r="L147" s="296"/>
      <c r="M147" s="283"/>
      <c r="N147" s="297"/>
      <c r="O147" s="298"/>
      <c r="P147" s="299"/>
      <c r="Q147" s="300"/>
      <c r="R147" s="301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4"/>
      <c r="AH147" s="284"/>
      <c r="AI147" s="284"/>
      <c r="AJ147" s="284"/>
      <c r="AK147" s="284"/>
      <c r="AL147" s="284"/>
    </row>
    <row r="148" spans="1:38" s="285" customFormat="1" ht="12.75" customHeight="1">
      <c r="A148" s="343">
        <v>54</v>
      </c>
      <c r="B148" s="410">
        <v>44460</v>
      </c>
      <c r="C148" s="344"/>
      <c r="D148" s="333" t="s">
        <v>1054</v>
      </c>
      <c r="E148" s="345" t="s">
        <v>616</v>
      </c>
      <c r="F148" s="274">
        <v>20</v>
      </c>
      <c r="G148" s="274">
        <v>12</v>
      </c>
      <c r="H148" s="274">
        <v>13</v>
      </c>
      <c r="I148" s="276" t="s">
        <v>1055</v>
      </c>
      <c r="J148" s="281" t="s">
        <v>1021</v>
      </c>
      <c r="K148" s="302">
        <f t="shared" ref="K148" si="140">H148-F148</f>
        <v>-7</v>
      </c>
      <c r="L148" s="302">
        <v>100</v>
      </c>
      <c r="M148" s="277">
        <f t="shared" ref="M148" si="141">(K148*N148)-100</f>
        <v>-4125</v>
      </c>
      <c r="N148" s="277">
        <v>575</v>
      </c>
      <c r="O148" s="282" t="s">
        <v>627</v>
      </c>
      <c r="P148" s="303">
        <v>44461</v>
      </c>
      <c r="Q148" s="300"/>
      <c r="R148" s="301"/>
      <c r="S148" s="284"/>
      <c r="T148" s="284"/>
      <c r="U148" s="284"/>
      <c r="V148" s="284"/>
      <c r="W148" s="284"/>
      <c r="X148" s="284"/>
      <c r="Y148" s="284"/>
      <c r="Z148" s="284"/>
      <c r="AA148" s="284"/>
      <c r="AB148" s="284"/>
      <c r="AC148" s="284"/>
      <c r="AD148" s="284"/>
      <c r="AE148" s="284"/>
      <c r="AF148" s="284"/>
      <c r="AG148" s="284"/>
      <c r="AH148" s="284"/>
      <c r="AI148" s="284"/>
      <c r="AJ148" s="284"/>
      <c r="AK148" s="284"/>
      <c r="AL148" s="284"/>
    </row>
    <row r="149" spans="1:38" s="285" customFormat="1" ht="12.75" customHeight="1">
      <c r="A149" s="343">
        <v>55</v>
      </c>
      <c r="B149" s="410">
        <v>44460</v>
      </c>
      <c r="C149" s="344"/>
      <c r="D149" s="333" t="s">
        <v>1034</v>
      </c>
      <c r="E149" s="345" t="s">
        <v>616</v>
      </c>
      <c r="F149" s="274">
        <v>72.5</v>
      </c>
      <c r="G149" s="274">
        <v>19</v>
      </c>
      <c r="H149" s="274">
        <v>19</v>
      </c>
      <c r="I149" s="276" t="s">
        <v>1058</v>
      </c>
      <c r="J149" s="281" t="s">
        <v>1089</v>
      </c>
      <c r="K149" s="302">
        <f t="shared" ref="K149" si="142">H149-F149</f>
        <v>-53.5</v>
      </c>
      <c r="L149" s="302">
        <v>100</v>
      </c>
      <c r="M149" s="277">
        <f t="shared" ref="M149" si="143">(K149*N149)-100</f>
        <v>-2775</v>
      </c>
      <c r="N149" s="277">
        <v>50</v>
      </c>
      <c r="O149" s="282" t="s">
        <v>627</v>
      </c>
      <c r="P149" s="303">
        <v>44461</v>
      </c>
      <c r="Q149" s="300"/>
      <c r="R149" s="301"/>
      <c r="S149" s="284"/>
      <c r="T149" s="284"/>
      <c r="U149" s="284"/>
      <c r="V149" s="284"/>
      <c r="W149" s="284"/>
      <c r="X149" s="284"/>
      <c r="Y149" s="284"/>
      <c r="Z149" s="284"/>
      <c r="AA149" s="284"/>
      <c r="AB149" s="284"/>
      <c r="AC149" s="284"/>
      <c r="AD149" s="284"/>
      <c r="AE149" s="284"/>
      <c r="AF149" s="284"/>
      <c r="AG149" s="284"/>
      <c r="AH149" s="284"/>
      <c r="AI149" s="284"/>
      <c r="AJ149" s="284"/>
      <c r="AK149" s="284"/>
      <c r="AL149" s="284"/>
    </row>
    <row r="150" spans="1:38" s="285" customFormat="1" ht="12.75" customHeight="1">
      <c r="A150" s="326">
        <v>56</v>
      </c>
      <c r="B150" s="473">
        <v>44460</v>
      </c>
      <c r="C150" s="340"/>
      <c r="D150" s="332" t="s">
        <v>1059</v>
      </c>
      <c r="E150" s="341" t="s">
        <v>616</v>
      </c>
      <c r="F150" s="280">
        <v>39.5</v>
      </c>
      <c r="G150" s="280">
        <v>25</v>
      </c>
      <c r="H150" s="280">
        <v>51</v>
      </c>
      <c r="I150" s="342" t="s">
        <v>929</v>
      </c>
      <c r="J150" s="293" t="s">
        <v>1087</v>
      </c>
      <c r="K150" s="304">
        <f t="shared" ref="K150" si="144">H150-F150</f>
        <v>11.5</v>
      </c>
      <c r="L150" s="304">
        <v>100</v>
      </c>
      <c r="M150" s="305">
        <f t="shared" ref="M150" si="145">(K150*N150)-100</f>
        <v>3350</v>
      </c>
      <c r="N150" s="305">
        <v>300</v>
      </c>
      <c r="O150" s="295" t="s">
        <v>614</v>
      </c>
      <c r="P150" s="473">
        <v>44461</v>
      </c>
      <c r="Q150" s="300"/>
      <c r="R150" s="301"/>
      <c r="S150" s="284"/>
      <c r="T150" s="284"/>
      <c r="U150" s="284"/>
      <c r="V150" s="284"/>
      <c r="W150" s="284"/>
      <c r="X150" s="284"/>
      <c r="Y150" s="284"/>
      <c r="Z150" s="284"/>
      <c r="AA150" s="284"/>
      <c r="AB150" s="284"/>
      <c r="AC150" s="284"/>
      <c r="AD150" s="284"/>
      <c r="AE150" s="284"/>
      <c r="AF150" s="284"/>
      <c r="AG150" s="284"/>
      <c r="AH150" s="284"/>
      <c r="AI150" s="284"/>
      <c r="AJ150" s="284"/>
      <c r="AK150" s="284"/>
      <c r="AL150" s="284"/>
    </row>
    <row r="151" spans="1:38" s="285" customFormat="1" ht="12.75" customHeight="1">
      <c r="A151" s="326">
        <v>57</v>
      </c>
      <c r="B151" s="473">
        <v>44460</v>
      </c>
      <c r="C151" s="340"/>
      <c r="D151" s="332" t="s">
        <v>1060</v>
      </c>
      <c r="E151" s="341" t="s">
        <v>616</v>
      </c>
      <c r="F151" s="280">
        <v>5.15</v>
      </c>
      <c r="G151" s="280">
        <v>3.6</v>
      </c>
      <c r="H151" s="280">
        <v>6.1</v>
      </c>
      <c r="I151" s="395" t="s">
        <v>1061</v>
      </c>
      <c r="J151" s="293" t="s">
        <v>1088</v>
      </c>
      <c r="K151" s="304">
        <f t="shared" ref="K151" si="146">H151-F151</f>
        <v>0.94999999999999929</v>
      </c>
      <c r="L151" s="304">
        <v>100</v>
      </c>
      <c r="M151" s="305">
        <f t="shared" ref="M151" si="147">(K151*N151)-100</f>
        <v>2939.9999999999977</v>
      </c>
      <c r="N151" s="305">
        <v>3200</v>
      </c>
      <c r="O151" s="295" t="s">
        <v>614</v>
      </c>
      <c r="P151" s="473">
        <v>44461</v>
      </c>
      <c r="Q151" s="300"/>
      <c r="R151" s="301"/>
      <c r="S151" s="284"/>
      <c r="T151" s="284"/>
      <c r="U151" s="284"/>
      <c r="V151" s="284"/>
      <c r="W151" s="284"/>
      <c r="X151" s="284"/>
      <c r="Y151" s="284"/>
      <c r="Z151" s="284"/>
      <c r="AA151" s="284"/>
      <c r="AB151" s="284"/>
      <c r="AC151" s="284"/>
      <c r="AD151" s="284"/>
      <c r="AE151" s="284"/>
      <c r="AF151" s="284"/>
      <c r="AG151" s="284"/>
      <c r="AH151" s="284"/>
      <c r="AI151" s="284"/>
      <c r="AJ151" s="284"/>
      <c r="AK151" s="284"/>
      <c r="AL151" s="284"/>
    </row>
    <row r="152" spans="1:38" s="285" customFormat="1" ht="12.75" customHeight="1">
      <c r="A152" s="324">
        <v>58</v>
      </c>
      <c r="B152" s="308">
        <v>44460</v>
      </c>
      <c r="C152" s="336"/>
      <c r="D152" s="328" t="s">
        <v>1062</v>
      </c>
      <c r="E152" s="337" t="s">
        <v>616</v>
      </c>
      <c r="F152" s="327" t="s">
        <v>1063</v>
      </c>
      <c r="G152" s="327">
        <v>19</v>
      </c>
      <c r="H152" s="327"/>
      <c r="I152" s="335" t="s">
        <v>1064</v>
      </c>
      <c r="J152" s="334" t="s">
        <v>617</v>
      </c>
      <c r="K152" s="296"/>
      <c r="L152" s="296"/>
      <c r="M152" s="283"/>
      <c r="N152" s="297"/>
      <c r="O152" s="298"/>
      <c r="P152" s="299"/>
      <c r="Q152" s="300"/>
      <c r="R152" s="301"/>
      <c r="S152" s="284"/>
      <c r="T152" s="284"/>
      <c r="U152" s="284"/>
      <c r="V152" s="284"/>
      <c r="W152" s="284"/>
      <c r="X152" s="284"/>
      <c r="Y152" s="284"/>
      <c r="Z152" s="284"/>
      <c r="AA152" s="284"/>
      <c r="AB152" s="284"/>
      <c r="AC152" s="284"/>
      <c r="AD152" s="284"/>
      <c r="AE152" s="284"/>
      <c r="AF152" s="284"/>
      <c r="AG152" s="284"/>
      <c r="AH152" s="284"/>
      <c r="AI152" s="284"/>
      <c r="AJ152" s="284"/>
      <c r="AK152" s="284"/>
      <c r="AL152" s="284"/>
    </row>
    <row r="153" spans="1:38" s="285" customFormat="1" ht="12.75" customHeight="1">
      <c r="A153" s="324">
        <v>59</v>
      </c>
      <c r="B153" s="308">
        <v>44461</v>
      </c>
      <c r="C153" s="336"/>
      <c r="D153" s="328" t="s">
        <v>1092</v>
      </c>
      <c r="E153" s="337" t="s">
        <v>616</v>
      </c>
      <c r="F153" s="327" t="s">
        <v>1093</v>
      </c>
      <c r="G153" s="327">
        <v>20</v>
      </c>
      <c r="H153" s="327"/>
      <c r="I153" s="335">
        <v>70</v>
      </c>
      <c r="J153" s="334" t="s">
        <v>617</v>
      </c>
      <c r="K153" s="296"/>
      <c r="L153" s="296"/>
      <c r="M153" s="283"/>
      <c r="N153" s="297"/>
      <c r="O153" s="298"/>
      <c r="P153" s="299"/>
      <c r="Q153" s="300"/>
      <c r="R153" s="301"/>
      <c r="S153" s="284"/>
      <c r="T153" s="284"/>
      <c r="U153" s="284"/>
      <c r="V153" s="284"/>
      <c r="W153" s="284"/>
      <c r="X153" s="284"/>
      <c r="Y153" s="284"/>
      <c r="Z153" s="284"/>
      <c r="AA153" s="284"/>
      <c r="AB153" s="284"/>
      <c r="AC153" s="284"/>
      <c r="AD153" s="284"/>
      <c r="AE153" s="284"/>
      <c r="AF153" s="284"/>
      <c r="AG153" s="284"/>
      <c r="AH153" s="284"/>
      <c r="AI153" s="284"/>
      <c r="AJ153" s="284"/>
      <c r="AK153" s="284"/>
      <c r="AL153" s="284"/>
    </row>
    <row r="154" spans="1:38" s="285" customFormat="1" ht="12.75" customHeight="1">
      <c r="A154" s="544">
        <v>60</v>
      </c>
      <c r="B154" s="545">
        <v>44461</v>
      </c>
      <c r="C154" s="478"/>
      <c r="D154" s="479" t="s">
        <v>1094</v>
      </c>
      <c r="E154" s="480" t="s">
        <v>616</v>
      </c>
      <c r="F154" s="480" t="s">
        <v>1095</v>
      </c>
      <c r="G154" s="480">
        <v>110</v>
      </c>
      <c r="H154" s="480"/>
      <c r="I154" s="481" t="s">
        <v>1015</v>
      </c>
      <c r="J154" s="547" t="s">
        <v>617</v>
      </c>
      <c r="K154" s="482"/>
      <c r="L154" s="482"/>
      <c r="M154" s="549"/>
      <c r="N154" s="551"/>
      <c r="O154" s="540"/>
      <c r="P154" s="542"/>
      <c r="Q154" s="300"/>
      <c r="R154" s="301"/>
      <c r="S154" s="284"/>
      <c r="T154" s="284"/>
      <c r="U154" s="284"/>
      <c r="V154" s="284"/>
      <c r="W154" s="284"/>
      <c r="X154" s="284"/>
      <c r="Y154" s="284"/>
      <c r="Z154" s="284"/>
      <c r="AA154" s="284"/>
      <c r="AB154" s="284"/>
      <c r="AC154" s="284"/>
      <c r="AD154" s="284"/>
      <c r="AE154" s="284"/>
      <c r="AF154" s="284"/>
      <c r="AG154" s="284"/>
      <c r="AH154" s="284"/>
      <c r="AI154" s="284"/>
      <c r="AJ154" s="284"/>
      <c r="AK154" s="284"/>
      <c r="AL154" s="284"/>
    </row>
    <row r="155" spans="1:38" s="285" customFormat="1" ht="12.75" customHeight="1">
      <c r="A155" s="544"/>
      <c r="B155" s="546"/>
      <c r="C155" s="483"/>
      <c r="D155" s="484" t="s">
        <v>1096</v>
      </c>
      <c r="E155" s="485" t="s">
        <v>855</v>
      </c>
      <c r="F155" s="485" t="s">
        <v>1097</v>
      </c>
      <c r="G155" s="485"/>
      <c r="H155" s="485"/>
      <c r="I155" s="486"/>
      <c r="J155" s="548"/>
      <c r="K155" s="487"/>
      <c r="L155" s="488"/>
      <c r="M155" s="550"/>
      <c r="N155" s="548"/>
      <c r="O155" s="541"/>
      <c r="P155" s="543"/>
      <c r="Q155" s="300"/>
      <c r="R155" s="301"/>
      <c r="S155" s="284"/>
      <c r="T155" s="284"/>
      <c r="U155" s="284"/>
      <c r="V155" s="284"/>
      <c r="W155" s="284"/>
      <c r="X155" s="284"/>
      <c r="Y155" s="284"/>
      <c r="Z155" s="284"/>
      <c r="AA155" s="284"/>
      <c r="AB155" s="284"/>
      <c r="AC155" s="284"/>
      <c r="AD155" s="284"/>
      <c r="AE155" s="284"/>
      <c r="AF155" s="284"/>
      <c r="AG155" s="284"/>
      <c r="AH155" s="284"/>
      <c r="AI155" s="284"/>
      <c r="AJ155" s="284"/>
      <c r="AK155" s="284"/>
      <c r="AL155" s="284"/>
    </row>
    <row r="156" spans="1:38" s="285" customFormat="1" ht="12.75" customHeight="1">
      <c r="A156" s="327"/>
      <c r="B156" s="286"/>
      <c r="C156" s="498"/>
      <c r="D156" s="499"/>
      <c r="E156" s="327"/>
      <c r="F156" s="327"/>
      <c r="G156" s="327"/>
      <c r="H156" s="327"/>
      <c r="I156" s="335"/>
      <c r="J156" s="335"/>
      <c r="K156" s="482"/>
      <c r="L156" s="482"/>
      <c r="M156" s="335"/>
      <c r="N156" s="335"/>
      <c r="O156" s="500"/>
      <c r="P156" s="472"/>
      <c r="Q156" s="300"/>
      <c r="R156" s="301"/>
      <c r="S156" s="284"/>
      <c r="T156" s="284"/>
      <c r="U156" s="284"/>
      <c r="V156" s="284"/>
      <c r="W156" s="284"/>
      <c r="X156" s="284"/>
      <c r="Y156" s="284"/>
      <c r="Z156" s="284"/>
      <c r="AA156" s="284"/>
      <c r="AB156" s="284"/>
      <c r="AC156" s="284"/>
      <c r="AD156" s="284"/>
      <c r="AE156" s="284"/>
      <c r="AF156" s="284"/>
      <c r="AG156" s="284"/>
      <c r="AH156" s="284"/>
      <c r="AI156" s="284"/>
      <c r="AJ156" s="284"/>
      <c r="AK156" s="284"/>
      <c r="AL156" s="284"/>
    </row>
    <row r="157" spans="1:38" ht="13.9" customHeight="1">
      <c r="A157" s="489"/>
      <c r="B157" s="490"/>
      <c r="C157" s="491"/>
      <c r="D157" s="492"/>
      <c r="E157" s="493"/>
      <c r="F157" s="494"/>
      <c r="G157" s="495"/>
      <c r="H157" s="495"/>
      <c r="I157" s="496"/>
      <c r="J157" s="477"/>
      <c r="K157" s="476"/>
      <c r="L157" s="476"/>
      <c r="M157" s="497"/>
      <c r="N157" s="476"/>
      <c r="O157" s="474"/>
      <c r="P157" s="475"/>
      <c r="Q157" s="168"/>
      <c r="R157" s="180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4.25" customHeight="1">
      <c r="A158" s="1"/>
      <c r="B158" s="168"/>
      <c r="C158" s="168"/>
      <c r="D158" s="168"/>
      <c r="E158" s="168"/>
      <c r="F158" s="168"/>
      <c r="G158" s="168"/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68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4.25" customHeight="1">
      <c r="A160" s="175"/>
      <c r="B160" s="181"/>
      <c r="C160" s="181"/>
      <c r="D160" s="182"/>
      <c r="E160" s="175"/>
      <c r="F160" s="183"/>
      <c r="G160" s="175"/>
      <c r="H160" s="175"/>
      <c r="I160" s="175"/>
      <c r="J160" s="181"/>
      <c r="K160" s="184"/>
      <c r="L160" s="175"/>
      <c r="M160" s="175"/>
      <c r="N160" s="175"/>
      <c r="O160" s="185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2.75" customHeight="1">
      <c r="A161" s="98" t="s">
        <v>639</v>
      </c>
      <c r="B161" s="186"/>
      <c r="C161" s="186"/>
      <c r="D161" s="187"/>
      <c r="E161" s="149"/>
      <c r="F161" s="6"/>
      <c r="G161" s="6"/>
      <c r="H161" s="150"/>
      <c r="I161" s="188"/>
      <c r="J161" s="1"/>
      <c r="K161" s="6"/>
      <c r="L161" s="6"/>
      <c r="M161" s="6"/>
      <c r="N161" s="1"/>
      <c r="O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38" ht="38.25" customHeight="1">
      <c r="A162" s="99" t="s">
        <v>16</v>
      </c>
      <c r="B162" s="100" t="s">
        <v>590</v>
      </c>
      <c r="C162" s="100"/>
      <c r="D162" s="101" t="s">
        <v>602</v>
      </c>
      <c r="E162" s="100" t="s">
        <v>603</v>
      </c>
      <c r="F162" s="100" t="s">
        <v>604</v>
      </c>
      <c r="G162" s="100" t="s">
        <v>605</v>
      </c>
      <c r="H162" s="100" t="s">
        <v>606</v>
      </c>
      <c r="I162" s="100" t="s">
        <v>607</v>
      </c>
      <c r="J162" s="99" t="s">
        <v>608</v>
      </c>
      <c r="K162" s="153" t="s">
        <v>626</v>
      </c>
      <c r="L162" s="154" t="s">
        <v>610</v>
      </c>
      <c r="M162" s="102" t="s">
        <v>611</v>
      </c>
      <c r="N162" s="100" t="s">
        <v>612</v>
      </c>
      <c r="O162" s="101" t="s">
        <v>613</v>
      </c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38" ht="14.25" customHeight="1">
      <c r="A163" s="437">
        <v>1</v>
      </c>
      <c r="B163" s="433">
        <v>44420</v>
      </c>
      <c r="C163" s="470"/>
      <c r="D163" s="435" t="s">
        <v>516</v>
      </c>
      <c r="E163" s="436" t="s">
        <v>616</v>
      </c>
      <c r="F163" s="437">
        <v>314</v>
      </c>
      <c r="G163" s="437">
        <v>284</v>
      </c>
      <c r="H163" s="436">
        <v>343.5</v>
      </c>
      <c r="I163" s="438" t="s">
        <v>856</v>
      </c>
      <c r="J163" s="439" t="s">
        <v>1038</v>
      </c>
      <c r="K163" s="439">
        <f t="shared" ref="K163" si="148">H163-F163</f>
        <v>29.5</v>
      </c>
      <c r="L163" s="440">
        <f t="shared" ref="L163" si="149">(F163*-0.7)/100</f>
        <v>-2.198</v>
      </c>
      <c r="M163" s="441">
        <f t="shared" ref="M163" si="150">(K163+L163)/F163</f>
        <v>8.6949044585987262E-2</v>
      </c>
      <c r="N163" s="439" t="s">
        <v>614</v>
      </c>
      <c r="O163" s="442">
        <v>44455</v>
      </c>
      <c r="P163" s="103"/>
      <c r="Q163" s="1"/>
      <c r="R163" s="1" t="s">
        <v>615</v>
      </c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4.25" customHeight="1">
      <c r="A164" s="189"/>
      <c r="B164" s="155"/>
      <c r="C164" s="190"/>
      <c r="D164" s="110"/>
      <c r="E164" s="191"/>
      <c r="F164" s="191"/>
      <c r="G164" s="191"/>
      <c r="H164" s="191"/>
      <c r="I164" s="191"/>
      <c r="J164" s="191"/>
      <c r="K164" s="192"/>
      <c r="L164" s="193"/>
      <c r="M164" s="191"/>
      <c r="N164" s="194"/>
      <c r="O164" s="195"/>
      <c r="P164" s="196"/>
      <c r="R164" s="6"/>
      <c r="S164" s="44"/>
      <c r="T164" s="1"/>
      <c r="U164" s="1"/>
      <c r="V164" s="1"/>
      <c r="W164" s="1"/>
      <c r="X164" s="1"/>
      <c r="Y164" s="1"/>
      <c r="Z164" s="1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</row>
    <row r="165" spans="1:38" ht="12.75" customHeight="1">
      <c r="A165" s="133" t="s">
        <v>619</v>
      </c>
      <c r="B165" s="133"/>
      <c r="C165" s="133"/>
      <c r="D165" s="133"/>
      <c r="E165" s="44"/>
      <c r="F165" s="141" t="s">
        <v>621</v>
      </c>
      <c r="G165" s="59"/>
      <c r="H165" s="59"/>
      <c r="I165" s="59"/>
      <c r="J165" s="6"/>
      <c r="K165" s="163"/>
      <c r="L165" s="164"/>
      <c r="M165" s="6"/>
      <c r="N165" s="123"/>
      <c r="O165" s="197"/>
      <c r="P165" s="1"/>
      <c r="Q165" s="1"/>
      <c r="R165" s="6"/>
      <c r="S165" s="1"/>
      <c r="T165" s="1"/>
      <c r="U165" s="1"/>
      <c r="V165" s="1"/>
      <c r="W165" s="1"/>
      <c r="X165" s="1"/>
      <c r="Y165" s="1"/>
    </row>
    <row r="166" spans="1:38" ht="12.75" customHeight="1">
      <c r="A166" s="140" t="s">
        <v>620</v>
      </c>
      <c r="B166" s="133"/>
      <c r="C166" s="133"/>
      <c r="D166" s="133"/>
      <c r="E166" s="6"/>
      <c r="F166" s="141" t="s">
        <v>623</v>
      </c>
      <c r="G166" s="6"/>
      <c r="H166" s="6" t="s">
        <v>848</v>
      </c>
      <c r="I166" s="6"/>
      <c r="J166" s="1"/>
      <c r="K166" s="6"/>
      <c r="L166" s="6"/>
      <c r="M166" s="6"/>
      <c r="N166" s="1"/>
      <c r="O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38" ht="12.75" customHeight="1">
      <c r="A167" s="140"/>
      <c r="B167" s="133"/>
      <c r="C167" s="133"/>
      <c r="D167" s="133"/>
      <c r="E167" s="6"/>
      <c r="F167" s="141"/>
      <c r="G167" s="6"/>
      <c r="H167" s="6"/>
      <c r="I167" s="6"/>
      <c r="J167" s="1"/>
      <c r="K167" s="6"/>
      <c r="L167" s="6"/>
      <c r="M167" s="6"/>
      <c r="N167" s="1"/>
      <c r="O167" s="1"/>
      <c r="Q167" s="1"/>
      <c r="R167" s="59"/>
      <c r="S167" s="1"/>
      <c r="T167" s="1"/>
      <c r="U167" s="1"/>
      <c r="V167" s="1"/>
      <c r="W167" s="1"/>
      <c r="X167" s="1"/>
      <c r="Y167" s="1"/>
      <c r="Z167" s="1"/>
    </row>
    <row r="168" spans="1:38" ht="12.75" customHeight="1">
      <c r="A168" s="1"/>
      <c r="B168" s="148" t="s">
        <v>640</v>
      </c>
      <c r="C168" s="148"/>
      <c r="D168" s="148"/>
      <c r="E168" s="148"/>
      <c r="F168" s="149"/>
      <c r="G168" s="6"/>
      <c r="H168" s="6"/>
      <c r="I168" s="150"/>
      <c r="J168" s="151"/>
      <c r="K168" s="152"/>
      <c r="L168" s="151"/>
      <c r="M168" s="6"/>
      <c r="N168" s="1"/>
      <c r="O168" s="1"/>
      <c r="Q168" s="1"/>
      <c r="R168" s="59"/>
      <c r="S168" s="1"/>
      <c r="T168" s="1"/>
      <c r="U168" s="1"/>
      <c r="V168" s="1"/>
      <c r="W168" s="1"/>
      <c r="X168" s="1"/>
      <c r="Y168" s="1"/>
      <c r="Z168" s="1"/>
    </row>
    <row r="169" spans="1:38" ht="38.25" customHeight="1">
      <c r="A169" s="99" t="s">
        <v>16</v>
      </c>
      <c r="B169" s="100" t="s">
        <v>590</v>
      </c>
      <c r="C169" s="100"/>
      <c r="D169" s="101" t="s">
        <v>602</v>
      </c>
      <c r="E169" s="100" t="s">
        <v>603</v>
      </c>
      <c r="F169" s="100" t="s">
        <v>604</v>
      </c>
      <c r="G169" s="100" t="s">
        <v>625</v>
      </c>
      <c r="H169" s="100" t="s">
        <v>606</v>
      </c>
      <c r="I169" s="100" t="s">
        <v>607</v>
      </c>
      <c r="J169" s="198" t="s">
        <v>608</v>
      </c>
      <c r="K169" s="153" t="s">
        <v>626</v>
      </c>
      <c r="L169" s="167" t="s">
        <v>634</v>
      </c>
      <c r="M169" s="100" t="s">
        <v>635</v>
      </c>
      <c r="N169" s="154" t="s">
        <v>610</v>
      </c>
      <c r="O169" s="102" t="s">
        <v>611</v>
      </c>
      <c r="P169" s="100" t="s">
        <v>612</v>
      </c>
      <c r="Q169" s="101" t="s">
        <v>613</v>
      </c>
      <c r="R169" s="59"/>
      <c r="S169" s="1"/>
      <c r="T169" s="1"/>
      <c r="U169" s="1"/>
      <c r="V169" s="1"/>
      <c r="W169" s="1"/>
      <c r="X169" s="1"/>
      <c r="Y169" s="1"/>
      <c r="Z169" s="1"/>
    </row>
    <row r="170" spans="1:38" ht="14.25" customHeight="1">
      <c r="A170" s="114"/>
      <c r="B170" s="116"/>
      <c r="C170" s="199"/>
      <c r="D170" s="117"/>
      <c r="E170" s="118"/>
      <c r="F170" s="200"/>
      <c r="G170" s="114"/>
      <c r="H170" s="118"/>
      <c r="I170" s="119"/>
      <c r="J170" s="201"/>
      <c r="K170" s="201"/>
      <c r="L170" s="202"/>
      <c r="M170" s="108"/>
      <c r="N170" s="202"/>
      <c r="O170" s="203"/>
      <c r="P170" s="204"/>
      <c r="Q170" s="205"/>
      <c r="R170" s="161"/>
      <c r="S170" s="127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38" ht="14.25" customHeight="1">
      <c r="A171" s="114"/>
      <c r="B171" s="116"/>
      <c r="C171" s="199"/>
      <c r="D171" s="117"/>
      <c r="E171" s="118"/>
      <c r="F171" s="200"/>
      <c r="G171" s="114"/>
      <c r="H171" s="118"/>
      <c r="I171" s="119"/>
      <c r="J171" s="201"/>
      <c r="K171" s="201"/>
      <c r="L171" s="202"/>
      <c r="M171" s="108"/>
      <c r="N171" s="202"/>
      <c r="O171" s="203"/>
      <c r="P171" s="204"/>
      <c r="Q171" s="205"/>
      <c r="R171" s="161"/>
      <c r="S171" s="127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38" ht="14.25" customHeight="1">
      <c r="A172" s="114"/>
      <c r="B172" s="116"/>
      <c r="C172" s="199"/>
      <c r="D172" s="117"/>
      <c r="E172" s="118"/>
      <c r="F172" s="200"/>
      <c r="G172" s="114"/>
      <c r="H172" s="118"/>
      <c r="I172" s="119"/>
      <c r="J172" s="201"/>
      <c r="K172" s="201"/>
      <c r="L172" s="202"/>
      <c r="M172" s="108"/>
      <c r="N172" s="202"/>
      <c r="O172" s="203"/>
      <c r="P172" s="204"/>
      <c r="Q172" s="205"/>
      <c r="R172" s="6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4.25" customHeight="1">
      <c r="A173" s="114"/>
      <c r="B173" s="116"/>
      <c r="C173" s="199"/>
      <c r="D173" s="117"/>
      <c r="E173" s="118"/>
      <c r="F173" s="201"/>
      <c r="G173" s="114"/>
      <c r="H173" s="118"/>
      <c r="I173" s="119"/>
      <c r="J173" s="201"/>
      <c r="K173" s="201"/>
      <c r="L173" s="202"/>
      <c r="M173" s="108"/>
      <c r="N173" s="202"/>
      <c r="O173" s="203"/>
      <c r="P173" s="204"/>
      <c r="Q173" s="205"/>
      <c r="R173" s="6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4.25" customHeight="1">
      <c r="A174" s="114"/>
      <c r="B174" s="116"/>
      <c r="C174" s="199"/>
      <c r="D174" s="117"/>
      <c r="E174" s="118"/>
      <c r="F174" s="201"/>
      <c r="G174" s="114"/>
      <c r="H174" s="118"/>
      <c r="I174" s="119"/>
      <c r="J174" s="201"/>
      <c r="K174" s="201"/>
      <c r="L174" s="202"/>
      <c r="M174" s="108"/>
      <c r="N174" s="202"/>
      <c r="O174" s="203"/>
      <c r="P174" s="204"/>
      <c r="Q174" s="205"/>
      <c r="R174" s="6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4.25" customHeight="1">
      <c r="A175" s="114"/>
      <c r="B175" s="116"/>
      <c r="C175" s="199"/>
      <c r="D175" s="117"/>
      <c r="E175" s="118"/>
      <c r="F175" s="200"/>
      <c r="G175" s="114"/>
      <c r="H175" s="118"/>
      <c r="I175" s="119"/>
      <c r="J175" s="201"/>
      <c r="K175" s="201"/>
      <c r="L175" s="202"/>
      <c r="M175" s="108"/>
      <c r="N175" s="202"/>
      <c r="O175" s="203"/>
      <c r="P175" s="204"/>
      <c r="Q175" s="205"/>
      <c r="R175" s="6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4.25" customHeight="1">
      <c r="A176" s="114"/>
      <c r="B176" s="116"/>
      <c r="C176" s="199"/>
      <c r="D176" s="117"/>
      <c r="E176" s="118"/>
      <c r="F176" s="200"/>
      <c r="G176" s="114"/>
      <c r="H176" s="118"/>
      <c r="I176" s="119"/>
      <c r="J176" s="201"/>
      <c r="K176" s="201"/>
      <c r="L176" s="201"/>
      <c r="M176" s="201"/>
      <c r="N176" s="202"/>
      <c r="O176" s="206"/>
      <c r="P176" s="204"/>
      <c r="Q176" s="205"/>
      <c r="R176" s="6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4.25" customHeight="1">
      <c r="A177" s="114"/>
      <c r="B177" s="116"/>
      <c r="C177" s="199"/>
      <c r="D177" s="117"/>
      <c r="E177" s="118"/>
      <c r="F177" s="201"/>
      <c r="G177" s="114"/>
      <c r="H177" s="118"/>
      <c r="I177" s="119"/>
      <c r="J177" s="201"/>
      <c r="K177" s="201"/>
      <c r="L177" s="202"/>
      <c r="M177" s="108"/>
      <c r="N177" s="202"/>
      <c r="O177" s="203"/>
      <c r="P177" s="204"/>
      <c r="Q177" s="205"/>
      <c r="R177" s="161"/>
      <c r="S177" s="127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4.25" customHeight="1">
      <c r="A178" s="114"/>
      <c r="B178" s="116"/>
      <c r="C178" s="199"/>
      <c r="D178" s="117"/>
      <c r="E178" s="118"/>
      <c r="F178" s="200"/>
      <c r="G178" s="114"/>
      <c r="H178" s="118"/>
      <c r="I178" s="119"/>
      <c r="J178" s="207"/>
      <c r="K178" s="207"/>
      <c r="L178" s="207"/>
      <c r="M178" s="207"/>
      <c r="N178" s="208"/>
      <c r="O178" s="203"/>
      <c r="P178" s="120"/>
      <c r="Q178" s="205"/>
      <c r="R178" s="161"/>
      <c r="S178" s="127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2.75" customHeight="1">
      <c r="A179" s="140"/>
      <c r="B179" s="133"/>
      <c r="C179" s="133"/>
      <c r="D179" s="133"/>
      <c r="E179" s="6"/>
      <c r="F179" s="141"/>
      <c r="G179" s="6"/>
      <c r="H179" s="6"/>
      <c r="I179" s="6"/>
      <c r="J179" s="1"/>
      <c r="K179" s="6"/>
      <c r="L179" s="6"/>
      <c r="M179" s="6"/>
      <c r="N179" s="1"/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38" ht="12.75" customHeight="1">
      <c r="A180" s="140"/>
      <c r="B180" s="133"/>
      <c r="C180" s="133"/>
      <c r="D180" s="133"/>
      <c r="E180" s="6"/>
      <c r="F180" s="141"/>
      <c r="G180" s="59"/>
      <c r="H180" s="44"/>
      <c r="I180" s="59"/>
      <c r="J180" s="6"/>
      <c r="K180" s="163"/>
      <c r="L180" s="164"/>
      <c r="M180" s="6"/>
      <c r="N180" s="123"/>
      <c r="O180" s="165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38" ht="12.75" customHeight="1">
      <c r="A181" s="59"/>
      <c r="B181" s="122"/>
      <c r="C181" s="122"/>
      <c r="D181" s="44"/>
      <c r="E181" s="59"/>
      <c r="F181" s="59"/>
      <c r="G181" s="59"/>
      <c r="H181" s="44"/>
      <c r="I181" s="59"/>
      <c r="J181" s="6"/>
      <c r="K181" s="163"/>
      <c r="L181" s="164"/>
      <c r="M181" s="6"/>
      <c r="N181" s="123"/>
      <c r="O181" s="165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38" ht="12.75" customHeight="1">
      <c r="A182" s="44"/>
      <c r="B182" s="209" t="s">
        <v>641</v>
      </c>
      <c r="C182" s="209"/>
      <c r="D182" s="209"/>
      <c r="E182" s="209"/>
      <c r="F182" s="6"/>
      <c r="G182" s="6"/>
      <c r="H182" s="151"/>
      <c r="I182" s="6"/>
      <c r="J182" s="151"/>
      <c r="K182" s="152"/>
      <c r="L182" s="6"/>
      <c r="M182" s="6"/>
      <c r="N182" s="1"/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38" ht="38.25" customHeight="1">
      <c r="A183" s="99" t="s">
        <v>16</v>
      </c>
      <c r="B183" s="100" t="s">
        <v>590</v>
      </c>
      <c r="C183" s="100"/>
      <c r="D183" s="101" t="s">
        <v>602</v>
      </c>
      <c r="E183" s="100" t="s">
        <v>603</v>
      </c>
      <c r="F183" s="100" t="s">
        <v>604</v>
      </c>
      <c r="G183" s="100" t="s">
        <v>642</v>
      </c>
      <c r="H183" s="100" t="s">
        <v>643</v>
      </c>
      <c r="I183" s="100" t="s">
        <v>607</v>
      </c>
      <c r="J183" s="210" t="s">
        <v>608</v>
      </c>
      <c r="K183" s="100" t="s">
        <v>609</v>
      </c>
      <c r="L183" s="100" t="s">
        <v>644</v>
      </c>
      <c r="M183" s="100" t="s">
        <v>612</v>
      </c>
      <c r="N183" s="101" t="s">
        <v>613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38" ht="12.75" customHeight="1">
      <c r="A184" s="211">
        <v>1</v>
      </c>
      <c r="B184" s="212">
        <v>41579</v>
      </c>
      <c r="C184" s="212"/>
      <c r="D184" s="213" t="s">
        <v>645</v>
      </c>
      <c r="E184" s="214" t="s">
        <v>646</v>
      </c>
      <c r="F184" s="215">
        <v>82</v>
      </c>
      <c r="G184" s="214" t="s">
        <v>647</v>
      </c>
      <c r="H184" s="214">
        <v>100</v>
      </c>
      <c r="I184" s="216">
        <v>100</v>
      </c>
      <c r="J184" s="217" t="s">
        <v>648</v>
      </c>
      <c r="K184" s="218">
        <f t="shared" ref="K184:K236" si="151">H184-F184</f>
        <v>18</v>
      </c>
      <c r="L184" s="219">
        <f t="shared" ref="L184:L236" si="152">K184/F184</f>
        <v>0.21951219512195122</v>
      </c>
      <c r="M184" s="214" t="s">
        <v>614</v>
      </c>
      <c r="N184" s="220">
        <v>42657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38" ht="12.75" customHeight="1">
      <c r="A185" s="211">
        <v>2</v>
      </c>
      <c r="B185" s="212">
        <v>41794</v>
      </c>
      <c r="C185" s="212"/>
      <c r="D185" s="213" t="s">
        <v>649</v>
      </c>
      <c r="E185" s="214" t="s">
        <v>616</v>
      </c>
      <c r="F185" s="215">
        <v>257</v>
      </c>
      <c r="G185" s="214" t="s">
        <v>647</v>
      </c>
      <c r="H185" s="214">
        <v>300</v>
      </c>
      <c r="I185" s="216">
        <v>300</v>
      </c>
      <c r="J185" s="217" t="s">
        <v>648</v>
      </c>
      <c r="K185" s="218">
        <f t="shared" si="151"/>
        <v>43</v>
      </c>
      <c r="L185" s="219">
        <f t="shared" si="152"/>
        <v>0.16731517509727625</v>
      </c>
      <c r="M185" s="214" t="s">
        <v>614</v>
      </c>
      <c r="N185" s="220">
        <v>41822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38" ht="12.75" customHeight="1">
      <c r="A186" s="211">
        <v>3</v>
      </c>
      <c r="B186" s="212">
        <v>41828</v>
      </c>
      <c r="C186" s="212"/>
      <c r="D186" s="213" t="s">
        <v>650</v>
      </c>
      <c r="E186" s="214" t="s">
        <v>616</v>
      </c>
      <c r="F186" s="215">
        <v>393</v>
      </c>
      <c r="G186" s="214" t="s">
        <v>647</v>
      </c>
      <c r="H186" s="214">
        <v>468</v>
      </c>
      <c r="I186" s="216">
        <v>468</v>
      </c>
      <c r="J186" s="217" t="s">
        <v>648</v>
      </c>
      <c r="K186" s="218">
        <f t="shared" si="151"/>
        <v>75</v>
      </c>
      <c r="L186" s="219">
        <f t="shared" si="152"/>
        <v>0.19083969465648856</v>
      </c>
      <c r="M186" s="214" t="s">
        <v>614</v>
      </c>
      <c r="N186" s="220">
        <v>41863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38" ht="12.75" customHeight="1">
      <c r="A187" s="211">
        <v>4</v>
      </c>
      <c r="B187" s="212">
        <v>41857</v>
      </c>
      <c r="C187" s="212"/>
      <c r="D187" s="213" t="s">
        <v>651</v>
      </c>
      <c r="E187" s="214" t="s">
        <v>616</v>
      </c>
      <c r="F187" s="215">
        <v>205</v>
      </c>
      <c r="G187" s="214" t="s">
        <v>647</v>
      </c>
      <c r="H187" s="214">
        <v>275</v>
      </c>
      <c r="I187" s="216">
        <v>250</v>
      </c>
      <c r="J187" s="217" t="s">
        <v>648</v>
      </c>
      <c r="K187" s="218">
        <f t="shared" si="151"/>
        <v>70</v>
      </c>
      <c r="L187" s="219">
        <f t="shared" si="152"/>
        <v>0.34146341463414637</v>
      </c>
      <c r="M187" s="214" t="s">
        <v>614</v>
      </c>
      <c r="N187" s="220">
        <v>41962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38" ht="12.75" customHeight="1">
      <c r="A188" s="211">
        <v>5</v>
      </c>
      <c r="B188" s="212">
        <v>41886</v>
      </c>
      <c r="C188" s="212"/>
      <c r="D188" s="213" t="s">
        <v>652</v>
      </c>
      <c r="E188" s="214" t="s">
        <v>616</v>
      </c>
      <c r="F188" s="215">
        <v>162</v>
      </c>
      <c r="G188" s="214" t="s">
        <v>647</v>
      </c>
      <c r="H188" s="214">
        <v>190</v>
      </c>
      <c r="I188" s="216">
        <v>190</v>
      </c>
      <c r="J188" s="217" t="s">
        <v>648</v>
      </c>
      <c r="K188" s="218">
        <f t="shared" si="151"/>
        <v>28</v>
      </c>
      <c r="L188" s="219">
        <f t="shared" si="152"/>
        <v>0.1728395061728395</v>
      </c>
      <c r="M188" s="214" t="s">
        <v>614</v>
      </c>
      <c r="N188" s="220">
        <v>42006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38" ht="12.75" customHeight="1">
      <c r="A189" s="211">
        <v>6</v>
      </c>
      <c r="B189" s="212">
        <v>41886</v>
      </c>
      <c r="C189" s="212"/>
      <c r="D189" s="213" t="s">
        <v>653</v>
      </c>
      <c r="E189" s="214" t="s">
        <v>616</v>
      </c>
      <c r="F189" s="215">
        <v>75</v>
      </c>
      <c r="G189" s="214" t="s">
        <v>647</v>
      </c>
      <c r="H189" s="214">
        <v>91.5</v>
      </c>
      <c r="I189" s="216" t="s">
        <v>654</v>
      </c>
      <c r="J189" s="217" t="s">
        <v>655</v>
      </c>
      <c r="K189" s="218">
        <f t="shared" si="151"/>
        <v>16.5</v>
      </c>
      <c r="L189" s="219">
        <f t="shared" si="152"/>
        <v>0.22</v>
      </c>
      <c r="M189" s="214" t="s">
        <v>614</v>
      </c>
      <c r="N189" s="220">
        <v>41954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38" ht="12.75" customHeight="1">
      <c r="A190" s="211">
        <v>7</v>
      </c>
      <c r="B190" s="212">
        <v>41913</v>
      </c>
      <c r="C190" s="212"/>
      <c r="D190" s="213" t="s">
        <v>656</v>
      </c>
      <c r="E190" s="214" t="s">
        <v>616</v>
      </c>
      <c r="F190" s="215">
        <v>850</v>
      </c>
      <c r="G190" s="214" t="s">
        <v>647</v>
      </c>
      <c r="H190" s="214">
        <v>982.5</v>
      </c>
      <c r="I190" s="216">
        <v>1050</v>
      </c>
      <c r="J190" s="217" t="s">
        <v>657</v>
      </c>
      <c r="K190" s="218">
        <f t="shared" si="151"/>
        <v>132.5</v>
      </c>
      <c r="L190" s="219">
        <f t="shared" si="152"/>
        <v>0.15588235294117647</v>
      </c>
      <c r="M190" s="214" t="s">
        <v>614</v>
      </c>
      <c r="N190" s="220">
        <v>42039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38" ht="12.75" customHeight="1">
      <c r="A191" s="211">
        <v>8</v>
      </c>
      <c r="B191" s="212">
        <v>41913</v>
      </c>
      <c r="C191" s="212"/>
      <c r="D191" s="213" t="s">
        <v>658</v>
      </c>
      <c r="E191" s="214" t="s">
        <v>616</v>
      </c>
      <c r="F191" s="215">
        <v>475</v>
      </c>
      <c r="G191" s="214" t="s">
        <v>647</v>
      </c>
      <c r="H191" s="214">
        <v>515</v>
      </c>
      <c r="I191" s="216">
        <v>600</v>
      </c>
      <c r="J191" s="217" t="s">
        <v>659</v>
      </c>
      <c r="K191" s="218">
        <f t="shared" si="151"/>
        <v>40</v>
      </c>
      <c r="L191" s="219">
        <f t="shared" si="152"/>
        <v>8.4210526315789472E-2</v>
      </c>
      <c r="M191" s="214" t="s">
        <v>614</v>
      </c>
      <c r="N191" s="220">
        <v>41939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38" ht="12.75" customHeight="1">
      <c r="A192" s="211">
        <v>9</v>
      </c>
      <c r="B192" s="212">
        <v>41913</v>
      </c>
      <c r="C192" s="212"/>
      <c r="D192" s="213" t="s">
        <v>660</v>
      </c>
      <c r="E192" s="214" t="s">
        <v>616</v>
      </c>
      <c r="F192" s="215">
        <v>86</v>
      </c>
      <c r="G192" s="214" t="s">
        <v>647</v>
      </c>
      <c r="H192" s="214">
        <v>99</v>
      </c>
      <c r="I192" s="216">
        <v>140</v>
      </c>
      <c r="J192" s="217" t="s">
        <v>661</v>
      </c>
      <c r="K192" s="218">
        <f t="shared" si="151"/>
        <v>13</v>
      </c>
      <c r="L192" s="219">
        <f t="shared" si="152"/>
        <v>0.15116279069767441</v>
      </c>
      <c r="M192" s="214" t="s">
        <v>614</v>
      </c>
      <c r="N192" s="220">
        <v>41939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1">
        <v>10</v>
      </c>
      <c r="B193" s="212">
        <v>41926</v>
      </c>
      <c r="C193" s="212"/>
      <c r="D193" s="213" t="s">
        <v>662</v>
      </c>
      <c r="E193" s="214" t="s">
        <v>616</v>
      </c>
      <c r="F193" s="215">
        <v>496.6</v>
      </c>
      <c r="G193" s="214" t="s">
        <v>647</v>
      </c>
      <c r="H193" s="214">
        <v>621</v>
      </c>
      <c r="I193" s="216">
        <v>580</v>
      </c>
      <c r="J193" s="217" t="s">
        <v>648</v>
      </c>
      <c r="K193" s="218">
        <f t="shared" si="151"/>
        <v>124.39999999999998</v>
      </c>
      <c r="L193" s="219">
        <f t="shared" si="152"/>
        <v>0.25050342327829234</v>
      </c>
      <c r="M193" s="214" t="s">
        <v>614</v>
      </c>
      <c r="N193" s="220">
        <v>42605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1">
        <v>11</v>
      </c>
      <c r="B194" s="212">
        <v>41926</v>
      </c>
      <c r="C194" s="212"/>
      <c r="D194" s="213" t="s">
        <v>663</v>
      </c>
      <c r="E194" s="214" t="s">
        <v>616</v>
      </c>
      <c r="F194" s="215">
        <v>2481.9</v>
      </c>
      <c r="G194" s="214" t="s">
        <v>647</v>
      </c>
      <c r="H194" s="214">
        <v>2840</v>
      </c>
      <c r="I194" s="216">
        <v>2870</v>
      </c>
      <c r="J194" s="217" t="s">
        <v>664</v>
      </c>
      <c r="K194" s="218">
        <f t="shared" si="151"/>
        <v>358.09999999999991</v>
      </c>
      <c r="L194" s="219">
        <f t="shared" si="152"/>
        <v>0.14428462065353154</v>
      </c>
      <c r="M194" s="214" t="s">
        <v>614</v>
      </c>
      <c r="N194" s="220">
        <v>42017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1">
        <v>12</v>
      </c>
      <c r="B195" s="212">
        <v>41928</v>
      </c>
      <c r="C195" s="212"/>
      <c r="D195" s="213" t="s">
        <v>665</v>
      </c>
      <c r="E195" s="214" t="s">
        <v>616</v>
      </c>
      <c r="F195" s="215">
        <v>84.5</v>
      </c>
      <c r="G195" s="214" t="s">
        <v>647</v>
      </c>
      <c r="H195" s="214">
        <v>93</v>
      </c>
      <c r="I195" s="216">
        <v>110</v>
      </c>
      <c r="J195" s="217" t="s">
        <v>666</v>
      </c>
      <c r="K195" s="218">
        <f t="shared" si="151"/>
        <v>8.5</v>
      </c>
      <c r="L195" s="219">
        <f t="shared" si="152"/>
        <v>0.10059171597633136</v>
      </c>
      <c r="M195" s="214" t="s">
        <v>614</v>
      </c>
      <c r="N195" s="220">
        <v>41939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1">
        <v>13</v>
      </c>
      <c r="B196" s="212">
        <v>41928</v>
      </c>
      <c r="C196" s="212"/>
      <c r="D196" s="213" t="s">
        <v>667</v>
      </c>
      <c r="E196" s="214" t="s">
        <v>616</v>
      </c>
      <c r="F196" s="215">
        <v>401</v>
      </c>
      <c r="G196" s="214" t="s">
        <v>647</v>
      </c>
      <c r="H196" s="214">
        <v>428</v>
      </c>
      <c r="I196" s="216">
        <v>450</v>
      </c>
      <c r="J196" s="217" t="s">
        <v>668</v>
      </c>
      <c r="K196" s="218">
        <f t="shared" si="151"/>
        <v>27</v>
      </c>
      <c r="L196" s="219">
        <f t="shared" si="152"/>
        <v>6.7331670822942641E-2</v>
      </c>
      <c r="M196" s="214" t="s">
        <v>614</v>
      </c>
      <c r="N196" s="220">
        <v>42020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1">
        <v>14</v>
      </c>
      <c r="B197" s="212">
        <v>41928</v>
      </c>
      <c r="C197" s="212"/>
      <c r="D197" s="213" t="s">
        <v>669</v>
      </c>
      <c r="E197" s="214" t="s">
        <v>616</v>
      </c>
      <c r="F197" s="215">
        <v>101</v>
      </c>
      <c r="G197" s="214" t="s">
        <v>647</v>
      </c>
      <c r="H197" s="214">
        <v>112</v>
      </c>
      <c r="I197" s="216">
        <v>120</v>
      </c>
      <c r="J197" s="217" t="s">
        <v>670</v>
      </c>
      <c r="K197" s="218">
        <f t="shared" si="151"/>
        <v>11</v>
      </c>
      <c r="L197" s="219">
        <f t="shared" si="152"/>
        <v>0.10891089108910891</v>
      </c>
      <c r="M197" s="214" t="s">
        <v>614</v>
      </c>
      <c r="N197" s="220">
        <v>41939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1">
        <v>15</v>
      </c>
      <c r="B198" s="212">
        <v>41954</v>
      </c>
      <c r="C198" s="212"/>
      <c r="D198" s="213" t="s">
        <v>671</v>
      </c>
      <c r="E198" s="214" t="s">
        <v>616</v>
      </c>
      <c r="F198" s="215">
        <v>59</v>
      </c>
      <c r="G198" s="214" t="s">
        <v>647</v>
      </c>
      <c r="H198" s="214">
        <v>76</v>
      </c>
      <c r="I198" s="216">
        <v>76</v>
      </c>
      <c r="J198" s="217" t="s">
        <v>648</v>
      </c>
      <c r="K198" s="218">
        <f t="shared" si="151"/>
        <v>17</v>
      </c>
      <c r="L198" s="219">
        <f t="shared" si="152"/>
        <v>0.28813559322033899</v>
      </c>
      <c r="M198" s="214" t="s">
        <v>614</v>
      </c>
      <c r="N198" s="220">
        <v>43032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1">
        <v>16</v>
      </c>
      <c r="B199" s="212">
        <v>41954</v>
      </c>
      <c r="C199" s="212"/>
      <c r="D199" s="213" t="s">
        <v>660</v>
      </c>
      <c r="E199" s="214" t="s">
        <v>616</v>
      </c>
      <c r="F199" s="215">
        <v>99</v>
      </c>
      <c r="G199" s="214" t="s">
        <v>647</v>
      </c>
      <c r="H199" s="214">
        <v>120</v>
      </c>
      <c r="I199" s="216">
        <v>120</v>
      </c>
      <c r="J199" s="217" t="s">
        <v>628</v>
      </c>
      <c r="K199" s="218">
        <f t="shared" si="151"/>
        <v>21</v>
      </c>
      <c r="L199" s="219">
        <f t="shared" si="152"/>
        <v>0.21212121212121213</v>
      </c>
      <c r="M199" s="214" t="s">
        <v>614</v>
      </c>
      <c r="N199" s="220">
        <v>41960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1">
        <v>17</v>
      </c>
      <c r="B200" s="212">
        <v>41956</v>
      </c>
      <c r="C200" s="212"/>
      <c r="D200" s="213" t="s">
        <v>672</v>
      </c>
      <c r="E200" s="214" t="s">
        <v>616</v>
      </c>
      <c r="F200" s="215">
        <v>22</v>
      </c>
      <c r="G200" s="214" t="s">
        <v>647</v>
      </c>
      <c r="H200" s="214">
        <v>33.549999999999997</v>
      </c>
      <c r="I200" s="216">
        <v>32</v>
      </c>
      <c r="J200" s="217" t="s">
        <v>673</v>
      </c>
      <c r="K200" s="218">
        <f t="shared" si="151"/>
        <v>11.549999999999997</v>
      </c>
      <c r="L200" s="219">
        <f t="shared" si="152"/>
        <v>0.52499999999999991</v>
      </c>
      <c r="M200" s="214" t="s">
        <v>614</v>
      </c>
      <c r="N200" s="220">
        <v>42188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1">
        <v>18</v>
      </c>
      <c r="B201" s="212">
        <v>41976</v>
      </c>
      <c r="C201" s="212"/>
      <c r="D201" s="213" t="s">
        <v>674</v>
      </c>
      <c r="E201" s="214" t="s">
        <v>616</v>
      </c>
      <c r="F201" s="215">
        <v>440</v>
      </c>
      <c r="G201" s="214" t="s">
        <v>647</v>
      </c>
      <c r="H201" s="214">
        <v>520</v>
      </c>
      <c r="I201" s="216">
        <v>520</v>
      </c>
      <c r="J201" s="217" t="s">
        <v>675</v>
      </c>
      <c r="K201" s="218">
        <f t="shared" si="151"/>
        <v>80</v>
      </c>
      <c r="L201" s="219">
        <f t="shared" si="152"/>
        <v>0.18181818181818182</v>
      </c>
      <c r="M201" s="214" t="s">
        <v>614</v>
      </c>
      <c r="N201" s="220">
        <v>42208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1">
        <v>19</v>
      </c>
      <c r="B202" s="212">
        <v>41976</v>
      </c>
      <c r="C202" s="212"/>
      <c r="D202" s="213" t="s">
        <v>676</v>
      </c>
      <c r="E202" s="214" t="s">
        <v>616</v>
      </c>
      <c r="F202" s="215">
        <v>360</v>
      </c>
      <c r="G202" s="214" t="s">
        <v>647</v>
      </c>
      <c r="H202" s="214">
        <v>427</v>
      </c>
      <c r="I202" s="216">
        <v>425</v>
      </c>
      <c r="J202" s="217" t="s">
        <v>677</v>
      </c>
      <c r="K202" s="218">
        <f t="shared" si="151"/>
        <v>67</v>
      </c>
      <c r="L202" s="219">
        <f t="shared" si="152"/>
        <v>0.18611111111111112</v>
      </c>
      <c r="M202" s="214" t="s">
        <v>614</v>
      </c>
      <c r="N202" s="220">
        <v>42058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1">
        <v>20</v>
      </c>
      <c r="B203" s="212">
        <v>42012</v>
      </c>
      <c r="C203" s="212"/>
      <c r="D203" s="213" t="s">
        <v>678</v>
      </c>
      <c r="E203" s="214" t="s">
        <v>616</v>
      </c>
      <c r="F203" s="215">
        <v>360</v>
      </c>
      <c r="G203" s="214" t="s">
        <v>647</v>
      </c>
      <c r="H203" s="214">
        <v>455</v>
      </c>
      <c r="I203" s="216">
        <v>420</v>
      </c>
      <c r="J203" s="217" t="s">
        <v>679</v>
      </c>
      <c r="K203" s="218">
        <f t="shared" si="151"/>
        <v>95</v>
      </c>
      <c r="L203" s="219">
        <f t="shared" si="152"/>
        <v>0.2638888888888889</v>
      </c>
      <c r="M203" s="214" t="s">
        <v>614</v>
      </c>
      <c r="N203" s="220">
        <v>42024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1">
        <v>21</v>
      </c>
      <c r="B204" s="212">
        <v>42012</v>
      </c>
      <c r="C204" s="212"/>
      <c r="D204" s="213" t="s">
        <v>680</v>
      </c>
      <c r="E204" s="214" t="s">
        <v>616</v>
      </c>
      <c r="F204" s="215">
        <v>130</v>
      </c>
      <c r="G204" s="214"/>
      <c r="H204" s="214">
        <v>175.5</v>
      </c>
      <c r="I204" s="216">
        <v>165</v>
      </c>
      <c r="J204" s="217" t="s">
        <v>681</v>
      </c>
      <c r="K204" s="218">
        <f t="shared" si="151"/>
        <v>45.5</v>
      </c>
      <c r="L204" s="219">
        <f t="shared" si="152"/>
        <v>0.35</v>
      </c>
      <c r="M204" s="214" t="s">
        <v>614</v>
      </c>
      <c r="N204" s="220">
        <v>43088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1">
        <v>22</v>
      </c>
      <c r="B205" s="212">
        <v>42040</v>
      </c>
      <c r="C205" s="212"/>
      <c r="D205" s="213" t="s">
        <v>392</v>
      </c>
      <c r="E205" s="214" t="s">
        <v>646</v>
      </c>
      <c r="F205" s="215">
        <v>98</v>
      </c>
      <c r="G205" s="214"/>
      <c r="H205" s="214">
        <v>120</v>
      </c>
      <c r="I205" s="216">
        <v>120</v>
      </c>
      <c r="J205" s="217" t="s">
        <v>648</v>
      </c>
      <c r="K205" s="218">
        <f t="shared" si="151"/>
        <v>22</v>
      </c>
      <c r="L205" s="219">
        <f t="shared" si="152"/>
        <v>0.22448979591836735</v>
      </c>
      <c r="M205" s="214" t="s">
        <v>614</v>
      </c>
      <c r="N205" s="220">
        <v>42753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1">
        <v>23</v>
      </c>
      <c r="B206" s="212">
        <v>42040</v>
      </c>
      <c r="C206" s="212"/>
      <c r="D206" s="213" t="s">
        <v>682</v>
      </c>
      <c r="E206" s="214" t="s">
        <v>646</v>
      </c>
      <c r="F206" s="215">
        <v>196</v>
      </c>
      <c r="G206" s="214"/>
      <c r="H206" s="214">
        <v>262</v>
      </c>
      <c r="I206" s="216">
        <v>255</v>
      </c>
      <c r="J206" s="217" t="s">
        <v>648</v>
      </c>
      <c r="K206" s="218">
        <f t="shared" si="151"/>
        <v>66</v>
      </c>
      <c r="L206" s="219">
        <f t="shared" si="152"/>
        <v>0.33673469387755101</v>
      </c>
      <c r="M206" s="214" t="s">
        <v>614</v>
      </c>
      <c r="N206" s="220">
        <v>42599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1">
        <v>24</v>
      </c>
      <c r="B207" s="222">
        <v>42067</v>
      </c>
      <c r="C207" s="222"/>
      <c r="D207" s="223" t="s">
        <v>391</v>
      </c>
      <c r="E207" s="224" t="s">
        <v>646</v>
      </c>
      <c r="F207" s="225">
        <v>235</v>
      </c>
      <c r="G207" s="225"/>
      <c r="H207" s="226">
        <v>77</v>
      </c>
      <c r="I207" s="226" t="s">
        <v>683</v>
      </c>
      <c r="J207" s="227" t="s">
        <v>684</v>
      </c>
      <c r="K207" s="228">
        <f t="shared" si="151"/>
        <v>-158</v>
      </c>
      <c r="L207" s="229">
        <f t="shared" si="152"/>
        <v>-0.67234042553191486</v>
      </c>
      <c r="M207" s="225" t="s">
        <v>627</v>
      </c>
      <c r="N207" s="222">
        <v>43522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1">
        <v>25</v>
      </c>
      <c r="B208" s="212">
        <v>42067</v>
      </c>
      <c r="C208" s="212"/>
      <c r="D208" s="213" t="s">
        <v>685</v>
      </c>
      <c r="E208" s="214" t="s">
        <v>646</v>
      </c>
      <c r="F208" s="215">
        <v>185</v>
      </c>
      <c r="G208" s="214"/>
      <c r="H208" s="214">
        <v>224</v>
      </c>
      <c r="I208" s="216" t="s">
        <v>686</v>
      </c>
      <c r="J208" s="217" t="s">
        <v>648</v>
      </c>
      <c r="K208" s="218">
        <f t="shared" si="151"/>
        <v>39</v>
      </c>
      <c r="L208" s="219">
        <f t="shared" si="152"/>
        <v>0.21081081081081082</v>
      </c>
      <c r="M208" s="214" t="s">
        <v>614</v>
      </c>
      <c r="N208" s="220">
        <v>42647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1">
        <v>26</v>
      </c>
      <c r="B209" s="222">
        <v>42090</v>
      </c>
      <c r="C209" s="222"/>
      <c r="D209" s="230" t="s">
        <v>687</v>
      </c>
      <c r="E209" s="225" t="s">
        <v>646</v>
      </c>
      <c r="F209" s="225">
        <v>49.5</v>
      </c>
      <c r="G209" s="226"/>
      <c r="H209" s="226">
        <v>15.85</v>
      </c>
      <c r="I209" s="226">
        <v>67</v>
      </c>
      <c r="J209" s="227" t="s">
        <v>688</v>
      </c>
      <c r="K209" s="226">
        <f t="shared" si="151"/>
        <v>-33.65</v>
      </c>
      <c r="L209" s="231">
        <f t="shared" si="152"/>
        <v>-0.67979797979797973</v>
      </c>
      <c r="M209" s="225" t="s">
        <v>627</v>
      </c>
      <c r="N209" s="232">
        <v>43627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1">
        <v>27</v>
      </c>
      <c r="B210" s="212">
        <v>42093</v>
      </c>
      <c r="C210" s="212"/>
      <c r="D210" s="213" t="s">
        <v>689</v>
      </c>
      <c r="E210" s="214" t="s">
        <v>646</v>
      </c>
      <c r="F210" s="215">
        <v>183.5</v>
      </c>
      <c r="G210" s="214"/>
      <c r="H210" s="214">
        <v>219</v>
      </c>
      <c r="I210" s="216">
        <v>218</v>
      </c>
      <c r="J210" s="217" t="s">
        <v>690</v>
      </c>
      <c r="K210" s="218">
        <f t="shared" si="151"/>
        <v>35.5</v>
      </c>
      <c r="L210" s="219">
        <f t="shared" si="152"/>
        <v>0.19346049046321526</v>
      </c>
      <c r="M210" s="214" t="s">
        <v>614</v>
      </c>
      <c r="N210" s="220">
        <v>42103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1">
        <v>28</v>
      </c>
      <c r="B211" s="212">
        <v>42114</v>
      </c>
      <c r="C211" s="212"/>
      <c r="D211" s="213" t="s">
        <v>691</v>
      </c>
      <c r="E211" s="214" t="s">
        <v>646</v>
      </c>
      <c r="F211" s="215">
        <f>(227+237)/2</f>
        <v>232</v>
      </c>
      <c r="G211" s="214"/>
      <c r="H211" s="214">
        <v>298</v>
      </c>
      <c r="I211" s="216">
        <v>298</v>
      </c>
      <c r="J211" s="217" t="s">
        <v>648</v>
      </c>
      <c r="K211" s="218">
        <f t="shared" si="151"/>
        <v>66</v>
      </c>
      <c r="L211" s="219">
        <f t="shared" si="152"/>
        <v>0.28448275862068967</v>
      </c>
      <c r="M211" s="214" t="s">
        <v>614</v>
      </c>
      <c r="N211" s="220">
        <v>42823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1">
        <v>29</v>
      </c>
      <c r="B212" s="212">
        <v>42128</v>
      </c>
      <c r="C212" s="212"/>
      <c r="D212" s="213" t="s">
        <v>692</v>
      </c>
      <c r="E212" s="214" t="s">
        <v>616</v>
      </c>
      <c r="F212" s="215">
        <v>385</v>
      </c>
      <c r="G212" s="214"/>
      <c r="H212" s="214">
        <f>212.5+331</f>
        <v>543.5</v>
      </c>
      <c r="I212" s="216">
        <v>510</v>
      </c>
      <c r="J212" s="217" t="s">
        <v>693</v>
      </c>
      <c r="K212" s="218">
        <f t="shared" si="151"/>
        <v>158.5</v>
      </c>
      <c r="L212" s="219">
        <f t="shared" si="152"/>
        <v>0.41168831168831171</v>
      </c>
      <c r="M212" s="214" t="s">
        <v>614</v>
      </c>
      <c r="N212" s="220">
        <v>42235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1">
        <v>30</v>
      </c>
      <c r="B213" s="212">
        <v>42128</v>
      </c>
      <c r="C213" s="212"/>
      <c r="D213" s="213" t="s">
        <v>694</v>
      </c>
      <c r="E213" s="214" t="s">
        <v>616</v>
      </c>
      <c r="F213" s="215">
        <v>115.5</v>
      </c>
      <c r="G213" s="214"/>
      <c r="H213" s="214">
        <v>146</v>
      </c>
      <c r="I213" s="216">
        <v>142</v>
      </c>
      <c r="J213" s="217" t="s">
        <v>695</v>
      </c>
      <c r="K213" s="218">
        <f t="shared" si="151"/>
        <v>30.5</v>
      </c>
      <c r="L213" s="219">
        <f t="shared" si="152"/>
        <v>0.26406926406926406</v>
      </c>
      <c r="M213" s="214" t="s">
        <v>614</v>
      </c>
      <c r="N213" s="220">
        <v>42202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1">
        <v>31</v>
      </c>
      <c r="B214" s="212">
        <v>42151</v>
      </c>
      <c r="C214" s="212"/>
      <c r="D214" s="213" t="s">
        <v>696</v>
      </c>
      <c r="E214" s="214" t="s">
        <v>616</v>
      </c>
      <c r="F214" s="215">
        <v>237.5</v>
      </c>
      <c r="G214" s="214"/>
      <c r="H214" s="214">
        <v>279.5</v>
      </c>
      <c r="I214" s="216">
        <v>278</v>
      </c>
      <c r="J214" s="217" t="s">
        <v>648</v>
      </c>
      <c r="K214" s="218">
        <f t="shared" si="151"/>
        <v>42</v>
      </c>
      <c r="L214" s="219">
        <f t="shared" si="152"/>
        <v>0.17684210526315788</v>
      </c>
      <c r="M214" s="214" t="s">
        <v>614</v>
      </c>
      <c r="N214" s="220">
        <v>42222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1">
        <v>32</v>
      </c>
      <c r="B215" s="212">
        <v>42174</v>
      </c>
      <c r="C215" s="212"/>
      <c r="D215" s="213" t="s">
        <v>667</v>
      </c>
      <c r="E215" s="214" t="s">
        <v>646</v>
      </c>
      <c r="F215" s="215">
        <v>340</v>
      </c>
      <c r="G215" s="214"/>
      <c r="H215" s="214">
        <v>448</v>
      </c>
      <c r="I215" s="216">
        <v>448</v>
      </c>
      <c r="J215" s="217" t="s">
        <v>648</v>
      </c>
      <c r="K215" s="218">
        <f t="shared" si="151"/>
        <v>108</v>
      </c>
      <c r="L215" s="219">
        <f t="shared" si="152"/>
        <v>0.31764705882352939</v>
      </c>
      <c r="M215" s="214" t="s">
        <v>614</v>
      </c>
      <c r="N215" s="220">
        <v>43018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1">
        <v>33</v>
      </c>
      <c r="B216" s="212">
        <v>42191</v>
      </c>
      <c r="C216" s="212"/>
      <c r="D216" s="213" t="s">
        <v>697</v>
      </c>
      <c r="E216" s="214" t="s">
        <v>646</v>
      </c>
      <c r="F216" s="215">
        <v>390</v>
      </c>
      <c r="G216" s="214"/>
      <c r="H216" s="214">
        <v>460</v>
      </c>
      <c r="I216" s="216">
        <v>460</v>
      </c>
      <c r="J216" s="217" t="s">
        <v>648</v>
      </c>
      <c r="K216" s="218">
        <f t="shared" si="151"/>
        <v>70</v>
      </c>
      <c r="L216" s="219">
        <f t="shared" si="152"/>
        <v>0.17948717948717949</v>
      </c>
      <c r="M216" s="214" t="s">
        <v>614</v>
      </c>
      <c r="N216" s="220">
        <v>42478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1">
        <v>34</v>
      </c>
      <c r="B217" s="222">
        <v>42195</v>
      </c>
      <c r="C217" s="222"/>
      <c r="D217" s="223" t="s">
        <v>698</v>
      </c>
      <c r="E217" s="224" t="s">
        <v>646</v>
      </c>
      <c r="F217" s="225">
        <v>122.5</v>
      </c>
      <c r="G217" s="225"/>
      <c r="H217" s="226">
        <v>61</v>
      </c>
      <c r="I217" s="226">
        <v>172</v>
      </c>
      <c r="J217" s="227" t="s">
        <v>699</v>
      </c>
      <c r="K217" s="228">
        <f t="shared" si="151"/>
        <v>-61.5</v>
      </c>
      <c r="L217" s="229">
        <f t="shared" si="152"/>
        <v>-0.50204081632653064</v>
      </c>
      <c r="M217" s="225" t="s">
        <v>627</v>
      </c>
      <c r="N217" s="222">
        <v>43333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1">
        <v>35</v>
      </c>
      <c r="B218" s="212">
        <v>42219</v>
      </c>
      <c r="C218" s="212"/>
      <c r="D218" s="213" t="s">
        <v>700</v>
      </c>
      <c r="E218" s="214" t="s">
        <v>646</v>
      </c>
      <c r="F218" s="215">
        <v>297.5</v>
      </c>
      <c r="G218" s="214"/>
      <c r="H218" s="214">
        <v>350</v>
      </c>
      <c r="I218" s="216">
        <v>360</v>
      </c>
      <c r="J218" s="217" t="s">
        <v>701</v>
      </c>
      <c r="K218" s="218">
        <f t="shared" si="151"/>
        <v>52.5</v>
      </c>
      <c r="L218" s="219">
        <f t="shared" si="152"/>
        <v>0.17647058823529413</v>
      </c>
      <c r="M218" s="214" t="s">
        <v>614</v>
      </c>
      <c r="N218" s="220">
        <v>42232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1">
        <v>36</v>
      </c>
      <c r="B219" s="212">
        <v>42219</v>
      </c>
      <c r="C219" s="212"/>
      <c r="D219" s="213" t="s">
        <v>702</v>
      </c>
      <c r="E219" s="214" t="s">
        <v>646</v>
      </c>
      <c r="F219" s="215">
        <v>115.5</v>
      </c>
      <c r="G219" s="214"/>
      <c r="H219" s="214">
        <v>149</v>
      </c>
      <c r="I219" s="216">
        <v>140</v>
      </c>
      <c r="J219" s="217" t="s">
        <v>703</v>
      </c>
      <c r="K219" s="218">
        <f t="shared" si="151"/>
        <v>33.5</v>
      </c>
      <c r="L219" s="219">
        <f t="shared" si="152"/>
        <v>0.29004329004329005</v>
      </c>
      <c r="M219" s="214" t="s">
        <v>614</v>
      </c>
      <c r="N219" s="220">
        <v>42740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1">
        <v>37</v>
      </c>
      <c r="B220" s="212">
        <v>42251</v>
      </c>
      <c r="C220" s="212"/>
      <c r="D220" s="213" t="s">
        <v>696</v>
      </c>
      <c r="E220" s="214" t="s">
        <v>646</v>
      </c>
      <c r="F220" s="215">
        <v>226</v>
      </c>
      <c r="G220" s="214"/>
      <c r="H220" s="214">
        <v>292</v>
      </c>
      <c r="I220" s="216">
        <v>292</v>
      </c>
      <c r="J220" s="217" t="s">
        <v>704</v>
      </c>
      <c r="K220" s="218">
        <f t="shared" si="151"/>
        <v>66</v>
      </c>
      <c r="L220" s="219">
        <f t="shared" si="152"/>
        <v>0.29203539823008851</v>
      </c>
      <c r="M220" s="214" t="s">
        <v>614</v>
      </c>
      <c r="N220" s="220">
        <v>42286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1">
        <v>38</v>
      </c>
      <c r="B221" s="212">
        <v>42254</v>
      </c>
      <c r="C221" s="212"/>
      <c r="D221" s="213" t="s">
        <v>691</v>
      </c>
      <c r="E221" s="214" t="s">
        <v>646</v>
      </c>
      <c r="F221" s="215">
        <v>232.5</v>
      </c>
      <c r="G221" s="214"/>
      <c r="H221" s="214">
        <v>312.5</v>
      </c>
      <c r="I221" s="216">
        <v>310</v>
      </c>
      <c r="J221" s="217" t="s">
        <v>648</v>
      </c>
      <c r="K221" s="218">
        <f t="shared" si="151"/>
        <v>80</v>
      </c>
      <c r="L221" s="219">
        <f t="shared" si="152"/>
        <v>0.34408602150537637</v>
      </c>
      <c r="M221" s="214" t="s">
        <v>614</v>
      </c>
      <c r="N221" s="220">
        <v>42823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1">
        <v>39</v>
      </c>
      <c r="B222" s="212">
        <v>42268</v>
      </c>
      <c r="C222" s="212"/>
      <c r="D222" s="213" t="s">
        <v>705</v>
      </c>
      <c r="E222" s="214" t="s">
        <v>646</v>
      </c>
      <c r="F222" s="215">
        <v>196.5</v>
      </c>
      <c r="G222" s="214"/>
      <c r="H222" s="214">
        <v>238</v>
      </c>
      <c r="I222" s="216">
        <v>238</v>
      </c>
      <c r="J222" s="217" t="s">
        <v>704</v>
      </c>
      <c r="K222" s="218">
        <f t="shared" si="151"/>
        <v>41.5</v>
      </c>
      <c r="L222" s="219">
        <f t="shared" si="152"/>
        <v>0.21119592875318066</v>
      </c>
      <c r="M222" s="214" t="s">
        <v>614</v>
      </c>
      <c r="N222" s="220">
        <v>42291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1">
        <v>40</v>
      </c>
      <c r="B223" s="212">
        <v>42271</v>
      </c>
      <c r="C223" s="212"/>
      <c r="D223" s="213" t="s">
        <v>645</v>
      </c>
      <c r="E223" s="214" t="s">
        <v>646</v>
      </c>
      <c r="F223" s="215">
        <v>65</v>
      </c>
      <c r="G223" s="214"/>
      <c r="H223" s="214">
        <v>82</v>
      </c>
      <c r="I223" s="216">
        <v>82</v>
      </c>
      <c r="J223" s="217" t="s">
        <v>704</v>
      </c>
      <c r="K223" s="218">
        <f t="shared" si="151"/>
        <v>17</v>
      </c>
      <c r="L223" s="219">
        <f t="shared" si="152"/>
        <v>0.26153846153846155</v>
      </c>
      <c r="M223" s="214" t="s">
        <v>614</v>
      </c>
      <c r="N223" s="220">
        <v>42578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1">
        <v>41</v>
      </c>
      <c r="B224" s="212">
        <v>42291</v>
      </c>
      <c r="C224" s="212"/>
      <c r="D224" s="213" t="s">
        <v>706</v>
      </c>
      <c r="E224" s="214" t="s">
        <v>646</v>
      </c>
      <c r="F224" s="215">
        <v>144</v>
      </c>
      <c r="G224" s="214"/>
      <c r="H224" s="214">
        <v>182.5</v>
      </c>
      <c r="I224" s="216">
        <v>181</v>
      </c>
      <c r="J224" s="217" t="s">
        <v>704</v>
      </c>
      <c r="K224" s="218">
        <f t="shared" si="151"/>
        <v>38.5</v>
      </c>
      <c r="L224" s="219">
        <f t="shared" si="152"/>
        <v>0.2673611111111111</v>
      </c>
      <c r="M224" s="214" t="s">
        <v>614</v>
      </c>
      <c r="N224" s="220">
        <v>42817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1">
        <v>42</v>
      </c>
      <c r="B225" s="212">
        <v>42291</v>
      </c>
      <c r="C225" s="212"/>
      <c r="D225" s="213" t="s">
        <v>707</v>
      </c>
      <c r="E225" s="214" t="s">
        <v>646</v>
      </c>
      <c r="F225" s="215">
        <v>264</v>
      </c>
      <c r="G225" s="214"/>
      <c r="H225" s="214">
        <v>311</v>
      </c>
      <c r="I225" s="216">
        <v>311</v>
      </c>
      <c r="J225" s="217" t="s">
        <v>704</v>
      </c>
      <c r="K225" s="218">
        <f t="shared" si="151"/>
        <v>47</v>
      </c>
      <c r="L225" s="219">
        <f t="shared" si="152"/>
        <v>0.17803030303030304</v>
      </c>
      <c r="M225" s="214" t="s">
        <v>614</v>
      </c>
      <c r="N225" s="220">
        <v>42604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1">
        <v>43</v>
      </c>
      <c r="B226" s="212">
        <v>42318</v>
      </c>
      <c r="C226" s="212"/>
      <c r="D226" s="213" t="s">
        <v>708</v>
      </c>
      <c r="E226" s="214" t="s">
        <v>616</v>
      </c>
      <c r="F226" s="215">
        <v>549.5</v>
      </c>
      <c r="G226" s="214"/>
      <c r="H226" s="214">
        <v>630</v>
      </c>
      <c r="I226" s="216">
        <v>630</v>
      </c>
      <c r="J226" s="217" t="s">
        <v>704</v>
      </c>
      <c r="K226" s="218">
        <f t="shared" si="151"/>
        <v>80.5</v>
      </c>
      <c r="L226" s="219">
        <f t="shared" si="152"/>
        <v>0.1464968152866242</v>
      </c>
      <c r="M226" s="214" t="s">
        <v>614</v>
      </c>
      <c r="N226" s="220">
        <v>42419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1">
        <v>44</v>
      </c>
      <c r="B227" s="212">
        <v>42342</v>
      </c>
      <c r="C227" s="212"/>
      <c r="D227" s="213" t="s">
        <v>709</v>
      </c>
      <c r="E227" s="214" t="s">
        <v>646</v>
      </c>
      <c r="F227" s="215">
        <v>1027.5</v>
      </c>
      <c r="G227" s="214"/>
      <c r="H227" s="214">
        <v>1315</v>
      </c>
      <c r="I227" s="216">
        <v>1250</v>
      </c>
      <c r="J227" s="217" t="s">
        <v>704</v>
      </c>
      <c r="K227" s="218">
        <f t="shared" si="151"/>
        <v>287.5</v>
      </c>
      <c r="L227" s="219">
        <f t="shared" si="152"/>
        <v>0.27980535279805352</v>
      </c>
      <c r="M227" s="214" t="s">
        <v>614</v>
      </c>
      <c r="N227" s="220">
        <v>43244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1">
        <v>45</v>
      </c>
      <c r="B228" s="212">
        <v>42367</v>
      </c>
      <c r="C228" s="212"/>
      <c r="D228" s="213" t="s">
        <v>710</v>
      </c>
      <c r="E228" s="214" t="s">
        <v>646</v>
      </c>
      <c r="F228" s="215">
        <v>465</v>
      </c>
      <c r="G228" s="214"/>
      <c r="H228" s="214">
        <v>540</v>
      </c>
      <c r="I228" s="216">
        <v>540</v>
      </c>
      <c r="J228" s="217" t="s">
        <v>704</v>
      </c>
      <c r="K228" s="218">
        <f t="shared" si="151"/>
        <v>75</v>
      </c>
      <c r="L228" s="219">
        <f t="shared" si="152"/>
        <v>0.16129032258064516</v>
      </c>
      <c r="M228" s="214" t="s">
        <v>614</v>
      </c>
      <c r="N228" s="220">
        <v>42530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1">
        <v>46</v>
      </c>
      <c r="B229" s="212">
        <v>42380</v>
      </c>
      <c r="C229" s="212"/>
      <c r="D229" s="213" t="s">
        <v>392</v>
      </c>
      <c r="E229" s="214" t="s">
        <v>616</v>
      </c>
      <c r="F229" s="215">
        <v>81</v>
      </c>
      <c r="G229" s="214"/>
      <c r="H229" s="214">
        <v>110</v>
      </c>
      <c r="I229" s="216">
        <v>110</v>
      </c>
      <c r="J229" s="217" t="s">
        <v>704</v>
      </c>
      <c r="K229" s="218">
        <f t="shared" si="151"/>
        <v>29</v>
      </c>
      <c r="L229" s="219">
        <f t="shared" si="152"/>
        <v>0.35802469135802467</v>
      </c>
      <c r="M229" s="214" t="s">
        <v>614</v>
      </c>
      <c r="N229" s="220">
        <v>42745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1">
        <v>47</v>
      </c>
      <c r="B230" s="212">
        <v>42382</v>
      </c>
      <c r="C230" s="212"/>
      <c r="D230" s="213" t="s">
        <v>711</v>
      </c>
      <c r="E230" s="214" t="s">
        <v>616</v>
      </c>
      <c r="F230" s="215">
        <v>417.5</v>
      </c>
      <c r="G230" s="214"/>
      <c r="H230" s="214">
        <v>547</v>
      </c>
      <c r="I230" s="216">
        <v>535</v>
      </c>
      <c r="J230" s="217" t="s">
        <v>704</v>
      </c>
      <c r="K230" s="218">
        <f t="shared" si="151"/>
        <v>129.5</v>
      </c>
      <c r="L230" s="219">
        <f t="shared" si="152"/>
        <v>0.31017964071856285</v>
      </c>
      <c r="M230" s="214" t="s">
        <v>614</v>
      </c>
      <c r="N230" s="220">
        <v>42578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1">
        <v>48</v>
      </c>
      <c r="B231" s="212">
        <v>42408</v>
      </c>
      <c r="C231" s="212"/>
      <c r="D231" s="213" t="s">
        <v>712</v>
      </c>
      <c r="E231" s="214" t="s">
        <v>646</v>
      </c>
      <c r="F231" s="215">
        <v>650</v>
      </c>
      <c r="G231" s="214"/>
      <c r="H231" s="214">
        <v>800</v>
      </c>
      <c r="I231" s="216">
        <v>800</v>
      </c>
      <c r="J231" s="217" t="s">
        <v>704</v>
      </c>
      <c r="K231" s="218">
        <f t="shared" si="151"/>
        <v>150</v>
      </c>
      <c r="L231" s="219">
        <f t="shared" si="152"/>
        <v>0.23076923076923078</v>
      </c>
      <c r="M231" s="214" t="s">
        <v>614</v>
      </c>
      <c r="N231" s="220">
        <v>43154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1">
        <v>49</v>
      </c>
      <c r="B232" s="212">
        <v>42433</v>
      </c>
      <c r="C232" s="212"/>
      <c r="D232" s="213" t="s">
        <v>212</v>
      </c>
      <c r="E232" s="214" t="s">
        <v>646</v>
      </c>
      <c r="F232" s="215">
        <v>437.5</v>
      </c>
      <c r="G232" s="214"/>
      <c r="H232" s="214">
        <v>504.5</v>
      </c>
      <c r="I232" s="216">
        <v>522</v>
      </c>
      <c r="J232" s="217" t="s">
        <v>713</v>
      </c>
      <c r="K232" s="218">
        <f t="shared" si="151"/>
        <v>67</v>
      </c>
      <c r="L232" s="219">
        <f t="shared" si="152"/>
        <v>0.15314285714285714</v>
      </c>
      <c r="M232" s="214" t="s">
        <v>614</v>
      </c>
      <c r="N232" s="220">
        <v>42480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1">
        <v>50</v>
      </c>
      <c r="B233" s="212">
        <v>42438</v>
      </c>
      <c r="C233" s="212"/>
      <c r="D233" s="213" t="s">
        <v>714</v>
      </c>
      <c r="E233" s="214" t="s">
        <v>646</v>
      </c>
      <c r="F233" s="215">
        <v>189.5</v>
      </c>
      <c r="G233" s="214"/>
      <c r="H233" s="214">
        <v>218</v>
      </c>
      <c r="I233" s="216">
        <v>218</v>
      </c>
      <c r="J233" s="217" t="s">
        <v>704</v>
      </c>
      <c r="K233" s="218">
        <f t="shared" si="151"/>
        <v>28.5</v>
      </c>
      <c r="L233" s="219">
        <f t="shared" si="152"/>
        <v>0.15039577836411611</v>
      </c>
      <c r="M233" s="214" t="s">
        <v>614</v>
      </c>
      <c r="N233" s="220">
        <v>43034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1">
        <v>51</v>
      </c>
      <c r="B234" s="222">
        <v>42471</v>
      </c>
      <c r="C234" s="222"/>
      <c r="D234" s="230" t="s">
        <v>715</v>
      </c>
      <c r="E234" s="225" t="s">
        <v>646</v>
      </c>
      <c r="F234" s="225">
        <v>36.5</v>
      </c>
      <c r="G234" s="226"/>
      <c r="H234" s="226">
        <v>15.85</v>
      </c>
      <c r="I234" s="226">
        <v>60</v>
      </c>
      <c r="J234" s="227" t="s">
        <v>716</v>
      </c>
      <c r="K234" s="228">
        <f t="shared" si="151"/>
        <v>-20.65</v>
      </c>
      <c r="L234" s="229">
        <f t="shared" si="152"/>
        <v>-0.5657534246575342</v>
      </c>
      <c r="M234" s="225" t="s">
        <v>627</v>
      </c>
      <c r="N234" s="233">
        <v>43627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1">
        <v>52</v>
      </c>
      <c r="B235" s="212">
        <v>42472</v>
      </c>
      <c r="C235" s="212"/>
      <c r="D235" s="213" t="s">
        <v>717</v>
      </c>
      <c r="E235" s="214" t="s">
        <v>646</v>
      </c>
      <c r="F235" s="215">
        <v>93</v>
      </c>
      <c r="G235" s="214"/>
      <c r="H235" s="214">
        <v>149</v>
      </c>
      <c r="I235" s="216">
        <v>140</v>
      </c>
      <c r="J235" s="217" t="s">
        <v>718</v>
      </c>
      <c r="K235" s="218">
        <f t="shared" si="151"/>
        <v>56</v>
      </c>
      <c r="L235" s="219">
        <f t="shared" si="152"/>
        <v>0.60215053763440862</v>
      </c>
      <c r="M235" s="214" t="s">
        <v>614</v>
      </c>
      <c r="N235" s="220">
        <v>42740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1">
        <v>53</v>
      </c>
      <c r="B236" s="212">
        <v>42472</v>
      </c>
      <c r="C236" s="212"/>
      <c r="D236" s="213" t="s">
        <v>719</v>
      </c>
      <c r="E236" s="214" t="s">
        <v>646</v>
      </c>
      <c r="F236" s="215">
        <v>130</v>
      </c>
      <c r="G236" s="214"/>
      <c r="H236" s="214">
        <v>150</v>
      </c>
      <c r="I236" s="216" t="s">
        <v>720</v>
      </c>
      <c r="J236" s="217" t="s">
        <v>704</v>
      </c>
      <c r="K236" s="218">
        <f t="shared" si="151"/>
        <v>20</v>
      </c>
      <c r="L236" s="219">
        <f t="shared" si="152"/>
        <v>0.15384615384615385</v>
      </c>
      <c r="M236" s="214" t="s">
        <v>614</v>
      </c>
      <c r="N236" s="220">
        <v>42564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1">
        <v>54</v>
      </c>
      <c r="B237" s="212">
        <v>42473</v>
      </c>
      <c r="C237" s="212"/>
      <c r="D237" s="213" t="s">
        <v>721</v>
      </c>
      <c r="E237" s="214" t="s">
        <v>646</v>
      </c>
      <c r="F237" s="215">
        <v>196</v>
      </c>
      <c r="G237" s="214"/>
      <c r="H237" s="214">
        <v>299</v>
      </c>
      <c r="I237" s="216">
        <v>299</v>
      </c>
      <c r="J237" s="217" t="s">
        <v>704</v>
      </c>
      <c r="K237" s="218">
        <v>103</v>
      </c>
      <c r="L237" s="219">
        <v>0.52551020408163296</v>
      </c>
      <c r="M237" s="214" t="s">
        <v>614</v>
      </c>
      <c r="N237" s="220">
        <v>42620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1">
        <v>55</v>
      </c>
      <c r="B238" s="212">
        <v>42473</v>
      </c>
      <c r="C238" s="212"/>
      <c r="D238" s="213" t="s">
        <v>722</v>
      </c>
      <c r="E238" s="214" t="s">
        <v>646</v>
      </c>
      <c r="F238" s="215">
        <v>88</v>
      </c>
      <c r="G238" s="214"/>
      <c r="H238" s="214">
        <v>103</v>
      </c>
      <c r="I238" s="216">
        <v>103</v>
      </c>
      <c r="J238" s="217" t="s">
        <v>704</v>
      </c>
      <c r="K238" s="218">
        <v>15</v>
      </c>
      <c r="L238" s="219">
        <v>0.170454545454545</v>
      </c>
      <c r="M238" s="214" t="s">
        <v>614</v>
      </c>
      <c r="N238" s="220">
        <v>42530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1">
        <v>56</v>
      </c>
      <c r="B239" s="212">
        <v>42492</v>
      </c>
      <c r="C239" s="212"/>
      <c r="D239" s="213" t="s">
        <v>723</v>
      </c>
      <c r="E239" s="214" t="s">
        <v>646</v>
      </c>
      <c r="F239" s="215">
        <v>127.5</v>
      </c>
      <c r="G239" s="214"/>
      <c r="H239" s="214">
        <v>148</v>
      </c>
      <c r="I239" s="216" t="s">
        <v>724</v>
      </c>
      <c r="J239" s="217" t="s">
        <v>704</v>
      </c>
      <c r="K239" s="218">
        <f t="shared" ref="K239:K243" si="153">H239-F239</f>
        <v>20.5</v>
      </c>
      <c r="L239" s="219">
        <f t="shared" ref="L239:L243" si="154">K239/F239</f>
        <v>0.16078431372549021</v>
      </c>
      <c r="M239" s="214" t="s">
        <v>614</v>
      </c>
      <c r="N239" s="220">
        <v>42564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1">
        <v>57</v>
      </c>
      <c r="B240" s="212">
        <v>42493</v>
      </c>
      <c r="C240" s="212"/>
      <c r="D240" s="213" t="s">
        <v>725</v>
      </c>
      <c r="E240" s="214" t="s">
        <v>646</v>
      </c>
      <c r="F240" s="215">
        <v>675</v>
      </c>
      <c r="G240" s="214"/>
      <c r="H240" s="214">
        <v>815</v>
      </c>
      <c r="I240" s="216" t="s">
        <v>726</v>
      </c>
      <c r="J240" s="217" t="s">
        <v>704</v>
      </c>
      <c r="K240" s="218">
        <f t="shared" si="153"/>
        <v>140</v>
      </c>
      <c r="L240" s="219">
        <f t="shared" si="154"/>
        <v>0.2074074074074074</v>
      </c>
      <c r="M240" s="214" t="s">
        <v>614</v>
      </c>
      <c r="N240" s="220">
        <v>43154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1">
        <v>58</v>
      </c>
      <c r="B241" s="222">
        <v>42522</v>
      </c>
      <c r="C241" s="222"/>
      <c r="D241" s="223" t="s">
        <v>727</v>
      </c>
      <c r="E241" s="224" t="s">
        <v>646</v>
      </c>
      <c r="F241" s="225">
        <v>500</v>
      </c>
      <c r="G241" s="225"/>
      <c r="H241" s="226">
        <v>232.5</v>
      </c>
      <c r="I241" s="226" t="s">
        <v>728</v>
      </c>
      <c r="J241" s="227" t="s">
        <v>729</v>
      </c>
      <c r="K241" s="228">
        <f t="shared" si="153"/>
        <v>-267.5</v>
      </c>
      <c r="L241" s="229">
        <f t="shared" si="154"/>
        <v>-0.53500000000000003</v>
      </c>
      <c r="M241" s="225" t="s">
        <v>627</v>
      </c>
      <c r="N241" s="222">
        <v>43735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1">
        <v>59</v>
      </c>
      <c r="B242" s="212">
        <v>42527</v>
      </c>
      <c r="C242" s="212"/>
      <c r="D242" s="213" t="s">
        <v>562</v>
      </c>
      <c r="E242" s="214" t="s">
        <v>646</v>
      </c>
      <c r="F242" s="215">
        <v>110</v>
      </c>
      <c r="G242" s="214"/>
      <c r="H242" s="214">
        <v>126.5</v>
      </c>
      <c r="I242" s="216">
        <v>125</v>
      </c>
      <c r="J242" s="217" t="s">
        <v>655</v>
      </c>
      <c r="K242" s="218">
        <f t="shared" si="153"/>
        <v>16.5</v>
      </c>
      <c r="L242" s="219">
        <f t="shared" si="154"/>
        <v>0.15</v>
      </c>
      <c r="M242" s="214" t="s">
        <v>614</v>
      </c>
      <c r="N242" s="220">
        <v>42552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1">
        <v>60</v>
      </c>
      <c r="B243" s="212">
        <v>42538</v>
      </c>
      <c r="C243" s="212"/>
      <c r="D243" s="213" t="s">
        <v>730</v>
      </c>
      <c r="E243" s="214" t="s">
        <v>646</v>
      </c>
      <c r="F243" s="215">
        <v>44</v>
      </c>
      <c r="G243" s="214"/>
      <c r="H243" s="214">
        <v>69.5</v>
      </c>
      <c r="I243" s="216">
        <v>69.5</v>
      </c>
      <c r="J243" s="217" t="s">
        <v>731</v>
      </c>
      <c r="K243" s="218">
        <f t="shared" si="153"/>
        <v>25.5</v>
      </c>
      <c r="L243" s="219">
        <f t="shared" si="154"/>
        <v>0.57954545454545459</v>
      </c>
      <c r="M243" s="214" t="s">
        <v>614</v>
      </c>
      <c r="N243" s="220">
        <v>42977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1">
        <v>61</v>
      </c>
      <c r="B244" s="212">
        <v>42549</v>
      </c>
      <c r="C244" s="212"/>
      <c r="D244" s="213" t="s">
        <v>732</v>
      </c>
      <c r="E244" s="214" t="s">
        <v>646</v>
      </c>
      <c r="F244" s="215">
        <v>262.5</v>
      </c>
      <c r="G244" s="214"/>
      <c r="H244" s="214">
        <v>340</v>
      </c>
      <c r="I244" s="216">
        <v>333</v>
      </c>
      <c r="J244" s="217" t="s">
        <v>733</v>
      </c>
      <c r="K244" s="218">
        <v>77.5</v>
      </c>
      <c r="L244" s="219">
        <v>0.29523809523809502</v>
      </c>
      <c r="M244" s="214" t="s">
        <v>614</v>
      </c>
      <c r="N244" s="220">
        <v>43017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1">
        <v>62</v>
      </c>
      <c r="B245" s="212">
        <v>42549</v>
      </c>
      <c r="C245" s="212"/>
      <c r="D245" s="213" t="s">
        <v>734</v>
      </c>
      <c r="E245" s="214" t="s">
        <v>646</v>
      </c>
      <c r="F245" s="215">
        <v>840</v>
      </c>
      <c r="G245" s="214"/>
      <c r="H245" s="214">
        <v>1230</v>
      </c>
      <c r="I245" s="216">
        <v>1230</v>
      </c>
      <c r="J245" s="217" t="s">
        <v>704</v>
      </c>
      <c r="K245" s="218">
        <v>390</v>
      </c>
      <c r="L245" s="219">
        <v>0.46428571428571402</v>
      </c>
      <c r="M245" s="214" t="s">
        <v>614</v>
      </c>
      <c r="N245" s="220">
        <v>42649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4">
        <v>63</v>
      </c>
      <c r="B246" s="235">
        <v>42556</v>
      </c>
      <c r="C246" s="235"/>
      <c r="D246" s="236" t="s">
        <v>735</v>
      </c>
      <c r="E246" s="237" t="s">
        <v>646</v>
      </c>
      <c r="F246" s="237">
        <v>395</v>
      </c>
      <c r="G246" s="238"/>
      <c r="H246" s="238">
        <f>(468.5+342.5)/2</f>
        <v>405.5</v>
      </c>
      <c r="I246" s="238">
        <v>510</v>
      </c>
      <c r="J246" s="239" t="s">
        <v>736</v>
      </c>
      <c r="K246" s="240">
        <f t="shared" ref="K246:K252" si="155">H246-F246</f>
        <v>10.5</v>
      </c>
      <c r="L246" s="241">
        <f t="shared" ref="L246:L252" si="156">K246/F246</f>
        <v>2.6582278481012658E-2</v>
      </c>
      <c r="M246" s="237" t="s">
        <v>737</v>
      </c>
      <c r="N246" s="235">
        <v>43606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1">
        <v>64</v>
      </c>
      <c r="B247" s="222">
        <v>42584</v>
      </c>
      <c r="C247" s="222"/>
      <c r="D247" s="223" t="s">
        <v>738</v>
      </c>
      <c r="E247" s="224" t="s">
        <v>616</v>
      </c>
      <c r="F247" s="225">
        <f>169.5-12.8</f>
        <v>156.69999999999999</v>
      </c>
      <c r="G247" s="225"/>
      <c r="H247" s="226">
        <v>77</v>
      </c>
      <c r="I247" s="226" t="s">
        <v>739</v>
      </c>
      <c r="J247" s="227" t="s">
        <v>740</v>
      </c>
      <c r="K247" s="228">
        <f t="shared" si="155"/>
        <v>-79.699999999999989</v>
      </c>
      <c r="L247" s="229">
        <f t="shared" si="156"/>
        <v>-0.50861518825781749</v>
      </c>
      <c r="M247" s="225" t="s">
        <v>627</v>
      </c>
      <c r="N247" s="222">
        <v>43522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1">
        <v>65</v>
      </c>
      <c r="B248" s="222">
        <v>42586</v>
      </c>
      <c r="C248" s="222"/>
      <c r="D248" s="223" t="s">
        <v>741</v>
      </c>
      <c r="E248" s="224" t="s">
        <v>646</v>
      </c>
      <c r="F248" s="225">
        <v>400</v>
      </c>
      <c r="G248" s="225"/>
      <c r="H248" s="226">
        <v>305</v>
      </c>
      <c r="I248" s="226">
        <v>475</v>
      </c>
      <c r="J248" s="227" t="s">
        <v>742</v>
      </c>
      <c r="K248" s="228">
        <f t="shared" si="155"/>
        <v>-95</v>
      </c>
      <c r="L248" s="229">
        <f t="shared" si="156"/>
        <v>-0.23749999999999999</v>
      </c>
      <c r="M248" s="225" t="s">
        <v>627</v>
      </c>
      <c r="N248" s="222">
        <v>43606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1">
        <v>66</v>
      </c>
      <c r="B249" s="212">
        <v>42593</v>
      </c>
      <c r="C249" s="212"/>
      <c r="D249" s="213" t="s">
        <v>743</v>
      </c>
      <c r="E249" s="214" t="s">
        <v>646</v>
      </c>
      <c r="F249" s="215">
        <v>86.5</v>
      </c>
      <c r="G249" s="214"/>
      <c r="H249" s="214">
        <v>130</v>
      </c>
      <c r="I249" s="216">
        <v>130</v>
      </c>
      <c r="J249" s="217" t="s">
        <v>744</v>
      </c>
      <c r="K249" s="218">
        <f t="shared" si="155"/>
        <v>43.5</v>
      </c>
      <c r="L249" s="219">
        <f t="shared" si="156"/>
        <v>0.50289017341040465</v>
      </c>
      <c r="M249" s="214" t="s">
        <v>614</v>
      </c>
      <c r="N249" s="220">
        <v>43091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1">
        <v>67</v>
      </c>
      <c r="B250" s="222">
        <v>42600</v>
      </c>
      <c r="C250" s="222"/>
      <c r="D250" s="223" t="s">
        <v>111</v>
      </c>
      <c r="E250" s="224" t="s">
        <v>646</v>
      </c>
      <c r="F250" s="225">
        <v>133.5</v>
      </c>
      <c r="G250" s="225"/>
      <c r="H250" s="226">
        <v>126.5</v>
      </c>
      <c r="I250" s="226">
        <v>178</v>
      </c>
      <c r="J250" s="227" t="s">
        <v>745</v>
      </c>
      <c r="K250" s="228">
        <f t="shared" si="155"/>
        <v>-7</v>
      </c>
      <c r="L250" s="229">
        <f t="shared" si="156"/>
        <v>-5.2434456928838954E-2</v>
      </c>
      <c r="M250" s="225" t="s">
        <v>627</v>
      </c>
      <c r="N250" s="222">
        <v>42615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1">
        <v>68</v>
      </c>
      <c r="B251" s="212">
        <v>42613</v>
      </c>
      <c r="C251" s="212"/>
      <c r="D251" s="213" t="s">
        <v>746</v>
      </c>
      <c r="E251" s="214" t="s">
        <v>646</v>
      </c>
      <c r="F251" s="215">
        <v>560</v>
      </c>
      <c r="G251" s="214"/>
      <c r="H251" s="214">
        <v>725</v>
      </c>
      <c r="I251" s="216">
        <v>725</v>
      </c>
      <c r="J251" s="217" t="s">
        <v>648</v>
      </c>
      <c r="K251" s="218">
        <f t="shared" si="155"/>
        <v>165</v>
      </c>
      <c r="L251" s="219">
        <f t="shared" si="156"/>
        <v>0.29464285714285715</v>
      </c>
      <c r="M251" s="214" t="s">
        <v>614</v>
      </c>
      <c r="N251" s="220">
        <v>42456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1">
        <v>69</v>
      </c>
      <c r="B252" s="212">
        <v>42614</v>
      </c>
      <c r="C252" s="212"/>
      <c r="D252" s="213" t="s">
        <v>747</v>
      </c>
      <c r="E252" s="214" t="s">
        <v>646</v>
      </c>
      <c r="F252" s="215">
        <v>160.5</v>
      </c>
      <c r="G252" s="214"/>
      <c r="H252" s="214">
        <v>210</v>
      </c>
      <c r="I252" s="216">
        <v>210</v>
      </c>
      <c r="J252" s="217" t="s">
        <v>648</v>
      </c>
      <c r="K252" s="218">
        <f t="shared" si="155"/>
        <v>49.5</v>
      </c>
      <c r="L252" s="219">
        <f t="shared" si="156"/>
        <v>0.30841121495327101</v>
      </c>
      <c r="M252" s="214" t="s">
        <v>614</v>
      </c>
      <c r="N252" s="220">
        <v>42871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1">
        <v>70</v>
      </c>
      <c r="B253" s="212">
        <v>42646</v>
      </c>
      <c r="C253" s="212"/>
      <c r="D253" s="213" t="s">
        <v>407</v>
      </c>
      <c r="E253" s="214" t="s">
        <v>646</v>
      </c>
      <c r="F253" s="215">
        <v>430</v>
      </c>
      <c r="G253" s="214"/>
      <c r="H253" s="214">
        <v>596</v>
      </c>
      <c r="I253" s="216">
        <v>575</v>
      </c>
      <c r="J253" s="217" t="s">
        <v>748</v>
      </c>
      <c r="K253" s="218">
        <v>166</v>
      </c>
      <c r="L253" s="219">
        <v>0.38604651162790699</v>
      </c>
      <c r="M253" s="214" t="s">
        <v>614</v>
      </c>
      <c r="N253" s="220">
        <v>42769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1">
        <v>71</v>
      </c>
      <c r="B254" s="212">
        <v>42657</v>
      </c>
      <c r="C254" s="212"/>
      <c r="D254" s="213" t="s">
        <v>749</v>
      </c>
      <c r="E254" s="214" t="s">
        <v>646</v>
      </c>
      <c r="F254" s="215">
        <v>280</v>
      </c>
      <c r="G254" s="214"/>
      <c r="H254" s="214">
        <v>345</v>
      </c>
      <c r="I254" s="216">
        <v>345</v>
      </c>
      <c r="J254" s="217" t="s">
        <v>648</v>
      </c>
      <c r="K254" s="218">
        <f t="shared" ref="K254:K259" si="157">H254-F254</f>
        <v>65</v>
      </c>
      <c r="L254" s="219">
        <f t="shared" ref="L254:L255" si="158">K254/F254</f>
        <v>0.23214285714285715</v>
      </c>
      <c r="M254" s="214" t="s">
        <v>614</v>
      </c>
      <c r="N254" s="220">
        <v>42814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1">
        <v>72</v>
      </c>
      <c r="B255" s="212">
        <v>42657</v>
      </c>
      <c r="C255" s="212"/>
      <c r="D255" s="213" t="s">
        <v>750</v>
      </c>
      <c r="E255" s="214" t="s">
        <v>646</v>
      </c>
      <c r="F255" s="215">
        <v>245</v>
      </c>
      <c r="G255" s="214"/>
      <c r="H255" s="214">
        <v>325.5</v>
      </c>
      <c r="I255" s="216">
        <v>330</v>
      </c>
      <c r="J255" s="217" t="s">
        <v>751</v>
      </c>
      <c r="K255" s="218">
        <f t="shared" si="157"/>
        <v>80.5</v>
      </c>
      <c r="L255" s="219">
        <f t="shared" si="158"/>
        <v>0.32857142857142857</v>
      </c>
      <c r="M255" s="214" t="s">
        <v>614</v>
      </c>
      <c r="N255" s="220">
        <v>42769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1">
        <v>73</v>
      </c>
      <c r="B256" s="212">
        <v>42660</v>
      </c>
      <c r="C256" s="212"/>
      <c r="D256" s="213" t="s">
        <v>352</v>
      </c>
      <c r="E256" s="214" t="s">
        <v>646</v>
      </c>
      <c r="F256" s="215">
        <v>125</v>
      </c>
      <c r="G256" s="214"/>
      <c r="H256" s="214">
        <v>160</v>
      </c>
      <c r="I256" s="216">
        <v>160</v>
      </c>
      <c r="J256" s="217" t="s">
        <v>704</v>
      </c>
      <c r="K256" s="218">
        <f t="shared" si="157"/>
        <v>35</v>
      </c>
      <c r="L256" s="219">
        <v>0.28000000000000003</v>
      </c>
      <c r="M256" s="214" t="s">
        <v>614</v>
      </c>
      <c r="N256" s="220">
        <v>42803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1">
        <v>74</v>
      </c>
      <c r="B257" s="212">
        <v>42660</v>
      </c>
      <c r="C257" s="212"/>
      <c r="D257" s="213" t="s">
        <v>484</v>
      </c>
      <c r="E257" s="214" t="s">
        <v>646</v>
      </c>
      <c r="F257" s="215">
        <v>114</v>
      </c>
      <c r="G257" s="214"/>
      <c r="H257" s="214">
        <v>145</v>
      </c>
      <c r="I257" s="216">
        <v>145</v>
      </c>
      <c r="J257" s="217" t="s">
        <v>704</v>
      </c>
      <c r="K257" s="218">
        <f t="shared" si="157"/>
        <v>31</v>
      </c>
      <c r="L257" s="219">
        <f t="shared" ref="L257:L259" si="159">K257/F257</f>
        <v>0.27192982456140352</v>
      </c>
      <c r="M257" s="214" t="s">
        <v>614</v>
      </c>
      <c r="N257" s="220">
        <v>42859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1">
        <v>75</v>
      </c>
      <c r="B258" s="212">
        <v>42660</v>
      </c>
      <c r="C258" s="212"/>
      <c r="D258" s="213" t="s">
        <v>752</v>
      </c>
      <c r="E258" s="214" t="s">
        <v>646</v>
      </c>
      <c r="F258" s="215">
        <v>212</v>
      </c>
      <c r="G258" s="214"/>
      <c r="H258" s="214">
        <v>280</v>
      </c>
      <c r="I258" s="216">
        <v>276</v>
      </c>
      <c r="J258" s="217" t="s">
        <v>753</v>
      </c>
      <c r="K258" s="218">
        <f t="shared" si="157"/>
        <v>68</v>
      </c>
      <c r="L258" s="219">
        <f t="shared" si="159"/>
        <v>0.32075471698113206</v>
      </c>
      <c r="M258" s="214" t="s">
        <v>614</v>
      </c>
      <c r="N258" s="220">
        <v>42858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1">
        <v>76</v>
      </c>
      <c r="B259" s="212">
        <v>42678</v>
      </c>
      <c r="C259" s="212"/>
      <c r="D259" s="213" t="s">
        <v>472</v>
      </c>
      <c r="E259" s="214" t="s">
        <v>646</v>
      </c>
      <c r="F259" s="215">
        <v>155</v>
      </c>
      <c r="G259" s="214"/>
      <c r="H259" s="214">
        <v>210</v>
      </c>
      <c r="I259" s="216">
        <v>210</v>
      </c>
      <c r="J259" s="217" t="s">
        <v>754</v>
      </c>
      <c r="K259" s="218">
        <f t="shared" si="157"/>
        <v>55</v>
      </c>
      <c r="L259" s="219">
        <f t="shared" si="159"/>
        <v>0.35483870967741937</v>
      </c>
      <c r="M259" s="214" t="s">
        <v>614</v>
      </c>
      <c r="N259" s="220">
        <v>42944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1">
        <v>77</v>
      </c>
      <c r="B260" s="222">
        <v>42710</v>
      </c>
      <c r="C260" s="222"/>
      <c r="D260" s="223" t="s">
        <v>755</v>
      </c>
      <c r="E260" s="224" t="s">
        <v>646</v>
      </c>
      <c r="F260" s="225">
        <v>150.5</v>
      </c>
      <c r="G260" s="225"/>
      <c r="H260" s="226">
        <v>72.5</v>
      </c>
      <c r="I260" s="226">
        <v>174</v>
      </c>
      <c r="J260" s="227" t="s">
        <v>756</v>
      </c>
      <c r="K260" s="228">
        <v>-78</v>
      </c>
      <c r="L260" s="229">
        <v>-0.51827242524916906</v>
      </c>
      <c r="M260" s="225" t="s">
        <v>627</v>
      </c>
      <c r="N260" s="222">
        <v>43333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1">
        <v>78</v>
      </c>
      <c r="B261" s="212">
        <v>42712</v>
      </c>
      <c r="C261" s="212"/>
      <c r="D261" s="213" t="s">
        <v>757</v>
      </c>
      <c r="E261" s="214" t="s">
        <v>646</v>
      </c>
      <c r="F261" s="215">
        <v>380</v>
      </c>
      <c r="G261" s="214"/>
      <c r="H261" s="214">
        <v>478</v>
      </c>
      <c r="I261" s="216">
        <v>468</v>
      </c>
      <c r="J261" s="217" t="s">
        <v>704</v>
      </c>
      <c r="K261" s="218">
        <f t="shared" ref="K261:K263" si="160">H261-F261</f>
        <v>98</v>
      </c>
      <c r="L261" s="219">
        <f t="shared" ref="L261:L263" si="161">K261/F261</f>
        <v>0.25789473684210529</v>
      </c>
      <c r="M261" s="214" t="s">
        <v>614</v>
      </c>
      <c r="N261" s="220">
        <v>43025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1">
        <v>79</v>
      </c>
      <c r="B262" s="212">
        <v>42734</v>
      </c>
      <c r="C262" s="212"/>
      <c r="D262" s="213" t="s">
        <v>110</v>
      </c>
      <c r="E262" s="214" t="s">
        <v>646</v>
      </c>
      <c r="F262" s="215">
        <v>305</v>
      </c>
      <c r="G262" s="214"/>
      <c r="H262" s="214">
        <v>375</v>
      </c>
      <c r="I262" s="216">
        <v>375</v>
      </c>
      <c r="J262" s="217" t="s">
        <v>704</v>
      </c>
      <c r="K262" s="218">
        <f t="shared" si="160"/>
        <v>70</v>
      </c>
      <c r="L262" s="219">
        <f t="shared" si="161"/>
        <v>0.22950819672131148</v>
      </c>
      <c r="M262" s="214" t="s">
        <v>614</v>
      </c>
      <c r="N262" s="220">
        <v>42768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1">
        <v>80</v>
      </c>
      <c r="B263" s="212">
        <v>42739</v>
      </c>
      <c r="C263" s="212"/>
      <c r="D263" s="213" t="s">
        <v>96</v>
      </c>
      <c r="E263" s="214" t="s">
        <v>646</v>
      </c>
      <c r="F263" s="215">
        <v>99.5</v>
      </c>
      <c r="G263" s="214"/>
      <c r="H263" s="214">
        <v>158</v>
      </c>
      <c r="I263" s="216">
        <v>158</v>
      </c>
      <c r="J263" s="217" t="s">
        <v>704</v>
      </c>
      <c r="K263" s="218">
        <f t="shared" si="160"/>
        <v>58.5</v>
      </c>
      <c r="L263" s="219">
        <f t="shared" si="161"/>
        <v>0.5879396984924623</v>
      </c>
      <c r="M263" s="214" t="s">
        <v>614</v>
      </c>
      <c r="N263" s="220">
        <v>42898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1">
        <v>81</v>
      </c>
      <c r="B264" s="212">
        <v>42739</v>
      </c>
      <c r="C264" s="212"/>
      <c r="D264" s="213" t="s">
        <v>96</v>
      </c>
      <c r="E264" s="214" t="s">
        <v>646</v>
      </c>
      <c r="F264" s="215">
        <v>99.5</v>
      </c>
      <c r="G264" s="214"/>
      <c r="H264" s="214">
        <v>158</v>
      </c>
      <c r="I264" s="216">
        <v>158</v>
      </c>
      <c r="J264" s="217" t="s">
        <v>704</v>
      </c>
      <c r="K264" s="218">
        <v>58.5</v>
      </c>
      <c r="L264" s="219">
        <v>0.58793969849246197</v>
      </c>
      <c r="M264" s="214" t="s">
        <v>614</v>
      </c>
      <c r="N264" s="220">
        <v>42898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1">
        <v>82</v>
      </c>
      <c r="B265" s="212">
        <v>42786</v>
      </c>
      <c r="C265" s="212"/>
      <c r="D265" s="213" t="s">
        <v>187</v>
      </c>
      <c r="E265" s="214" t="s">
        <v>646</v>
      </c>
      <c r="F265" s="215">
        <v>140.5</v>
      </c>
      <c r="G265" s="214"/>
      <c r="H265" s="214">
        <v>220</v>
      </c>
      <c r="I265" s="216">
        <v>220</v>
      </c>
      <c r="J265" s="217" t="s">
        <v>704</v>
      </c>
      <c r="K265" s="218">
        <f>H265-F265</f>
        <v>79.5</v>
      </c>
      <c r="L265" s="219">
        <f>K265/F265</f>
        <v>0.5658362989323843</v>
      </c>
      <c r="M265" s="214" t="s">
        <v>614</v>
      </c>
      <c r="N265" s="220">
        <v>42864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1">
        <v>83</v>
      </c>
      <c r="B266" s="212">
        <v>42786</v>
      </c>
      <c r="C266" s="212"/>
      <c r="D266" s="213" t="s">
        <v>758</v>
      </c>
      <c r="E266" s="214" t="s">
        <v>646</v>
      </c>
      <c r="F266" s="215">
        <v>202.5</v>
      </c>
      <c r="G266" s="214"/>
      <c r="H266" s="214">
        <v>234</v>
      </c>
      <c r="I266" s="216">
        <v>234</v>
      </c>
      <c r="J266" s="217" t="s">
        <v>704</v>
      </c>
      <c r="K266" s="218">
        <v>31.5</v>
      </c>
      <c r="L266" s="219">
        <v>0.155555555555556</v>
      </c>
      <c r="M266" s="214" t="s">
        <v>614</v>
      </c>
      <c r="N266" s="220">
        <v>42836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1">
        <v>84</v>
      </c>
      <c r="B267" s="212">
        <v>42818</v>
      </c>
      <c r="C267" s="212"/>
      <c r="D267" s="213" t="s">
        <v>759</v>
      </c>
      <c r="E267" s="214" t="s">
        <v>646</v>
      </c>
      <c r="F267" s="215">
        <v>300.5</v>
      </c>
      <c r="G267" s="214"/>
      <c r="H267" s="214">
        <v>417.5</v>
      </c>
      <c r="I267" s="216">
        <v>420</v>
      </c>
      <c r="J267" s="217" t="s">
        <v>760</v>
      </c>
      <c r="K267" s="218">
        <f>H267-F267</f>
        <v>117</v>
      </c>
      <c r="L267" s="219">
        <f>K267/F267</f>
        <v>0.38935108153078202</v>
      </c>
      <c r="M267" s="214" t="s">
        <v>614</v>
      </c>
      <c r="N267" s="220">
        <v>43070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1">
        <v>85</v>
      </c>
      <c r="B268" s="212">
        <v>42818</v>
      </c>
      <c r="C268" s="212"/>
      <c r="D268" s="213" t="s">
        <v>734</v>
      </c>
      <c r="E268" s="214" t="s">
        <v>646</v>
      </c>
      <c r="F268" s="215">
        <v>850</v>
      </c>
      <c r="G268" s="214"/>
      <c r="H268" s="214">
        <v>1042.5</v>
      </c>
      <c r="I268" s="216">
        <v>1023</v>
      </c>
      <c r="J268" s="217" t="s">
        <v>761</v>
      </c>
      <c r="K268" s="218">
        <v>192.5</v>
      </c>
      <c r="L268" s="219">
        <v>0.22647058823529401</v>
      </c>
      <c r="M268" s="214" t="s">
        <v>614</v>
      </c>
      <c r="N268" s="220">
        <v>42830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1">
        <v>86</v>
      </c>
      <c r="B269" s="212">
        <v>42830</v>
      </c>
      <c r="C269" s="212"/>
      <c r="D269" s="213" t="s">
        <v>503</v>
      </c>
      <c r="E269" s="214" t="s">
        <v>646</v>
      </c>
      <c r="F269" s="215">
        <v>785</v>
      </c>
      <c r="G269" s="214"/>
      <c r="H269" s="214">
        <v>930</v>
      </c>
      <c r="I269" s="216">
        <v>920</v>
      </c>
      <c r="J269" s="217" t="s">
        <v>762</v>
      </c>
      <c r="K269" s="218">
        <f>H269-F269</f>
        <v>145</v>
      </c>
      <c r="L269" s="219">
        <f>K269/F269</f>
        <v>0.18471337579617833</v>
      </c>
      <c r="M269" s="214" t="s">
        <v>614</v>
      </c>
      <c r="N269" s="220">
        <v>42976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1">
        <v>87</v>
      </c>
      <c r="B270" s="222">
        <v>42831</v>
      </c>
      <c r="C270" s="222"/>
      <c r="D270" s="223" t="s">
        <v>763</v>
      </c>
      <c r="E270" s="224" t="s">
        <v>646</v>
      </c>
      <c r="F270" s="225">
        <v>40</v>
      </c>
      <c r="G270" s="225"/>
      <c r="H270" s="226">
        <v>13.1</v>
      </c>
      <c r="I270" s="226">
        <v>60</v>
      </c>
      <c r="J270" s="227" t="s">
        <v>764</v>
      </c>
      <c r="K270" s="228">
        <v>-26.9</v>
      </c>
      <c r="L270" s="229">
        <v>-0.67249999999999999</v>
      </c>
      <c r="M270" s="225" t="s">
        <v>627</v>
      </c>
      <c r="N270" s="222">
        <v>43138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1">
        <v>88</v>
      </c>
      <c r="B271" s="212">
        <v>42837</v>
      </c>
      <c r="C271" s="212"/>
      <c r="D271" s="213" t="s">
        <v>95</v>
      </c>
      <c r="E271" s="214" t="s">
        <v>646</v>
      </c>
      <c r="F271" s="215">
        <v>289.5</v>
      </c>
      <c r="G271" s="214"/>
      <c r="H271" s="214">
        <v>354</v>
      </c>
      <c r="I271" s="216">
        <v>360</v>
      </c>
      <c r="J271" s="217" t="s">
        <v>765</v>
      </c>
      <c r="K271" s="218">
        <f t="shared" ref="K271:K279" si="162">H271-F271</f>
        <v>64.5</v>
      </c>
      <c r="L271" s="219">
        <f t="shared" ref="L271:L279" si="163">K271/F271</f>
        <v>0.22279792746113988</v>
      </c>
      <c r="M271" s="214" t="s">
        <v>614</v>
      </c>
      <c r="N271" s="220">
        <v>43040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1">
        <v>89</v>
      </c>
      <c r="B272" s="212">
        <v>42845</v>
      </c>
      <c r="C272" s="212"/>
      <c r="D272" s="213" t="s">
        <v>439</v>
      </c>
      <c r="E272" s="214" t="s">
        <v>646</v>
      </c>
      <c r="F272" s="215">
        <v>700</v>
      </c>
      <c r="G272" s="214"/>
      <c r="H272" s="214">
        <v>840</v>
      </c>
      <c r="I272" s="216">
        <v>840</v>
      </c>
      <c r="J272" s="217" t="s">
        <v>766</v>
      </c>
      <c r="K272" s="218">
        <f t="shared" si="162"/>
        <v>140</v>
      </c>
      <c r="L272" s="219">
        <f t="shared" si="163"/>
        <v>0.2</v>
      </c>
      <c r="M272" s="214" t="s">
        <v>614</v>
      </c>
      <c r="N272" s="220">
        <v>42893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1">
        <v>90</v>
      </c>
      <c r="B273" s="212">
        <v>42887</v>
      </c>
      <c r="C273" s="212"/>
      <c r="D273" s="213" t="s">
        <v>767</v>
      </c>
      <c r="E273" s="214" t="s">
        <v>646</v>
      </c>
      <c r="F273" s="215">
        <v>130</v>
      </c>
      <c r="G273" s="214"/>
      <c r="H273" s="214">
        <v>144.25</v>
      </c>
      <c r="I273" s="216">
        <v>170</v>
      </c>
      <c r="J273" s="217" t="s">
        <v>768</v>
      </c>
      <c r="K273" s="218">
        <f t="shared" si="162"/>
        <v>14.25</v>
      </c>
      <c r="L273" s="219">
        <f t="shared" si="163"/>
        <v>0.10961538461538461</v>
      </c>
      <c r="M273" s="214" t="s">
        <v>614</v>
      </c>
      <c r="N273" s="220">
        <v>43675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1">
        <v>91</v>
      </c>
      <c r="B274" s="212">
        <v>42901</v>
      </c>
      <c r="C274" s="212"/>
      <c r="D274" s="213" t="s">
        <v>769</v>
      </c>
      <c r="E274" s="214" t="s">
        <v>646</v>
      </c>
      <c r="F274" s="215">
        <v>214.5</v>
      </c>
      <c r="G274" s="214"/>
      <c r="H274" s="214">
        <v>262</v>
      </c>
      <c r="I274" s="216">
        <v>262</v>
      </c>
      <c r="J274" s="217" t="s">
        <v>770</v>
      </c>
      <c r="K274" s="218">
        <f t="shared" si="162"/>
        <v>47.5</v>
      </c>
      <c r="L274" s="219">
        <f t="shared" si="163"/>
        <v>0.22144522144522144</v>
      </c>
      <c r="M274" s="214" t="s">
        <v>614</v>
      </c>
      <c r="N274" s="220">
        <v>42977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42">
        <v>92</v>
      </c>
      <c r="B275" s="243">
        <v>42933</v>
      </c>
      <c r="C275" s="243"/>
      <c r="D275" s="244" t="s">
        <v>771</v>
      </c>
      <c r="E275" s="245" t="s">
        <v>646</v>
      </c>
      <c r="F275" s="246">
        <v>370</v>
      </c>
      <c r="G275" s="245"/>
      <c r="H275" s="245">
        <v>447.5</v>
      </c>
      <c r="I275" s="247">
        <v>450</v>
      </c>
      <c r="J275" s="248" t="s">
        <v>704</v>
      </c>
      <c r="K275" s="218">
        <f t="shared" si="162"/>
        <v>77.5</v>
      </c>
      <c r="L275" s="249">
        <f t="shared" si="163"/>
        <v>0.20945945945945946</v>
      </c>
      <c r="M275" s="245" t="s">
        <v>614</v>
      </c>
      <c r="N275" s="250">
        <v>43035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2">
        <v>93</v>
      </c>
      <c r="B276" s="243">
        <v>42943</v>
      </c>
      <c r="C276" s="243"/>
      <c r="D276" s="244" t="s">
        <v>185</v>
      </c>
      <c r="E276" s="245" t="s">
        <v>646</v>
      </c>
      <c r="F276" s="246">
        <v>657.5</v>
      </c>
      <c r="G276" s="245"/>
      <c r="H276" s="245">
        <v>825</v>
      </c>
      <c r="I276" s="247">
        <v>820</v>
      </c>
      <c r="J276" s="248" t="s">
        <v>704</v>
      </c>
      <c r="K276" s="218">
        <f t="shared" si="162"/>
        <v>167.5</v>
      </c>
      <c r="L276" s="249">
        <f t="shared" si="163"/>
        <v>0.25475285171102663</v>
      </c>
      <c r="M276" s="245" t="s">
        <v>614</v>
      </c>
      <c r="N276" s="250">
        <v>43090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1">
        <v>94</v>
      </c>
      <c r="B277" s="212">
        <v>42964</v>
      </c>
      <c r="C277" s="212"/>
      <c r="D277" s="213" t="s">
        <v>370</v>
      </c>
      <c r="E277" s="214" t="s">
        <v>646</v>
      </c>
      <c r="F277" s="215">
        <v>605</v>
      </c>
      <c r="G277" s="214"/>
      <c r="H277" s="214">
        <v>750</v>
      </c>
      <c r="I277" s="216">
        <v>750</v>
      </c>
      <c r="J277" s="217" t="s">
        <v>762</v>
      </c>
      <c r="K277" s="218">
        <f t="shared" si="162"/>
        <v>145</v>
      </c>
      <c r="L277" s="219">
        <f t="shared" si="163"/>
        <v>0.23966942148760331</v>
      </c>
      <c r="M277" s="214" t="s">
        <v>614</v>
      </c>
      <c r="N277" s="220">
        <v>43027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1">
        <v>95</v>
      </c>
      <c r="B278" s="222">
        <v>42979</v>
      </c>
      <c r="C278" s="222"/>
      <c r="D278" s="230" t="s">
        <v>772</v>
      </c>
      <c r="E278" s="225" t="s">
        <v>646</v>
      </c>
      <c r="F278" s="225">
        <v>255</v>
      </c>
      <c r="G278" s="226"/>
      <c r="H278" s="226">
        <v>217.25</v>
      </c>
      <c r="I278" s="226">
        <v>320</v>
      </c>
      <c r="J278" s="227" t="s">
        <v>773</v>
      </c>
      <c r="K278" s="228">
        <f t="shared" si="162"/>
        <v>-37.75</v>
      </c>
      <c r="L278" s="231">
        <f t="shared" si="163"/>
        <v>-0.14803921568627451</v>
      </c>
      <c r="M278" s="225" t="s">
        <v>627</v>
      </c>
      <c r="N278" s="222">
        <v>43661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1">
        <v>96</v>
      </c>
      <c r="B279" s="212">
        <v>42997</v>
      </c>
      <c r="C279" s="212"/>
      <c r="D279" s="213" t="s">
        <v>774</v>
      </c>
      <c r="E279" s="214" t="s">
        <v>646</v>
      </c>
      <c r="F279" s="215">
        <v>215</v>
      </c>
      <c r="G279" s="214"/>
      <c r="H279" s="214">
        <v>258</v>
      </c>
      <c r="I279" s="216">
        <v>258</v>
      </c>
      <c r="J279" s="217" t="s">
        <v>704</v>
      </c>
      <c r="K279" s="218">
        <f t="shared" si="162"/>
        <v>43</v>
      </c>
      <c r="L279" s="219">
        <f t="shared" si="163"/>
        <v>0.2</v>
      </c>
      <c r="M279" s="214" t="s">
        <v>614</v>
      </c>
      <c r="N279" s="220">
        <v>43040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1">
        <v>97</v>
      </c>
      <c r="B280" s="212">
        <v>42997</v>
      </c>
      <c r="C280" s="212"/>
      <c r="D280" s="213" t="s">
        <v>774</v>
      </c>
      <c r="E280" s="214" t="s">
        <v>646</v>
      </c>
      <c r="F280" s="215">
        <v>215</v>
      </c>
      <c r="G280" s="214"/>
      <c r="H280" s="214">
        <v>258</v>
      </c>
      <c r="I280" s="216">
        <v>258</v>
      </c>
      <c r="J280" s="248" t="s">
        <v>704</v>
      </c>
      <c r="K280" s="218">
        <v>43</v>
      </c>
      <c r="L280" s="219">
        <v>0.2</v>
      </c>
      <c r="M280" s="214" t="s">
        <v>614</v>
      </c>
      <c r="N280" s="220">
        <v>43040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42">
        <v>98</v>
      </c>
      <c r="B281" s="243">
        <v>42998</v>
      </c>
      <c r="C281" s="243"/>
      <c r="D281" s="244" t="s">
        <v>775</v>
      </c>
      <c r="E281" s="245" t="s">
        <v>646</v>
      </c>
      <c r="F281" s="215">
        <v>75</v>
      </c>
      <c r="G281" s="245"/>
      <c r="H281" s="245">
        <v>90</v>
      </c>
      <c r="I281" s="247">
        <v>90</v>
      </c>
      <c r="J281" s="217" t="s">
        <v>776</v>
      </c>
      <c r="K281" s="218">
        <f t="shared" ref="K281:K286" si="164">H281-F281</f>
        <v>15</v>
      </c>
      <c r="L281" s="219">
        <f t="shared" ref="L281:L286" si="165">K281/F281</f>
        <v>0.2</v>
      </c>
      <c r="M281" s="214" t="s">
        <v>614</v>
      </c>
      <c r="N281" s="220">
        <v>43019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42">
        <v>99</v>
      </c>
      <c r="B282" s="243">
        <v>43011</v>
      </c>
      <c r="C282" s="243"/>
      <c r="D282" s="244" t="s">
        <v>629</v>
      </c>
      <c r="E282" s="245" t="s">
        <v>646</v>
      </c>
      <c r="F282" s="246">
        <v>315</v>
      </c>
      <c r="G282" s="245"/>
      <c r="H282" s="245">
        <v>392</v>
      </c>
      <c r="I282" s="247">
        <v>384</v>
      </c>
      <c r="J282" s="248" t="s">
        <v>777</v>
      </c>
      <c r="K282" s="218">
        <f t="shared" si="164"/>
        <v>77</v>
      </c>
      <c r="L282" s="249">
        <f t="shared" si="165"/>
        <v>0.24444444444444444</v>
      </c>
      <c r="M282" s="245" t="s">
        <v>614</v>
      </c>
      <c r="N282" s="250">
        <v>43017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42">
        <v>100</v>
      </c>
      <c r="B283" s="243">
        <v>43013</v>
      </c>
      <c r="C283" s="243"/>
      <c r="D283" s="244" t="s">
        <v>477</v>
      </c>
      <c r="E283" s="245" t="s">
        <v>646</v>
      </c>
      <c r="F283" s="246">
        <v>145</v>
      </c>
      <c r="G283" s="245"/>
      <c r="H283" s="245">
        <v>179</v>
      </c>
      <c r="I283" s="247">
        <v>180</v>
      </c>
      <c r="J283" s="248" t="s">
        <v>778</v>
      </c>
      <c r="K283" s="218">
        <f t="shared" si="164"/>
        <v>34</v>
      </c>
      <c r="L283" s="249">
        <f t="shared" si="165"/>
        <v>0.23448275862068965</v>
      </c>
      <c r="M283" s="245" t="s">
        <v>614</v>
      </c>
      <c r="N283" s="250">
        <v>43025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42">
        <v>101</v>
      </c>
      <c r="B284" s="243">
        <v>43014</v>
      </c>
      <c r="C284" s="243"/>
      <c r="D284" s="244" t="s">
        <v>342</v>
      </c>
      <c r="E284" s="245" t="s">
        <v>646</v>
      </c>
      <c r="F284" s="246">
        <v>256</v>
      </c>
      <c r="G284" s="245"/>
      <c r="H284" s="245">
        <v>323</v>
      </c>
      <c r="I284" s="247">
        <v>320</v>
      </c>
      <c r="J284" s="248" t="s">
        <v>704</v>
      </c>
      <c r="K284" s="218">
        <f t="shared" si="164"/>
        <v>67</v>
      </c>
      <c r="L284" s="249">
        <f t="shared" si="165"/>
        <v>0.26171875</v>
      </c>
      <c r="M284" s="245" t="s">
        <v>614</v>
      </c>
      <c r="N284" s="250">
        <v>43067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42">
        <v>102</v>
      </c>
      <c r="B285" s="243">
        <v>43017</v>
      </c>
      <c r="C285" s="243"/>
      <c r="D285" s="244" t="s">
        <v>360</v>
      </c>
      <c r="E285" s="245" t="s">
        <v>646</v>
      </c>
      <c r="F285" s="246">
        <v>137.5</v>
      </c>
      <c r="G285" s="245"/>
      <c r="H285" s="245">
        <v>184</v>
      </c>
      <c r="I285" s="247">
        <v>183</v>
      </c>
      <c r="J285" s="248" t="s">
        <v>779</v>
      </c>
      <c r="K285" s="218">
        <f t="shared" si="164"/>
        <v>46.5</v>
      </c>
      <c r="L285" s="249">
        <f t="shared" si="165"/>
        <v>0.33818181818181819</v>
      </c>
      <c r="M285" s="245" t="s">
        <v>614</v>
      </c>
      <c r="N285" s="250">
        <v>43108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42">
        <v>103</v>
      </c>
      <c r="B286" s="243">
        <v>43018</v>
      </c>
      <c r="C286" s="243"/>
      <c r="D286" s="244" t="s">
        <v>780</v>
      </c>
      <c r="E286" s="245" t="s">
        <v>646</v>
      </c>
      <c r="F286" s="246">
        <v>125.5</v>
      </c>
      <c r="G286" s="245"/>
      <c r="H286" s="245">
        <v>158</v>
      </c>
      <c r="I286" s="247">
        <v>155</v>
      </c>
      <c r="J286" s="248" t="s">
        <v>781</v>
      </c>
      <c r="K286" s="218">
        <f t="shared" si="164"/>
        <v>32.5</v>
      </c>
      <c r="L286" s="249">
        <f t="shared" si="165"/>
        <v>0.25896414342629481</v>
      </c>
      <c r="M286" s="245" t="s">
        <v>614</v>
      </c>
      <c r="N286" s="250">
        <v>43067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42">
        <v>104</v>
      </c>
      <c r="B287" s="243">
        <v>43018</v>
      </c>
      <c r="C287" s="243"/>
      <c r="D287" s="244" t="s">
        <v>782</v>
      </c>
      <c r="E287" s="245" t="s">
        <v>646</v>
      </c>
      <c r="F287" s="246">
        <v>895</v>
      </c>
      <c r="G287" s="245"/>
      <c r="H287" s="245">
        <v>1122.5</v>
      </c>
      <c r="I287" s="247">
        <v>1078</v>
      </c>
      <c r="J287" s="248" t="s">
        <v>783</v>
      </c>
      <c r="K287" s="218">
        <v>227.5</v>
      </c>
      <c r="L287" s="249">
        <v>0.25418994413407803</v>
      </c>
      <c r="M287" s="245" t="s">
        <v>614</v>
      </c>
      <c r="N287" s="250">
        <v>43117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42">
        <v>105</v>
      </c>
      <c r="B288" s="243">
        <v>43020</v>
      </c>
      <c r="C288" s="243"/>
      <c r="D288" s="244" t="s">
        <v>351</v>
      </c>
      <c r="E288" s="245" t="s">
        <v>646</v>
      </c>
      <c r="F288" s="246">
        <v>525</v>
      </c>
      <c r="G288" s="245"/>
      <c r="H288" s="245">
        <v>629</v>
      </c>
      <c r="I288" s="247">
        <v>629</v>
      </c>
      <c r="J288" s="248" t="s">
        <v>704</v>
      </c>
      <c r="K288" s="218">
        <v>104</v>
      </c>
      <c r="L288" s="249">
        <v>0.19809523809523799</v>
      </c>
      <c r="M288" s="245" t="s">
        <v>614</v>
      </c>
      <c r="N288" s="250">
        <v>43119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42">
        <v>106</v>
      </c>
      <c r="B289" s="243">
        <v>43046</v>
      </c>
      <c r="C289" s="243"/>
      <c r="D289" s="244" t="s">
        <v>397</v>
      </c>
      <c r="E289" s="245" t="s">
        <v>646</v>
      </c>
      <c r="F289" s="246">
        <v>740</v>
      </c>
      <c r="G289" s="245"/>
      <c r="H289" s="245">
        <v>892.5</v>
      </c>
      <c r="I289" s="247">
        <v>900</v>
      </c>
      <c r="J289" s="248" t="s">
        <v>784</v>
      </c>
      <c r="K289" s="218">
        <f t="shared" ref="K289:K291" si="166">H289-F289</f>
        <v>152.5</v>
      </c>
      <c r="L289" s="249">
        <f t="shared" ref="L289:L291" si="167">K289/F289</f>
        <v>0.20608108108108109</v>
      </c>
      <c r="M289" s="245" t="s">
        <v>614</v>
      </c>
      <c r="N289" s="250">
        <v>43052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1">
        <v>107</v>
      </c>
      <c r="B290" s="212">
        <v>43073</v>
      </c>
      <c r="C290" s="212"/>
      <c r="D290" s="213" t="s">
        <v>785</v>
      </c>
      <c r="E290" s="214" t="s">
        <v>646</v>
      </c>
      <c r="F290" s="215">
        <v>118.5</v>
      </c>
      <c r="G290" s="214"/>
      <c r="H290" s="214">
        <v>143.5</v>
      </c>
      <c r="I290" s="216">
        <v>145</v>
      </c>
      <c r="J290" s="217" t="s">
        <v>636</v>
      </c>
      <c r="K290" s="218">
        <f t="shared" si="166"/>
        <v>25</v>
      </c>
      <c r="L290" s="219">
        <f t="shared" si="167"/>
        <v>0.2109704641350211</v>
      </c>
      <c r="M290" s="214" t="s">
        <v>614</v>
      </c>
      <c r="N290" s="220">
        <v>43097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1">
        <v>108</v>
      </c>
      <c r="B291" s="222">
        <v>43090</v>
      </c>
      <c r="C291" s="222"/>
      <c r="D291" s="223" t="s">
        <v>445</v>
      </c>
      <c r="E291" s="224" t="s">
        <v>646</v>
      </c>
      <c r="F291" s="225">
        <v>715</v>
      </c>
      <c r="G291" s="225"/>
      <c r="H291" s="226">
        <v>500</v>
      </c>
      <c r="I291" s="226">
        <v>872</v>
      </c>
      <c r="J291" s="227" t="s">
        <v>786</v>
      </c>
      <c r="K291" s="228">
        <f t="shared" si="166"/>
        <v>-215</v>
      </c>
      <c r="L291" s="229">
        <f t="shared" si="167"/>
        <v>-0.30069930069930068</v>
      </c>
      <c r="M291" s="225" t="s">
        <v>627</v>
      </c>
      <c r="N291" s="222">
        <v>43670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1">
        <v>109</v>
      </c>
      <c r="B292" s="212">
        <v>43098</v>
      </c>
      <c r="C292" s="212"/>
      <c r="D292" s="213" t="s">
        <v>629</v>
      </c>
      <c r="E292" s="214" t="s">
        <v>646</v>
      </c>
      <c r="F292" s="215">
        <v>435</v>
      </c>
      <c r="G292" s="214"/>
      <c r="H292" s="214">
        <v>542.5</v>
      </c>
      <c r="I292" s="216">
        <v>539</v>
      </c>
      <c r="J292" s="217" t="s">
        <v>704</v>
      </c>
      <c r="K292" s="218">
        <v>107.5</v>
      </c>
      <c r="L292" s="219">
        <v>0.247126436781609</v>
      </c>
      <c r="M292" s="214" t="s">
        <v>614</v>
      </c>
      <c r="N292" s="220">
        <v>43206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1">
        <v>110</v>
      </c>
      <c r="B293" s="212">
        <v>43098</v>
      </c>
      <c r="C293" s="212"/>
      <c r="D293" s="213" t="s">
        <v>584</v>
      </c>
      <c r="E293" s="214" t="s">
        <v>646</v>
      </c>
      <c r="F293" s="215">
        <v>885</v>
      </c>
      <c r="G293" s="214"/>
      <c r="H293" s="214">
        <v>1090</v>
      </c>
      <c r="I293" s="216">
        <v>1084</v>
      </c>
      <c r="J293" s="217" t="s">
        <v>704</v>
      </c>
      <c r="K293" s="218">
        <v>205</v>
      </c>
      <c r="L293" s="219">
        <v>0.23163841807909599</v>
      </c>
      <c r="M293" s="214" t="s">
        <v>614</v>
      </c>
      <c r="N293" s="220">
        <v>43213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51">
        <v>111</v>
      </c>
      <c r="B294" s="252">
        <v>43192</v>
      </c>
      <c r="C294" s="252"/>
      <c r="D294" s="230" t="s">
        <v>787</v>
      </c>
      <c r="E294" s="225" t="s">
        <v>646</v>
      </c>
      <c r="F294" s="253">
        <v>478.5</v>
      </c>
      <c r="G294" s="225"/>
      <c r="H294" s="225">
        <v>442</v>
      </c>
      <c r="I294" s="226">
        <v>613</v>
      </c>
      <c r="J294" s="227" t="s">
        <v>788</v>
      </c>
      <c r="K294" s="228">
        <f t="shared" ref="K294:K297" si="168">H294-F294</f>
        <v>-36.5</v>
      </c>
      <c r="L294" s="229">
        <f t="shared" ref="L294:L297" si="169">K294/F294</f>
        <v>-7.6280041797283177E-2</v>
      </c>
      <c r="M294" s="225" t="s">
        <v>627</v>
      </c>
      <c r="N294" s="222">
        <v>43762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1">
        <v>112</v>
      </c>
      <c r="B295" s="222">
        <v>43194</v>
      </c>
      <c r="C295" s="222"/>
      <c r="D295" s="223" t="s">
        <v>789</v>
      </c>
      <c r="E295" s="224" t="s">
        <v>646</v>
      </c>
      <c r="F295" s="225">
        <f>141.5-7.3</f>
        <v>134.19999999999999</v>
      </c>
      <c r="G295" s="225"/>
      <c r="H295" s="226">
        <v>77</v>
      </c>
      <c r="I295" s="226">
        <v>180</v>
      </c>
      <c r="J295" s="227" t="s">
        <v>790</v>
      </c>
      <c r="K295" s="228">
        <f t="shared" si="168"/>
        <v>-57.199999999999989</v>
      </c>
      <c r="L295" s="229">
        <f t="shared" si="169"/>
        <v>-0.42622950819672129</v>
      </c>
      <c r="M295" s="225" t="s">
        <v>627</v>
      </c>
      <c r="N295" s="222">
        <v>43522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1">
        <v>113</v>
      </c>
      <c r="B296" s="222">
        <v>43209</v>
      </c>
      <c r="C296" s="222"/>
      <c r="D296" s="223" t="s">
        <v>791</v>
      </c>
      <c r="E296" s="224" t="s">
        <v>646</v>
      </c>
      <c r="F296" s="225">
        <v>430</v>
      </c>
      <c r="G296" s="225"/>
      <c r="H296" s="226">
        <v>220</v>
      </c>
      <c r="I296" s="226">
        <v>537</v>
      </c>
      <c r="J296" s="227" t="s">
        <v>792</v>
      </c>
      <c r="K296" s="228">
        <f t="shared" si="168"/>
        <v>-210</v>
      </c>
      <c r="L296" s="229">
        <f t="shared" si="169"/>
        <v>-0.48837209302325579</v>
      </c>
      <c r="M296" s="225" t="s">
        <v>627</v>
      </c>
      <c r="N296" s="222">
        <v>43252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42">
        <v>114</v>
      </c>
      <c r="B297" s="243">
        <v>43220</v>
      </c>
      <c r="C297" s="243"/>
      <c r="D297" s="244" t="s">
        <v>398</v>
      </c>
      <c r="E297" s="245" t="s">
        <v>646</v>
      </c>
      <c r="F297" s="245">
        <v>153.5</v>
      </c>
      <c r="G297" s="245"/>
      <c r="H297" s="245">
        <v>196</v>
      </c>
      <c r="I297" s="247">
        <v>196</v>
      </c>
      <c r="J297" s="217" t="s">
        <v>793</v>
      </c>
      <c r="K297" s="218">
        <f t="shared" si="168"/>
        <v>42.5</v>
      </c>
      <c r="L297" s="219">
        <f t="shared" si="169"/>
        <v>0.27687296416938112</v>
      </c>
      <c r="M297" s="214" t="s">
        <v>614</v>
      </c>
      <c r="N297" s="220">
        <v>43605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1">
        <v>115</v>
      </c>
      <c r="B298" s="222">
        <v>43306</v>
      </c>
      <c r="C298" s="222"/>
      <c r="D298" s="223" t="s">
        <v>763</v>
      </c>
      <c r="E298" s="224" t="s">
        <v>646</v>
      </c>
      <c r="F298" s="225">
        <v>27.5</v>
      </c>
      <c r="G298" s="225"/>
      <c r="H298" s="226">
        <v>13.1</v>
      </c>
      <c r="I298" s="226">
        <v>60</v>
      </c>
      <c r="J298" s="227" t="s">
        <v>794</v>
      </c>
      <c r="K298" s="228">
        <v>-14.4</v>
      </c>
      <c r="L298" s="229">
        <v>-0.52363636363636401</v>
      </c>
      <c r="M298" s="225" t="s">
        <v>627</v>
      </c>
      <c r="N298" s="222">
        <v>43138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51">
        <v>116</v>
      </c>
      <c r="B299" s="252">
        <v>43318</v>
      </c>
      <c r="C299" s="252"/>
      <c r="D299" s="230" t="s">
        <v>795</v>
      </c>
      <c r="E299" s="225" t="s">
        <v>646</v>
      </c>
      <c r="F299" s="225">
        <v>148.5</v>
      </c>
      <c r="G299" s="225"/>
      <c r="H299" s="225">
        <v>102</v>
      </c>
      <c r="I299" s="226">
        <v>182</v>
      </c>
      <c r="J299" s="227" t="s">
        <v>796</v>
      </c>
      <c r="K299" s="228">
        <f>H299-F299</f>
        <v>-46.5</v>
      </c>
      <c r="L299" s="229">
        <f>K299/F299</f>
        <v>-0.31313131313131315</v>
      </c>
      <c r="M299" s="225" t="s">
        <v>627</v>
      </c>
      <c r="N299" s="222">
        <v>43661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1">
        <v>117</v>
      </c>
      <c r="B300" s="212">
        <v>43335</v>
      </c>
      <c r="C300" s="212"/>
      <c r="D300" s="213" t="s">
        <v>797</v>
      </c>
      <c r="E300" s="214" t="s">
        <v>646</v>
      </c>
      <c r="F300" s="245">
        <v>285</v>
      </c>
      <c r="G300" s="214"/>
      <c r="H300" s="214">
        <v>355</v>
      </c>
      <c r="I300" s="216">
        <v>364</v>
      </c>
      <c r="J300" s="217" t="s">
        <v>798</v>
      </c>
      <c r="K300" s="218">
        <v>70</v>
      </c>
      <c r="L300" s="219">
        <v>0.24561403508771901</v>
      </c>
      <c r="M300" s="214" t="s">
        <v>614</v>
      </c>
      <c r="N300" s="220">
        <v>43455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1">
        <v>118</v>
      </c>
      <c r="B301" s="212">
        <v>43341</v>
      </c>
      <c r="C301" s="212"/>
      <c r="D301" s="213" t="s">
        <v>386</v>
      </c>
      <c r="E301" s="214" t="s">
        <v>646</v>
      </c>
      <c r="F301" s="245">
        <v>525</v>
      </c>
      <c r="G301" s="214"/>
      <c r="H301" s="214">
        <v>585</v>
      </c>
      <c r="I301" s="216">
        <v>635</v>
      </c>
      <c r="J301" s="217" t="s">
        <v>799</v>
      </c>
      <c r="K301" s="218">
        <f t="shared" ref="K301:K318" si="170">H301-F301</f>
        <v>60</v>
      </c>
      <c r="L301" s="219">
        <f t="shared" ref="L301:L318" si="171">K301/F301</f>
        <v>0.11428571428571428</v>
      </c>
      <c r="M301" s="214" t="s">
        <v>614</v>
      </c>
      <c r="N301" s="220">
        <v>43662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1">
        <v>119</v>
      </c>
      <c r="B302" s="212">
        <v>43395</v>
      </c>
      <c r="C302" s="212"/>
      <c r="D302" s="213" t="s">
        <v>370</v>
      </c>
      <c r="E302" s="214" t="s">
        <v>646</v>
      </c>
      <c r="F302" s="245">
        <v>475</v>
      </c>
      <c r="G302" s="214"/>
      <c r="H302" s="214">
        <v>574</v>
      </c>
      <c r="I302" s="216">
        <v>570</v>
      </c>
      <c r="J302" s="217" t="s">
        <v>704</v>
      </c>
      <c r="K302" s="218">
        <f t="shared" si="170"/>
        <v>99</v>
      </c>
      <c r="L302" s="219">
        <f t="shared" si="171"/>
        <v>0.20842105263157895</v>
      </c>
      <c r="M302" s="214" t="s">
        <v>614</v>
      </c>
      <c r="N302" s="220">
        <v>43403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42">
        <v>120</v>
      </c>
      <c r="B303" s="243">
        <v>43397</v>
      </c>
      <c r="C303" s="243"/>
      <c r="D303" s="244" t="s">
        <v>393</v>
      </c>
      <c r="E303" s="245" t="s">
        <v>646</v>
      </c>
      <c r="F303" s="245">
        <v>707.5</v>
      </c>
      <c r="G303" s="245"/>
      <c r="H303" s="245">
        <v>872</v>
      </c>
      <c r="I303" s="247">
        <v>872</v>
      </c>
      <c r="J303" s="248" t="s">
        <v>704</v>
      </c>
      <c r="K303" s="218">
        <f t="shared" si="170"/>
        <v>164.5</v>
      </c>
      <c r="L303" s="249">
        <f t="shared" si="171"/>
        <v>0.23250883392226149</v>
      </c>
      <c r="M303" s="245" t="s">
        <v>614</v>
      </c>
      <c r="N303" s="250">
        <v>43482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42">
        <v>121</v>
      </c>
      <c r="B304" s="243">
        <v>43398</v>
      </c>
      <c r="C304" s="243"/>
      <c r="D304" s="244" t="s">
        <v>800</v>
      </c>
      <c r="E304" s="245" t="s">
        <v>646</v>
      </c>
      <c r="F304" s="245">
        <v>162</v>
      </c>
      <c r="G304" s="245"/>
      <c r="H304" s="245">
        <v>204</v>
      </c>
      <c r="I304" s="247">
        <v>209</v>
      </c>
      <c r="J304" s="248" t="s">
        <v>801</v>
      </c>
      <c r="K304" s="218">
        <f t="shared" si="170"/>
        <v>42</v>
      </c>
      <c r="L304" s="249">
        <f t="shared" si="171"/>
        <v>0.25925925925925924</v>
      </c>
      <c r="M304" s="245" t="s">
        <v>614</v>
      </c>
      <c r="N304" s="250">
        <v>43539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42">
        <v>122</v>
      </c>
      <c r="B305" s="243">
        <v>43399</v>
      </c>
      <c r="C305" s="243"/>
      <c r="D305" s="244" t="s">
        <v>496</v>
      </c>
      <c r="E305" s="245" t="s">
        <v>646</v>
      </c>
      <c r="F305" s="245">
        <v>240</v>
      </c>
      <c r="G305" s="245"/>
      <c r="H305" s="245">
        <v>297</v>
      </c>
      <c r="I305" s="247">
        <v>297</v>
      </c>
      <c r="J305" s="248" t="s">
        <v>704</v>
      </c>
      <c r="K305" s="254">
        <f t="shared" si="170"/>
        <v>57</v>
      </c>
      <c r="L305" s="249">
        <f t="shared" si="171"/>
        <v>0.23749999999999999</v>
      </c>
      <c r="M305" s="245" t="s">
        <v>614</v>
      </c>
      <c r="N305" s="250">
        <v>43417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1">
        <v>123</v>
      </c>
      <c r="B306" s="212">
        <v>43439</v>
      </c>
      <c r="C306" s="212"/>
      <c r="D306" s="213" t="s">
        <v>802</v>
      </c>
      <c r="E306" s="214" t="s">
        <v>646</v>
      </c>
      <c r="F306" s="214">
        <v>202.5</v>
      </c>
      <c r="G306" s="214"/>
      <c r="H306" s="214">
        <v>255</v>
      </c>
      <c r="I306" s="216">
        <v>252</v>
      </c>
      <c r="J306" s="217" t="s">
        <v>704</v>
      </c>
      <c r="K306" s="218">
        <f t="shared" si="170"/>
        <v>52.5</v>
      </c>
      <c r="L306" s="219">
        <f t="shared" si="171"/>
        <v>0.25925925925925924</v>
      </c>
      <c r="M306" s="214" t="s">
        <v>614</v>
      </c>
      <c r="N306" s="220">
        <v>43542</v>
      </c>
      <c r="O306" s="1"/>
      <c r="P306" s="1"/>
      <c r="Q306" s="1"/>
      <c r="R306" s="6" t="s">
        <v>803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42">
        <v>124</v>
      </c>
      <c r="B307" s="243">
        <v>43465</v>
      </c>
      <c r="C307" s="212"/>
      <c r="D307" s="244" t="s">
        <v>426</v>
      </c>
      <c r="E307" s="245" t="s">
        <v>646</v>
      </c>
      <c r="F307" s="245">
        <v>710</v>
      </c>
      <c r="G307" s="245"/>
      <c r="H307" s="245">
        <v>866</v>
      </c>
      <c r="I307" s="247">
        <v>866</v>
      </c>
      <c r="J307" s="248" t="s">
        <v>704</v>
      </c>
      <c r="K307" s="218">
        <f t="shared" si="170"/>
        <v>156</v>
      </c>
      <c r="L307" s="219">
        <f t="shared" si="171"/>
        <v>0.21971830985915494</v>
      </c>
      <c r="M307" s="214" t="s">
        <v>614</v>
      </c>
      <c r="N307" s="220">
        <v>43553</v>
      </c>
      <c r="O307" s="1"/>
      <c r="P307" s="1"/>
      <c r="Q307" s="1"/>
      <c r="R307" s="6" t="s">
        <v>803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42">
        <v>125</v>
      </c>
      <c r="B308" s="243">
        <v>43522</v>
      </c>
      <c r="C308" s="243"/>
      <c r="D308" s="244" t="s">
        <v>154</v>
      </c>
      <c r="E308" s="245" t="s">
        <v>646</v>
      </c>
      <c r="F308" s="245">
        <v>337.25</v>
      </c>
      <c r="G308" s="245"/>
      <c r="H308" s="245">
        <v>398.5</v>
      </c>
      <c r="I308" s="247">
        <v>411</v>
      </c>
      <c r="J308" s="217" t="s">
        <v>804</v>
      </c>
      <c r="K308" s="218">
        <f t="shared" si="170"/>
        <v>61.25</v>
      </c>
      <c r="L308" s="219">
        <f t="shared" si="171"/>
        <v>0.1816160118606375</v>
      </c>
      <c r="M308" s="214" t="s">
        <v>614</v>
      </c>
      <c r="N308" s="220">
        <v>43760</v>
      </c>
      <c r="O308" s="1"/>
      <c r="P308" s="1"/>
      <c r="Q308" s="1"/>
      <c r="R308" s="6" t="s">
        <v>803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55">
        <v>126</v>
      </c>
      <c r="B309" s="256">
        <v>43559</v>
      </c>
      <c r="C309" s="256"/>
      <c r="D309" s="257" t="s">
        <v>805</v>
      </c>
      <c r="E309" s="258" t="s">
        <v>646</v>
      </c>
      <c r="F309" s="258">
        <v>130</v>
      </c>
      <c r="G309" s="258"/>
      <c r="H309" s="258">
        <v>65</v>
      </c>
      <c r="I309" s="259">
        <v>158</v>
      </c>
      <c r="J309" s="227" t="s">
        <v>806</v>
      </c>
      <c r="K309" s="228">
        <f t="shared" si="170"/>
        <v>-65</v>
      </c>
      <c r="L309" s="229">
        <f t="shared" si="171"/>
        <v>-0.5</v>
      </c>
      <c r="M309" s="225" t="s">
        <v>627</v>
      </c>
      <c r="N309" s="222">
        <v>43726</v>
      </c>
      <c r="O309" s="1"/>
      <c r="P309" s="1"/>
      <c r="Q309" s="1"/>
      <c r="R309" s="6" t="s">
        <v>807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42">
        <v>127</v>
      </c>
      <c r="B310" s="243">
        <v>43017</v>
      </c>
      <c r="C310" s="243"/>
      <c r="D310" s="244" t="s">
        <v>187</v>
      </c>
      <c r="E310" s="245" t="s">
        <v>646</v>
      </c>
      <c r="F310" s="245">
        <v>141.5</v>
      </c>
      <c r="G310" s="245"/>
      <c r="H310" s="245">
        <v>183.5</v>
      </c>
      <c r="I310" s="247">
        <v>210</v>
      </c>
      <c r="J310" s="217" t="s">
        <v>801</v>
      </c>
      <c r="K310" s="218">
        <f t="shared" si="170"/>
        <v>42</v>
      </c>
      <c r="L310" s="219">
        <f t="shared" si="171"/>
        <v>0.29681978798586572</v>
      </c>
      <c r="M310" s="214" t="s">
        <v>614</v>
      </c>
      <c r="N310" s="220">
        <v>43042</v>
      </c>
      <c r="O310" s="1"/>
      <c r="P310" s="1"/>
      <c r="Q310" s="1"/>
      <c r="R310" s="6" t="s">
        <v>807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55">
        <v>128</v>
      </c>
      <c r="B311" s="256">
        <v>43074</v>
      </c>
      <c r="C311" s="256"/>
      <c r="D311" s="257" t="s">
        <v>808</v>
      </c>
      <c r="E311" s="258" t="s">
        <v>646</v>
      </c>
      <c r="F311" s="253">
        <v>172</v>
      </c>
      <c r="G311" s="258"/>
      <c r="H311" s="258">
        <v>155.25</v>
      </c>
      <c r="I311" s="259">
        <v>230</v>
      </c>
      <c r="J311" s="227" t="s">
        <v>809</v>
      </c>
      <c r="K311" s="228">
        <f t="shared" si="170"/>
        <v>-16.75</v>
      </c>
      <c r="L311" s="229">
        <f t="shared" si="171"/>
        <v>-9.7383720930232565E-2</v>
      </c>
      <c r="M311" s="225" t="s">
        <v>627</v>
      </c>
      <c r="N311" s="222">
        <v>43787</v>
      </c>
      <c r="O311" s="1"/>
      <c r="P311" s="1"/>
      <c r="Q311" s="1"/>
      <c r="R311" s="6" t="s">
        <v>807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42">
        <v>129</v>
      </c>
      <c r="B312" s="243">
        <v>43398</v>
      </c>
      <c r="C312" s="243"/>
      <c r="D312" s="244" t="s">
        <v>109</v>
      </c>
      <c r="E312" s="245" t="s">
        <v>646</v>
      </c>
      <c r="F312" s="245">
        <v>698.5</v>
      </c>
      <c r="G312" s="245"/>
      <c r="H312" s="245">
        <v>890</v>
      </c>
      <c r="I312" s="247">
        <v>890</v>
      </c>
      <c r="J312" s="217" t="s">
        <v>810</v>
      </c>
      <c r="K312" s="218">
        <f t="shared" si="170"/>
        <v>191.5</v>
      </c>
      <c r="L312" s="219">
        <f t="shared" si="171"/>
        <v>0.27415891195418757</v>
      </c>
      <c r="M312" s="214" t="s">
        <v>614</v>
      </c>
      <c r="N312" s="220">
        <v>44328</v>
      </c>
      <c r="O312" s="1"/>
      <c r="P312" s="1"/>
      <c r="Q312" s="1"/>
      <c r="R312" s="6" t="s">
        <v>803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42">
        <v>130</v>
      </c>
      <c r="B313" s="243">
        <v>42877</v>
      </c>
      <c r="C313" s="243"/>
      <c r="D313" s="244" t="s">
        <v>385</v>
      </c>
      <c r="E313" s="245" t="s">
        <v>646</v>
      </c>
      <c r="F313" s="245">
        <v>127.6</v>
      </c>
      <c r="G313" s="245"/>
      <c r="H313" s="245">
        <v>138</v>
      </c>
      <c r="I313" s="247">
        <v>190</v>
      </c>
      <c r="J313" s="217" t="s">
        <v>811</v>
      </c>
      <c r="K313" s="218">
        <f t="shared" si="170"/>
        <v>10.400000000000006</v>
      </c>
      <c r="L313" s="219">
        <f t="shared" si="171"/>
        <v>8.1504702194357417E-2</v>
      </c>
      <c r="M313" s="214" t="s">
        <v>614</v>
      </c>
      <c r="N313" s="220">
        <v>43774</v>
      </c>
      <c r="O313" s="1"/>
      <c r="P313" s="1"/>
      <c r="Q313" s="1"/>
      <c r="R313" s="6" t="s">
        <v>807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42">
        <v>131</v>
      </c>
      <c r="B314" s="243">
        <v>43158</v>
      </c>
      <c r="C314" s="243"/>
      <c r="D314" s="244" t="s">
        <v>812</v>
      </c>
      <c r="E314" s="245" t="s">
        <v>646</v>
      </c>
      <c r="F314" s="245">
        <v>317</v>
      </c>
      <c r="G314" s="245"/>
      <c r="H314" s="245">
        <v>382.5</v>
      </c>
      <c r="I314" s="247">
        <v>398</v>
      </c>
      <c r="J314" s="217" t="s">
        <v>813</v>
      </c>
      <c r="K314" s="218">
        <f t="shared" si="170"/>
        <v>65.5</v>
      </c>
      <c r="L314" s="219">
        <f t="shared" si="171"/>
        <v>0.20662460567823343</v>
      </c>
      <c r="M314" s="214" t="s">
        <v>614</v>
      </c>
      <c r="N314" s="220">
        <v>44238</v>
      </c>
      <c r="O314" s="1"/>
      <c r="P314" s="1"/>
      <c r="Q314" s="1"/>
      <c r="R314" s="6" t="s">
        <v>807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55">
        <v>132</v>
      </c>
      <c r="B315" s="256">
        <v>43164</v>
      </c>
      <c r="C315" s="256"/>
      <c r="D315" s="257" t="s">
        <v>146</v>
      </c>
      <c r="E315" s="258" t="s">
        <v>646</v>
      </c>
      <c r="F315" s="253">
        <f>510-14.4</f>
        <v>495.6</v>
      </c>
      <c r="G315" s="258"/>
      <c r="H315" s="258">
        <v>350</v>
      </c>
      <c r="I315" s="259">
        <v>672</v>
      </c>
      <c r="J315" s="227" t="s">
        <v>814</v>
      </c>
      <c r="K315" s="228">
        <f t="shared" si="170"/>
        <v>-145.60000000000002</v>
      </c>
      <c r="L315" s="229">
        <f t="shared" si="171"/>
        <v>-0.29378531073446329</v>
      </c>
      <c r="M315" s="225" t="s">
        <v>627</v>
      </c>
      <c r="N315" s="222">
        <v>43887</v>
      </c>
      <c r="O315" s="1"/>
      <c r="P315" s="1"/>
      <c r="Q315" s="1"/>
      <c r="R315" s="6" t="s">
        <v>803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55">
        <v>133</v>
      </c>
      <c r="B316" s="256">
        <v>43237</v>
      </c>
      <c r="C316" s="256"/>
      <c r="D316" s="257" t="s">
        <v>488</v>
      </c>
      <c r="E316" s="258" t="s">
        <v>646</v>
      </c>
      <c r="F316" s="253">
        <v>230.3</v>
      </c>
      <c r="G316" s="258"/>
      <c r="H316" s="258">
        <v>102.5</v>
      </c>
      <c r="I316" s="259">
        <v>348</v>
      </c>
      <c r="J316" s="227" t="s">
        <v>815</v>
      </c>
      <c r="K316" s="228">
        <f t="shared" si="170"/>
        <v>-127.80000000000001</v>
      </c>
      <c r="L316" s="229">
        <f t="shared" si="171"/>
        <v>-0.55492835432045162</v>
      </c>
      <c r="M316" s="225" t="s">
        <v>627</v>
      </c>
      <c r="N316" s="222">
        <v>43896</v>
      </c>
      <c r="O316" s="1"/>
      <c r="P316" s="1"/>
      <c r="Q316" s="1"/>
      <c r="R316" s="6" t="s">
        <v>803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42">
        <v>134</v>
      </c>
      <c r="B317" s="243">
        <v>43258</v>
      </c>
      <c r="C317" s="243"/>
      <c r="D317" s="244" t="s">
        <v>450</v>
      </c>
      <c r="E317" s="245" t="s">
        <v>646</v>
      </c>
      <c r="F317" s="245">
        <f>342.5-5.1</f>
        <v>337.4</v>
      </c>
      <c r="G317" s="245"/>
      <c r="H317" s="245">
        <v>412.5</v>
      </c>
      <c r="I317" s="247">
        <v>439</v>
      </c>
      <c r="J317" s="217" t="s">
        <v>816</v>
      </c>
      <c r="K317" s="218">
        <f t="shared" si="170"/>
        <v>75.100000000000023</v>
      </c>
      <c r="L317" s="219">
        <f t="shared" si="171"/>
        <v>0.22258446947243635</v>
      </c>
      <c r="M317" s="214" t="s">
        <v>614</v>
      </c>
      <c r="N317" s="220">
        <v>44230</v>
      </c>
      <c r="O317" s="1"/>
      <c r="P317" s="1"/>
      <c r="Q317" s="1"/>
      <c r="R317" s="6" t="s">
        <v>807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36">
        <v>135</v>
      </c>
      <c r="B318" s="235">
        <v>43285</v>
      </c>
      <c r="C318" s="235"/>
      <c r="D318" s="236" t="s">
        <v>56</v>
      </c>
      <c r="E318" s="237" t="s">
        <v>646</v>
      </c>
      <c r="F318" s="237">
        <f>127.5-5.53</f>
        <v>121.97</v>
      </c>
      <c r="G318" s="238"/>
      <c r="H318" s="238">
        <v>122.5</v>
      </c>
      <c r="I318" s="238">
        <v>170</v>
      </c>
      <c r="J318" s="239" t="s">
        <v>925</v>
      </c>
      <c r="K318" s="240">
        <f t="shared" si="170"/>
        <v>0.53000000000000114</v>
      </c>
      <c r="L318" s="241">
        <f t="shared" si="171"/>
        <v>4.3453308190538747E-3</v>
      </c>
      <c r="M318" s="237" t="s">
        <v>737</v>
      </c>
      <c r="N318" s="235">
        <v>44431</v>
      </c>
      <c r="O318" s="1"/>
      <c r="P318" s="1"/>
      <c r="Q318" s="1"/>
      <c r="R318" s="6" t="s">
        <v>803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55">
        <v>136</v>
      </c>
      <c r="B319" s="256">
        <v>43294</v>
      </c>
      <c r="C319" s="256"/>
      <c r="D319" s="257" t="s">
        <v>372</v>
      </c>
      <c r="E319" s="258" t="s">
        <v>646</v>
      </c>
      <c r="F319" s="253">
        <v>46.5</v>
      </c>
      <c r="G319" s="258"/>
      <c r="H319" s="258">
        <v>17</v>
      </c>
      <c r="I319" s="259">
        <v>59</v>
      </c>
      <c r="J319" s="227" t="s">
        <v>817</v>
      </c>
      <c r="K319" s="228">
        <f t="shared" ref="K319:K327" si="172">H319-F319</f>
        <v>-29.5</v>
      </c>
      <c r="L319" s="229">
        <f t="shared" ref="L319:L327" si="173">K319/F319</f>
        <v>-0.63440860215053763</v>
      </c>
      <c r="M319" s="225" t="s">
        <v>627</v>
      </c>
      <c r="N319" s="222">
        <v>43887</v>
      </c>
      <c r="O319" s="1"/>
      <c r="P319" s="1"/>
      <c r="Q319" s="1"/>
      <c r="R319" s="6" t="s">
        <v>803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42">
        <v>137</v>
      </c>
      <c r="B320" s="243">
        <v>43396</v>
      </c>
      <c r="C320" s="243"/>
      <c r="D320" s="244" t="s">
        <v>428</v>
      </c>
      <c r="E320" s="245" t="s">
        <v>646</v>
      </c>
      <c r="F320" s="245">
        <v>156.5</v>
      </c>
      <c r="G320" s="245"/>
      <c r="H320" s="245">
        <v>207.5</v>
      </c>
      <c r="I320" s="247">
        <v>191</v>
      </c>
      <c r="J320" s="217" t="s">
        <v>704</v>
      </c>
      <c r="K320" s="218">
        <f t="shared" si="172"/>
        <v>51</v>
      </c>
      <c r="L320" s="219">
        <f t="shared" si="173"/>
        <v>0.32587859424920129</v>
      </c>
      <c r="M320" s="214" t="s">
        <v>614</v>
      </c>
      <c r="N320" s="220">
        <v>44369</v>
      </c>
      <c r="O320" s="1"/>
      <c r="P320" s="1"/>
      <c r="Q320" s="1"/>
      <c r="R320" s="6" t="s">
        <v>803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42">
        <v>138</v>
      </c>
      <c r="B321" s="243">
        <v>43439</v>
      </c>
      <c r="C321" s="243"/>
      <c r="D321" s="244" t="s">
        <v>332</v>
      </c>
      <c r="E321" s="245" t="s">
        <v>646</v>
      </c>
      <c r="F321" s="245">
        <v>259.5</v>
      </c>
      <c r="G321" s="245"/>
      <c r="H321" s="245">
        <v>320</v>
      </c>
      <c r="I321" s="247">
        <v>320</v>
      </c>
      <c r="J321" s="217" t="s">
        <v>704</v>
      </c>
      <c r="K321" s="218">
        <f t="shared" si="172"/>
        <v>60.5</v>
      </c>
      <c r="L321" s="219">
        <f t="shared" si="173"/>
        <v>0.23314065510597304</v>
      </c>
      <c r="M321" s="214" t="s">
        <v>614</v>
      </c>
      <c r="N321" s="220">
        <v>44323</v>
      </c>
      <c r="O321" s="1"/>
      <c r="P321" s="1"/>
      <c r="Q321" s="1"/>
      <c r="R321" s="6" t="s">
        <v>803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55">
        <v>139</v>
      </c>
      <c r="B322" s="256">
        <v>43439</v>
      </c>
      <c r="C322" s="256"/>
      <c r="D322" s="257" t="s">
        <v>818</v>
      </c>
      <c r="E322" s="258" t="s">
        <v>646</v>
      </c>
      <c r="F322" s="258">
        <v>715</v>
      </c>
      <c r="G322" s="258"/>
      <c r="H322" s="258">
        <v>445</v>
      </c>
      <c r="I322" s="259">
        <v>840</v>
      </c>
      <c r="J322" s="227" t="s">
        <v>819</v>
      </c>
      <c r="K322" s="228">
        <f t="shared" si="172"/>
        <v>-270</v>
      </c>
      <c r="L322" s="229">
        <f t="shared" si="173"/>
        <v>-0.3776223776223776</v>
      </c>
      <c r="M322" s="225" t="s">
        <v>627</v>
      </c>
      <c r="N322" s="222">
        <v>43800</v>
      </c>
      <c r="O322" s="1"/>
      <c r="P322" s="1"/>
      <c r="Q322" s="1"/>
      <c r="R322" s="6" t="s">
        <v>803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42">
        <v>140</v>
      </c>
      <c r="B323" s="243">
        <v>43469</v>
      </c>
      <c r="C323" s="243"/>
      <c r="D323" s="244" t="s">
        <v>159</v>
      </c>
      <c r="E323" s="245" t="s">
        <v>646</v>
      </c>
      <c r="F323" s="245">
        <v>875</v>
      </c>
      <c r="G323" s="245"/>
      <c r="H323" s="245">
        <v>1165</v>
      </c>
      <c r="I323" s="247">
        <v>1185</v>
      </c>
      <c r="J323" s="217" t="s">
        <v>820</v>
      </c>
      <c r="K323" s="218">
        <f t="shared" si="172"/>
        <v>290</v>
      </c>
      <c r="L323" s="219">
        <f t="shared" si="173"/>
        <v>0.33142857142857141</v>
      </c>
      <c r="M323" s="214" t="s">
        <v>614</v>
      </c>
      <c r="N323" s="220">
        <v>43847</v>
      </c>
      <c r="O323" s="1"/>
      <c r="P323" s="1"/>
      <c r="Q323" s="1"/>
      <c r="R323" s="6" t="s">
        <v>803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42">
        <v>141</v>
      </c>
      <c r="B324" s="243">
        <v>43559</v>
      </c>
      <c r="C324" s="243"/>
      <c r="D324" s="244" t="s">
        <v>348</v>
      </c>
      <c r="E324" s="245" t="s">
        <v>646</v>
      </c>
      <c r="F324" s="245">
        <f>387-14.63</f>
        <v>372.37</v>
      </c>
      <c r="G324" s="245"/>
      <c r="H324" s="245">
        <v>490</v>
      </c>
      <c r="I324" s="247">
        <v>490</v>
      </c>
      <c r="J324" s="217" t="s">
        <v>704</v>
      </c>
      <c r="K324" s="218">
        <f t="shared" si="172"/>
        <v>117.63</v>
      </c>
      <c r="L324" s="219">
        <f t="shared" si="173"/>
        <v>0.31589548030185027</v>
      </c>
      <c r="M324" s="214" t="s">
        <v>614</v>
      </c>
      <c r="N324" s="220">
        <v>43850</v>
      </c>
      <c r="O324" s="1"/>
      <c r="P324" s="1"/>
      <c r="Q324" s="1"/>
      <c r="R324" s="6" t="s">
        <v>803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55">
        <v>142</v>
      </c>
      <c r="B325" s="256">
        <v>43578</v>
      </c>
      <c r="C325" s="256"/>
      <c r="D325" s="257" t="s">
        <v>821</v>
      </c>
      <c r="E325" s="258" t="s">
        <v>616</v>
      </c>
      <c r="F325" s="258">
        <v>220</v>
      </c>
      <c r="G325" s="258"/>
      <c r="H325" s="258">
        <v>127.5</v>
      </c>
      <c r="I325" s="259">
        <v>284</v>
      </c>
      <c r="J325" s="227" t="s">
        <v>822</v>
      </c>
      <c r="K325" s="228">
        <f t="shared" si="172"/>
        <v>-92.5</v>
      </c>
      <c r="L325" s="229">
        <f t="shared" si="173"/>
        <v>-0.42045454545454547</v>
      </c>
      <c r="M325" s="225" t="s">
        <v>627</v>
      </c>
      <c r="N325" s="222">
        <v>43896</v>
      </c>
      <c r="O325" s="1"/>
      <c r="P325" s="1"/>
      <c r="Q325" s="1"/>
      <c r="R325" s="6" t="s">
        <v>803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42">
        <v>143</v>
      </c>
      <c r="B326" s="243">
        <v>43622</v>
      </c>
      <c r="C326" s="243"/>
      <c r="D326" s="244" t="s">
        <v>497</v>
      </c>
      <c r="E326" s="245" t="s">
        <v>616</v>
      </c>
      <c r="F326" s="245">
        <v>332.8</v>
      </c>
      <c r="G326" s="245"/>
      <c r="H326" s="245">
        <v>405</v>
      </c>
      <c r="I326" s="247">
        <v>419</v>
      </c>
      <c r="J326" s="217" t="s">
        <v>823</v>
      </c>
      <c r="K326" s="218">
        <f t="shared" si="172"/>
        <v>72.199999999999989</v>
      </c>
      <c r="L326" s="219">
        <f t="shared" si="173"/>
        <v>0.21694711538461534</v>
      </c>
      <c r="M326" s="214" t="s">
        <v>614</v>
      </c>
      <c r="N326" s="220">
        <v>43860</v>
      </c>
      <c r="O326" s="1"/>
      <c r="P326" s="1"/>
      <c r="Q326" s="1"/>
      <c r="R326" s="6" t="s">
        <v>807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36">
        <v>144</v>
      </c>
      <c r="B327" s="235">
        <v>43641</v>
      </c>
      <c r="C327" s="235"/>
      <c r="D327" s="236" t="s">
        <v>152</v>
      </c>
      <c r="E327" s="237" t="s">
        <v>646</v>
      </c>
      <c r="F327" s="237">
        <v>386</v>
      </c>
      <c r="G327" s="238"/>
      <c r="H327" s="238">
        <v>395</v>
      </c>
      <c r="I327" s="238">
        <v>452</v>
      </c>
      <c r="J327" s="239" t="s">
        <v>824</v>
      </c>
      <c r="K327" s="240">
        <f t="shared" si="172"/>
        <v>9</v>
      </c>
      <c r="L327" s="241">
        <f t="shared" si="173"/>
        <v>2.3316062176165803E-2</v>
      </c>
      <c r="M327" s="237" t="s">
        <v>737</v>
      </c>
      <c r="N327" s="235">
        <v>43868</v>
      </c>
      <c r="O327" s="1"/>
      <c r="P327" s="1"/>
      <c r="Q327" s="1"/>
      <c r="R327" s="6" t="s">
        <v>807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36">
        <v>145</v>
      </c>
      <c r="B328" s="235">
        <v>43707</v>
      </c>
      <c r="C328" s="235"/>
      <c r="D328" s="236" t="s">
        <v>132</v>
      </c>
      <c r="E328" s="237" t="s">
        <v>646</v>
      </c>
      <c r="F328" s="237">
        <v>137.5</v>
      </c>
      <c r="G328" s="238"/>
      <c r="H328" s="238">
        <v>138.5</v>
      </c>
      <c r="I328" s="238">
        <v>190</v>
      </c>
      <c r="J328" s="239" t="s">
        <v>859</v>
      </c>
      <c r="K328" s="240">
        <f t="shared" ref="K328" si="174">H328-F328</f>
        <v>1</v>
      </c>
      <c r="L328" s="241">
        <f t="shared" ref="L328" si="175">K328/F328</f>
        <v>7.2727272727272727E-3</v>
      </c>
      <c r="M328" s="237" t="s">
        <v>737</v>
      </c>
      <c r="N328" s="235">
        <v>44432</v>
      </c>
      <c r="O328" s="1"/>
      <c r="P328" s="1"/>
      <c r="Q328" s="1"/>
      <c r="R328" s="6" t="s">
        <v>803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42">
        <v>146</v>
      </c>
      <c r="B329" s="243">
        <v>43731</v>
      </c>
      <c r="C329" s="243"/>
      <c r="D329" s="244" t="s">
        <v>441</v>
      </c>
      <c r="E329" s="245" t="s">
        <v>646</v>
      </c>
      <c r="F329" s="245">
        <v>235</v>
      </c>
      <c r="G329" s="245"/>
      <c r="H329" s="245">
        <v>295</v>
      </c>
      <c r="I329" s="247">
        <v>296</v>
      </c>
      <c r="J329" s="217" t="s">
        <v>825</v>
      </c>
      <c r="K329" s="218">
        <f t="shared" ref="K329:K334" si="176">H329-F329</f>
        <v>60</v>
      </c>
      <c r="L329" s="219">
        <f t="shared" ref="L329:L334" si="177">K329/F329</f>
        <v>0.25531914893617019</v>
      </c>
      <c r="M329" s="214" t="s">
        <v>614</v>
      </c>
      <c r="N329" s="220">
        <v>43844</v>
      </c>
      <c r="O329" s="1"/>
      <c r="P329" s="1"/>
      <c r="Q329" s="1"/>
      <c r="R329" s="6" t="s">
        <v>807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42">
        <v>147</v>
      </c>
      <c r="B330" s="243">
        <v>43752</v>
      </c>
      <c r="C330" s="243"/>
      <c r="D330" s="244" t="s">
        <v>826</v>
      </c>
      <c r="E330" s="245" t="s">
        <v>646</v>
      </c>
      <c r="F330" s="245">
        <v>277.5</v>
      </c>
      <c r="G330" s="245"/>
      <c r="H330" s="245">
        <v>333</v>
      </c>
      <c r="I330" s="247">
        <v>333</v>
      </c>
      <c r="J330" s="217" t="s">
        <v>827</v>
      </c>
      <c r="K330" s="218">
        <f t="shared" si="176"/>
        <v>55.5</v>
      </c>
      <c r="L330" s="219">
        <f t="shared" si="177"/>
        <v>0.2</v>
      </c>
      <c r="M330" s="214" t="s">
        <v>614</v>
      </c>
      <c r="N330" s="220">
        <v>43846</v>
      </c>
      <c r="O330" s="1"/>
      <c r="P330" s="1"/>
      <c r="Q330" s="1"/>
      <c r="R330" s="6" t="s">
        <v>803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42">
        <v>148</v>
      </c>
      <c r="B331" s="243">
        <v>43752</v>
      </c>
      <c r="C331" s="243"/>
      <c r="D331" s="244" t="s">
        <v>828</v>
      </c>
      <c r="E331" s="245" t="s">
        <v>646</v>
      </c>
      <c r="F331" s="245">
        <v>930</v>
      </c>
      <c r="G331" s="245"/>
      <c r="H331" s="245">
        <v>1165</v>
      </c>
      <c r="I331" s="247">
        <v>1200</v>
      </c>
      <c r="J331" s="217" t="s">
        <v>829</v>
      </c>
      <c r="K331" s="218">
        <f t="shared" si="176"/>
        <v>235</v>
      </c>
      <c r="L331" s="219">
        <f t="shared" si="177"/>
        <v>0.25268817204301075</v>
      </c>
      <c r="M331" s="214" t="s">
        <v>614</v>
      </c>
      <c r="N331" s="220">
        <v>43847</v>
      </c>
      <c r="O331" s="1"/>
      <c r="P331" s="1"/>
      <c r="Q331" s="1"/>
      <c r="R331" s="6" t="s">
        <v>807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42">
        <v>149</v>
      </c>
      <c r="B332" s="243">
        <v>43753</v>
      </c>
      <c r="C332" s="243"/>
      <c r="D332" s="244" t="s">
        <v>830</v>
      </c>
      <c r="E332" s="245" t="s">
        <v>646</v>
      </c>
      <c r="F332" s="215">
        <v>111</v>
      </c>
      <c r="G332" s="245"/>
      <c r="H332" s="245">
        <v>141</v>
      </c>
      <c r="I332" s="247">
        <v>141</v>
      </c>
      <c r="J332" s="217" t="s">
        <v>630</v>
      </c>
      <c r="K332" s="218">
        <f t="shared" si="176"/>
        <v>30</v>
      </c>
      <c r="L332" s="219">
        <f t="shared" si="177"/>
        <v>0.27027027027027029</v>
      </c>
      <c r="M332" s="214" t="s">
        <v>614</v>
      </c>
      <c r="N332" s="220">
        <v>44328</v>
      </c>
      <c r="O332" s="1"/>
      <c r="P332" s="1"/>
      <c r="Q332" s="1"/>
      <c r="R332" s="6" t="s">
        <v>807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42">
        <v>150</v>
      </c>
      <c r="B333" s="243">
        <v>43753</v>
      </c>
      <c r="C333" s="243"/>
      <c r="D333" s="244" t="s">
        <v>831</v>
      </c>
      <c r="E333" s="245" t="s">
        <v>646</v>
      </c>
      <c r="F333" s="215">
        <v>296</v>
      </c>
      <c r="G333" s="245"/>
      <c r="H333" s="245">
        <v>370</v>
      </c>
      <c r="I333" s="247">
        <v>370</v>
      </c>
      <c r="J333" s="217" t="s">
        <v>704</v>
      </c>
      <c r="K333" s="218">
        <f t="shared" si="176"/>
        <v>74</v>
      </c>
      <c r="L333" s="219">
        <f t="shared" si="177"/>
        <v>0.25</v>
      </c>
      <c r="M333" s="214" t="s">
        <v>614</v>
      </c>
      <c r="N333" s="220">
        <v>43853</v>
      </c>
      <c r="O333" s="1"/>
      <c r="P333" s="1"/>
      <c r="Q333" s="1"/>
      <c r="R333" s="6" t="s">
        <v>807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42">
        <v>151</v>
      </c>
      <c r="B334" s="243">
        <v>43754</v>
      </c>
      <c r="C334" s="243"/>
      <c r="D334" s="244" t="s">
        <v>832</v>
      </c>
      <c r="E334" s="245" t="s">
        <v>646</v>
      </c>
      <c r="F334" s="215">
        <v>300</v>
      </c>
      <c r="G334" s="245"/>
      <c r="H334" s="245">
        <v>382.5</v>
      </c>
      <c r="I334" s="247">
        <v>344</v>
      </c>
      <c r="J334" s="217" t="s">
        <v>833</v>
      </c>
      <c r="K334" s="218">
        <f t="shared" si="176"/>
        <v>82.5</v>
      </c>
      <c r="L334" s="219">
        <f t="shared" si="177"/>
        <v>0.27500000000000002</v>
      </c>
      <c r="M334" s="214" t="s">
        <v>614</v>
      </c>
      <c r="N334" s="220">
        <v>44238</v>
      </c>
      <c r="O334" s="1"/>
      <c r="P334" s="1"/>
      <c r="Q334" s="1"/>
      <c r="R334" s="6" t="s">
        <v>807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61">
        <v>152</v>
      </c>
      <c r="B335" s="262">
        <v>43832</v>
      </c>
      <c r="C335" s="262"/>
      <c r="D335" s="263" t="s">
        <v>834</v>
      </c>
      <c r="E335" s="56" t="s">
        <v>646</v>
      </c>
      <c r="F335" s="264" t="s">
        <v>835</v>
      </c>
      <c r="G335" s="56"/>
      <c r="H335" s="56"/>
      <c r="I335" s="265">
        <v>590</v>
      </c>
      <c r="J335" s="260" t="s">
        <v>617</v>
      </c>
      <c r="K335" s="260"/>
      <c r="L335" s="266"/>
      <c r="M335" s="267" t="s">
        <v>617</v>
      </c>
      <c r="N335" s="268"/>
      <c r="O335" s="1"/>
      <c r="P335" s="1"/>
      <c r="Q335" s="1"/>
      <c r="R335" s="6" t="s">
        <v>807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42">
        <v>153</v>
      </c>
      <c r="B336" s="243">
        <v>43966</v>
      </c>
      <c r="C336" s="243"/>
      <c r="D336" s="244" t="s">
        <v>72</v>
      </c>
      <c r="E336" s="245" t="s">
        <v>646</v>
      </c>
      <c r="F336" s="215">
        <v>67.5</v>
      </c>
      <c r="G336" s="245"/>
      <c r="H336" s="245">
        <v>86</v>
      </c>
      <c r="I336" s="247">
        <v>86</v>
      </c>
      <c r="J336" s="217" t="s">
        <v>836</v>
      </c>
      <c r="K336" s="218">
        <f t="shared" ref="K336:K343" si="178">H336-F336</f>
        <v>18.5</v>
      </c>
      <c r="L336" s="219">
        <f t="shared" ref="L336:L343" si="179">K336/F336</f>
        <v>0.27407407407407408</v>
      </c>
      <c r="M336" s="214" t="s">
        <v>614</v>
      </c>
      <c r="N336" s="220">
        <v>44008</v>
      </c>
      <c r="O336" s="1"/>
      <c r="P336" s="1"/>
      <c r="Q336" s="1"/>
      <c r="R336" s="6" t="s">
        <v>807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42">
        <v>154</v>
      </c>
      <c r="B337" s="243">
        <v>44035</v>
      </c>
      <c r="C337" s="243"/>
      <c r="D337" s="244" t="s">
        <v>496</v>
      </c>
      <c r="E337" s="245" t="s">
        <v>646</v>
      </c>
      <c r="F337" s="215">
        <v>231</v>
      </c>
      <c r="G337" s="245"/>
      <c r="H337" s="245">
        <v>281</v>
      </c>
      <c r="I337" s="247">
        <v>281</v>
      </c>
      <c r="J337" s="217" t="s">
        <v>704</v>
      </c>
      <c r="K337" s="218">
        <f t="shared" si="178"/>
        <v>50</v>
      </c>
      <c r="L337" s="219">
        <f t="shared" si="179"/>
        <v>0.21645021645021645</v>
      </c>
      <c r="M337" s="214" t="s">
        <v>614</v>
      </c>
      <c r="N337" s="220">
        <v>44358</v>
      </c>
      <c r="O337" s="1"/>
      <c r="P337" s="1"/>
      <c r="Q337" s="1"/>
      <c r="R337" s="6" t="s">
        <v>807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42">
        <v>155</v>
      </c>
      <c r="B338" s="243">
        <v>44092</v>
      </c>
      <c r="C338" s="243"/>
      <c r="D338" s="244" t="s">
        <v>417</v>
      </c>
      <c r="E338" s="245" t="s">
        <v>646</v>
      </c>
      <c r="F338" s="245">
        <v>206</v>
      </c>
      <c r="G338" s="245"/>
      <c r="H338" s="245">
        <v>248</v>
      </c>
      <c r="I338" s="247">
        <v>248</v>
      </c>
      <c r="J338" s="217" t="s">
        <v>704</v>
      </c>
      <c r="K338" s="218">
        <f t="shared" si="178"/>
        <v>42</v>
      </c>
      <c r="L338" s="219">
        <f t="shared" si="179"/>
        <v>0.20388349514563106</v>
      </c>
      <c r="M338" s="214" t="s">
        <v>614</v>
      </c>
      <c r="N338" s="220">
        <v>44214</v>
      </c>
      <c r="O338" s="1"/>
      <c r="P338" s="1"/>
      <c r="Q338" s="1"/>
      <c r="R338" s="6" t="s">
        <v>807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42">
        <v>156</v>
      </c>
      <c r="B339" s="243">
        <v>44140</v>
      </c>
      <c r="C339" s="243"/>
      <c r="D339" s="244" t="s">
        <v>417</v>
      </c>
      <c r="E339" s="245" t="s">
        <v>646</v>
      </c>
      <c r="F339" s="245">
        <v>182.5</v>
      </c>
      <c r="G339" s="245"/>
      <c r="H339" s="245">
        <v>248</v>
      </c>
      <c r="I339" s="247">
        <v>248</v>
      </c>
      <c r="J339" s="217" t="s">
        <v>704</v>
      </c>
      <c r="K339" s="218">
        <f t="shared" si="178"/>
        <v>65.5</v>
      </c>
      <c r="L339" s="219">
        <f t="shared" si="179"/>
        <v>0.35890410958904112</v>
      </c>
      <c r="M339" s="214" t="s">
        <v>614</v>
      </c>
      <c r="N339" s="220">
        <v>44214</v>
      </c>
      <c r="O339" s="1"/>
      <c r="P339" s="1"/>
      <c r="Q339" s="1"/>
      <c r="R339" s="6" t="s">
        <v>807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42">
        <v>157</v>
      </c>
      <c r="B340" s="243">
        <v>44140</v>
      </c>
      <c r="C340" s="243"/>
      <c r="D340" s="244" t="s">
        <v>332</v>
      </c>
      <c r="E340" s="245" t="s">
        <v>646</v>
      </c>
      <c r="F340" s="245">
        <v>247.5</v>
      </c>
      <c r="G340" s="245"/>
      <c r="H340" s="245">
        <v>320</v>
      </c>
      <c r="I340" s="247">
        <v>320</v>
      </c>
      <c r="J340" s="217" t="s">
        <v>704</v>
      </c>
      <c r="K340" s="218">
        <f t="shared" si="178"/>
        <v>72.5</v>
      </c>
      <c r="L340" s="219">
        <f t="shared" si="179"/>
        <v>0.29292929292929293</v>
      </c>
      <c r="M340" s="214" t="s">
        <v>614</v>
      </c>
      <c r="N340" s="220">
        <v>44323</v>
      </c>
      <c r="O340" s="1"/>
      <c r="P340" s="1"/>
      <c r="Q340" s="1"/>
      <c r="R340" s="6" t="s">
        <v>807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42">
        <v>158</v>
      </c>
      <c r="B341" s="243">
        <v>44140</v>
      </c>
      <c r="C341" s="243"/>
      <c r="D341" s="244" t="s">
        <v>273</v>
      </c>
      <c r="E341" s="245" t="s">
        <v>646</v>
      </c>
      <c r="F341" s="215">
        <v>925</v>
      </c>
      <c r="G341" s="245"/>
      <c r="H341" s="245">
        <v>1095</v>
      </c>
      <c r="I341" s="247">
        <v>1093</v>
      </c>
      <c r="J341" s="217" t="s">
        <v>837</v>
      </c>
      <c r="K341" s="218">
        <f t="shared" si="178"/>
        <v>170</v>
      </c>
      <c r="L341" s="219">
        <f t="shared" si="179"/>
        <v>0.18378378378378379</v>
      </c>
      <c r="M341" s="214" t="s">
        <v>614</v>
      </c>
      <c r="N341" s="220">
        <v>44201</v>
      </c>
      <c r="O341" s="1"/>
      <c r="P341" s="1"/>
      <c r="Q341" s="1"/>
      <c r="R341" s="6" t="s">
        <v>807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42">
        <v>159</v>
      </c>
      <c r="B342" s="243">
        <v>44140</v>
      </c>
      <c r="C342" s="243"/>
      <c r="D342" s="244" t="s">
        <v>348</v>
      </c>
      <c r="E342" s="245" t="s">
        <v>646</v>
      </c>
      <c r="F342" s="215">
        <v>332.5</v>
      </c>
      <c r="G342" s="245"/>
      <c r="H342" s="245">
        <v>393</v>
      </c>
      <c r="I342" s="247">
        <v>406</v>
      </c>
      <c r="J342" s="217" t="s">
        <v>838</v>
      </c>
      <c r="K342" s="218">
        <f t="shared" si="178"/>
        <v>60.5</v>
      </c>
      <c r="L342" s="219">
        <f t="shared" si="179"/>
        <v>0.18195488721804512</v>
      </c>
      <c r="M342" s="214" t="s">
        <v>614</v>
      </c>
      <c r="N342" s="220">
        <v>44256</v>
      </c>
      <c r="O342" s="1"/>
      <c r="P342" s="1"/>
      <c r="Q342" s="1"/>
      <c r="R342" s="6" t="s">
        <v>807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42">
        <v>160</v>
      </c>
      <c r="B343" s="243">
        <v>44141</v>
      </c>
      <c r="C343" s="243"/>
      <c r="D343" s="244" t="s">
        <v>496</v>
      </c>
      <c r="E343" s="245" t="s">
        <v>646</v>
      </c>
      <c r="F343" s="215">
        <v>231</v>
      </c>
      <c r="G343" s="245"/>
      <c r="H343" s="245">
        <v>281</v>
      </c>
      <c r="I343" s="247">
        <v>281</v>
      </c>
      <c r="J343" s="217" t="s">
        <v>704</v>
      </c>
      <c r="K343" s="218">
        <f t="shared" si="178"/>
        <v>50</v>
      </c>
      <c r="L343" s="219">
        <f t="shared" si="179"/>
        <v>0.21645021645021645</v>
      </c>
      <c r="M343" s="214" t="s">
        <v>614</v>
      </c>
      <c r="N343" s="220">
        <v>44358</v>
      </c>
      <c r="O343" s="1"/>
      <c r="P343" s="1"/>
      <c r="Q343" s="1"/>
      <c r="R343" s="6" t="s">
        <v>807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69">
        <v>161</v>
      </c>
      <c r="B344" s="262">
        <v>44187</v>
      </c>
      <c r="C344" s="262"/>
      <c r="D344" s="263" t="s">
        <v>469</v>
      </c>
      <c r="E344" s="56" t="s">
        <v>646</v>
      </c>
      <c r="F344" s="264" t="s">
        <v>839</v>
      </c>
      <c r="G344" s="56"/>
      <c r="H344" s="56"/>
      <c r="I344" s="265">
        <v>239</v>
      </c>
      <c r="J344" s="260" t="s">
        <v>617</v>
      </c>
      <c r="K344" s="260"/>
      <c r="L344" s="266"/>
      <c r="M344" s="267"/>
      <c r="N344" s="268"/>
      <c r="O344" s="1"/>
      <c r="P344" s="1"/>
      <c r="Q344" s="1"/>
      <c r="R344" s="6" t="s">
        <v>807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69">
        <v>162</v>
      </c>
      <c r="B345" s="262">
        <v>44258</v>
      </c>
      <c r="C345" s="262"/>
      <c r="D345" s="263" t="s">
        <v>834</v>
      </c>
      <c r="E345" s="56" t="s">
        <v>646</v>
      </c>
      <c r="F345" s="264" t="s">
        <v>835</v>
      </c>
      <c r="G345" s="56"/>
      <c r="H345" s="56"/>
      <c r="I345" s="265">
        <v>590</v>
      </c>
      <c r="J345" s="260" t="s">
        <v>617</v>
      </c>
      <c r="K345" s="260"/>
      <c r="L345" s="266"/>
      <c r="M345" s="267"/>
      <c r="N345" s="268"/>
      <c r="O345" s="1"/>
      <c r="P345" s="1"/>
      <c r="R345" s="6" t="s">
        <v>807</v>
      </c>
    </row>
    <row r="346" spans="1:26" ht="12.75" customHeight="1">
      <c r="A346" s="242">
        <v>163</v>
      </c>
      <c r="B346" s="243">
        <v>44274</v>
      </c>
      <c r="C346" s="243"/>
      <c r="D346" s="244" t="s">
        <v>348</v>
      </c>
      <c r="E346" s="245" t="s">
        <v>646</v>
      </c>
      <c r="F346" s="215">
        <v>355</v>
      </c>
      <c r="G346" s="245"/>
      <c r="H346" s="245">
        <v>422.5</v>
      </c>
      <c r="I346" s="247">
        <v>420</v>
      </c>
      <c r="J346" s="217" t="s">
        <v>840</v>
      </c>
      <c r="K346" s="218">
        <f t="shared" ref="K346:K348" si="180">H346-F346</f>
        <v>67.5</v>
      </c>
      <c r="L346" s="219">
        <f t="shared" ref="L346:L348" si="181">K346/F346</f>
        <v>0.19014084507042253</v>
      </c>
      <c r="M346" s="214" t="s">
        <v>614</v>
      </c>
      <c r="N346" s="220">
        <v>44361</v>
      </c>
      <c r="O346" s="1"/>
      <c r="R346" s="270" t="s">
        <v>807</v>
      </c>
    </row>
    <row r="347" spans="1:26" ht="12.75" customHeight="1">
      <c r="A347" s="242">
        <v>164</v>
      </c>
      <c r="B347" s="243">
        <v>44295</v>
      </c>
      <c r="C347" s="243"/>
      <c r="D347" s="244" t="s">
        <v>841</v>
      </c>
      <c r="E347" s="245" t="s">
        <v>646</v>
      </c>
      <c r="F347" s="215">
        <v>555</v>
      </c>
      <c r="G347" s="245"/>
      <c r="H347" s="245">
        <v>663</v>
      </c>
      <c r="I347" s="247">
        <v>663</v>
      </c>
      <c r="J347" s="217" t="s">
        <v>842</v>
      </c>
      <c r="K347" s="218">
        <f t="shared" si="180"/>
        <v>108</v>
      </c>
      <c r="L347" s="219">
        <f t="shared" si="181"/>
        <v>0.19459459459459461</v>
      </c>
      <c r="M347" s="214" t="s">
        <v>614</v>
      </c>
      <c r="N347" s="220">
        <v>44321</v>
      </c>
      <c r="O347" s="1"/>
      <c r="P347" s="1"/>
      <c r="Q347" s="1"/>
      <c r="R347" s="270" t="s">
        <v>807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42">
        <v>165</v>
      </c>
      <c r="B348" s="243">
        <v>44308</v>
      </c>
      <c r="C348" s="243"/>
      <c r="D348" s="244" t="s">
        <v>385</v>
      </c>
      <c r="E348" s="245" t="s">
        <v>646</v>
      </c>
      <c r="F348" s="215">
        <v>126.5</v>
      </c>
      <c r="G348" s="245"/>
      <c r="H348" s="245">
        <v>155</v>
      </c>
      <c r="I348" s="247">
        <v>155</v>
      </c>
      <c r="J348" s="217" t="s">
        <v>704</v>
      </c>
      <c r="K348" s="218">
        <f t="shared" si="180"/>
        <v>28.5</v>
      </c>
      <c r="L348" s="219">
        <f t="shared" si="181"/>
        <v>0.22529644268774704</v>
      </c>
      <c r="M348" s="214" t="s">
        <v>614</v>
      </c>
      <c r="N348" s="220">
        <v>44362</v>
      </c>
      <c r="O348" s="1"/>
      <c r="R348" s="270" t="s">
        <v>807</v>
      </c>
    </row>
    <row r="349" spans="1:26" ht="12.75" customHeight="1">
      <c r="A349" s="269">
        <v>166</v>
      </c>
      <c r="B349" s="262">
        <v>44368</v>
      </c>
      <c r="C349" s="262"/>
      <c r="D349" s="263" t="s">
        <v>404</v>
      </c>
      <c r="E349" s="56" t="s">
        <v>646</v>
      </c>
      <c r="F349" s="264" t="s">
        <v>843</v>
      </c>
      <c r="G349" s="56"/>
      <c r="H349" s="56"/>
      <c r="I349" s="265">
        <v>344</v>
      </c>
      <c r="J349" s="260" t="s">
        <v>617</v>
      </c>
      <c r="K349" s="269"/>
      <c r="L349" s="262"/>
      <c r="M349" s="262"/>
      <c r="N349" s="263"/>
      <c r="O349" s="1"/>
      <c r="R349" s="270" t="s">
        <v>807</v>
      </c>
    </row>
    <row r="350" spans="1:26" ht="12.75" customHeight="1">
      <c r="A350" s="269">
        <v>167</v>
      </c>
      <c r="B350" s="262">
        <v>44368</v>
      </c>
      <c r="C350" s="262"/>
      <c r="D350" s="263" t="s">
        <v>496</v>
      </c>
      <c r="E350" s="56" t="s">
        <v>646</v>
      </c>
      <c r="F350" s="264" t="s">
        <v>844</v>
      </c>
      <c r="G350" s="56"/>
      <c r="H350" s="56"/>
      <c r="I350" s="265">
        <v>320</v>
      </c>
      <c r="J350" s="260" t="s">
        <v>617</v>
      </c>
      <c r="K350" s="269"/>
      <c r="L350" s="262"/>
      <c r="M350" s="262"/>
      <c r="N350" s="263"/>
      <c r="O350" s="44"/>
      <c r="R350" s="270" t="s">
        <v>807</v>
      </c>
    </row>
    <row r="351" spans="1:26" ht="12.75" customHeight="1">
      <c r="A351" s="269">
        <v>168</v>
      </c>
      <c r="B351" s="262">
        <v>44406</v>
      </c>
      <c r="C351" s="262"/>
      <c r="D351" s="263" t="s">
        <v>385</v>
      </c>
      <c r="E351" s="56" t="s">
        <v>646</v>
      </c>
      <c r="F351" s="264" t="s">
        <v>849</v>
      </c>
      <c r="G351" s="56"/>
      <c r="H351" s="56"/>
      <c r="I351" s="56">
        <v>200</v>
      </c>
      <c r="J351" s="260" t="s">
        <v>617</v>
      </c>
      <c r="K351" s="269"/>
      <c r="L351" s="262"/>
      <c r="M351" s="262"/>
      <c r="N351" s="263"/>
      <c r="O351" s="44"/>
      <c r="R351" s="270" t="s">
        <v>807</v>
      </c>
    </row>
    <row r="352" spans="1:26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270"/>
    </row>
    <row r="353" spans="1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270"/>
    </row>
    <row r="354" spans="1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270"/>
    </row>
    <row r="355" spans="1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270"/>
    </row>
    <row r="356" spans="1:18" ht="12.75" customHeight="1">
      <c r="A356" s="269"/>
      <c r="B356" s="271" t="s">
        <v>845</v>
      </c>
      <c r="F356" s="59"/>
      <c r="G356" s="59"/>
      <c r="H356" s="59"/>
      <c r="I356" s="59"/>
      <c r="J356" s="44"/>
      <c r="K356" s="59"/>
      <c r="L356" s="59"/>
      <c r="M356" s="59"/>
      <c r="O356" s="44"/>
      <c r="R356" s="270"/>
    </row>
    <row r="357" spans="1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1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1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1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1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1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1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1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1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1:18" ht="12.75" customHeight="1">
      <c r="A366" s="272"/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1:18" ht="12.75" customHeight="1">
      <c r="A367" s="272"/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1:18" ht="12.75" customHeight="1">
      <c r="A368" s="56"/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  <row r="511" spans="6:18" ht="12.75" customHeight="1">
      <c r="F511" s="59"/>
      <c r="G511" s="59"/>
      <c r="H511" s="59"/>
      <c r="I511" s="59"/>
      <c r="J511" s="44"/>
      <c r="K511" s="59"/>
      <c r="L511" s="59"/>
      <c r="M511" s="59"/>
      <c r="O511" s="44"/>
      <c r="R511" s="59"/>
    </row>
    <row r="512" spans="6:18" ht="12.75" customHeight="1">
      <c r="F512" s="59"/>
      <c r="G512" s="59"/>
      <c r="H512" s="59"/>
      <c r="I512" s="59"/>
      <c r="J512" s="44"/>
      <c r="K512" s="59"/>
      <c r="L512" s="59"/>
      <c r="M512" s="59"/>
      <c r="O512" s="44"/>
      <c r="R512" s="59"/>
    </row>
    <row r="513" spans="6:18" ht="12.75" customHeight="1">
      <c r="F513" s="59"/>
      <c r="G513" s="59"/>
      <c r="H513" s="59"/>
      <c r="I513" s="59"/>
      <c r="J513" s="44"/>
      <c r="K513" s="59"/>
      <c r="L513" s="59"/>
      <c r="M513" s="59"/>
      <c r="O513" s="44"/>
      <c r="R513" s="59"/>
    </row>
    <row r="514" spans="6:18" ht="12.75" customHeight="1">
      <c r="F514" s="59"/>
      <c r="G514" s="59"/>
      <c r="H514" s="59"/>
      <c r="I514" s="59"/>
      <c r="J514" s="44"/>
      <c r="K514" s="59"/>
      <c r="L514" s="59"/>
      <c r="M514" s="59"/>
      <c r="O514" s="44"/>
      <c r="R514" s="59"/>
    </row>
    <row r="515" spans="6:18" ht="12.75" customHeight="1">
      <c r="F515" s="59"/>
      <c r="G515" s="59"/>
      <c r="H515" s="59"/>
      <c r="I515" s="59"/>
      <c r="J515" s="44"/>
      <c r="K515" s="59"/>
      <c r="L515" s="59"/>
      <c r="M515" s="59"/>
      <c r="O515" s="44"/>
      <c r="R515" s="59"/>
    </row>
    <row r="516" spans="6:18" ht="12.75" customHeight="1">
      <c r="F516" s="59"/>
      <c r="G516" s="59"/>
      <c r="H516" s="59"/>
      <c r="I516" s="59"/>
      <c r="J516" s="44"/>
      <c r="K516" s="59"/>
      <c r="L516" s="59"/>
      <c r="M516" s="59"/>
      <c r="O516" s="44"/>
      <c r="R516" s="59"/>
    </row>
    <row r="517" spans="6:18" ht="12.75" customHeight="1">
      <c r="F517" s="59"/>
      <c r="G517" s="59"/>
      <c r="H517" s="59"/>
      <c r="I517" s="59"/>
      <c r="J517" s="44"/>
      <c r="K517" s="59"/>
      <c r="L517" s="59"/>
      <c r="M517" s="59"/>
      <c r="O517" s="44"/>
      <c r="R517" s="59"/>
    </row>
    <row r="518" spans="6:18" ht="12.75" customHeight="1">
      <c r="F518" s="59"/>
      <c r="G518" s="59"/>
      <c r="H518" s="59"/>
      <c r="I518" s="59"/>
      <c r="J518" s="44"/>
      <c r="K518" s="59"/>
      <c r="L518" s="59"/>
      <c r="M518" s="59"/>
      <c r="O518" s="44"/>
      <c r="R518" s="59"/>
    </row>
    <row r="519" spans="6:18" ht="12.75" customHeight="1">
      <c r="F519" s="59"/>
      <c r="G519" s="59"/>
      <c r="H519" s="59"/>
      <c r="I519" s="59"/>
      <c r="J519" s="44"/>
      <c r="K519" s="59"/>
      <c r="L519" s="59"/>
      <c r="M519" s="59"/>
      <c r="O519" s="44"/>
      <c r="R519" s="59"/>
    </row>
    <row r="520" spans="6:18" ht="12.75" customHeight="1">
      <c r="F520" s="59"/>
      <c r="G520" s="59"/>
      <c r="H520" s="59"/>
      <c r="I520" s="59"/>
      <c r="J520" s="44"/>
      <c r="K520" s="59"/>
      <c r="L520" s="59"/>
      <c r="M520" s="59"/>
      <c r="O520" s="44"/>
      <c r="R520" s="59"/>
    </row>
    <row r="521" spans="6:18" ht="12.75" customHeight="1">
      <c r="F521" s="59"/>
      <c r="G521" s="59"/>
      <c r="H521" s="59"/>
      <c r="I521" s="59"/>
      <c r="J521" s="44"/>
      <c r="K521" s="59"/>
      <c r="L521" s="59"/>
      <c r="M521" s="59"/>
      <c r="O521" s="44"/>
      <c r="R521" s="59"/>
    </row>
    <row r="522" spans="6:18" ht="12.75" customHeight="1">
      <c r="F522" s="59"/>
      <c r="G522" s="59"/>
      <c r="H522" s="59"/>
      <c r="I522" s="59"/>
      <c r="J522" s="44"/>
      <c r="K522" s="59"/>
      <c r="L522" s="59"/>
      <c r="M522" s="59"/>
      <c r="O522" s="44"/>
      <c r="R522" s="59"/>
    </row>
    <row r="523" spans="6:18" ht="12.75" customHeight="1">
      <c r="F523" s="59"/>
      <c r="G523" s="59"/>
      <c r="H523" s="59"/>
      <c r="I523" s="59"/>
      <c r="J523" s="44"/>
      <c r="K523" s="59"/>
      <c r="L523" s="59"/>
      <c r="M523" s="59"/>
      <c r="O523" s="44"/>
      <c r="R523" s="59"/>
    </row>
    <row r="524" spans="6:18" ht="12.75" customHeight="1">
      <c r="F524" s="59"/>
      <c r="G524" s="59"/>
      <c r="H524" s="59"/>
      <c r="I524" s="59"/>
      <c r="J524" s="44"/>
      <c r="K524" s="59"/>
      <c r="L524" s="59"/>
      <c r="M524" s="59"/>
      <c r="O524" s="44"/>
      <c r="R524" s="59"/>
    </row>
    <row r="525" spans="6:18" ht="12.75" customHeight="1">
      <c r="F525" s="59"/>
      <c r="G525" s="59"/>
      <c r="H525" s="59"/>
      <c r="I525" s="59"/>
      <c r="J525" s="44"/>
      <c r="K525" s="59"/>
      <c r="L525" s="59"/>
      <c r="M525" s="59"/>
      <c r="O525" s="44"/>
      <c r="R525" s="59"/>
    </row>
    <row r="526" spans="6:18" ht="12.75" customHeight="1">
      <c r="F526" s="59"/>
      <c r="G526" s="59"/>
      <c r="H526" s="59"/>
      <c r="I526" s="59"/>
      <c r="J526" s="44"/>
      <c r="K526" s="59"/>
      <c r="L526" s="59"/>
      <c r="M526" s="59"/>
      <c r="O526" s="44"/>
      <c r="R526" s="59"/>
    </row>
    <row r="527" spans="6:18" ht="12.75" customHeight="1">
      <c r="F527" s="59"/>
      <c r="G527" s="59"/>
      <c r="H527" s="59"/>
      <c r="I527" s="59"/>
      <c r="J527" s="44"/>
      <c r="K527" s="59"/>
      <c r="L527" s="59"/>
      <c r="M527" s="59"/>
      <c r="O527" s="44"/>
      <c r="R527" s="59"/>
    </row>
    <row r="528" spans="6:18" ht="12.75" customHeight="1">
      <c r="F528" s="59"/>
      <c r="G528" s="59"/>
      <c r="H528" s="59"/>
      <c r="I528" s="59"/>
      <c r="J528" s="44"/>
      <c r="K528" s="59"/>
      <c r="L528" s="59"/>
      <c r="M528" s="59"/>
      <c r="O528" s="44"/>
      <c r="R528" s="59"/>
    </row>
    <row r="529" spans="6:18" ht="12.75" customHeight="1">
      <c r="F529" s="59"/>
      <c r="G529" s="59"/>
      <c r="H529" s="59"/>
      <c r="I529" s="59"/>
      <c r="J529" s="44"/>
      <c r="K529" s="59"/>
      <c r="L529" s="59"/>
      <c r="M529" s="59"/>
      <c r="O529" s="44"/>
      <c r="R529" s="59"/>
    </row>
    <row r="530" spans="6:18" ht="12.75" customHeight="1">
      <c r="F530" s="59"/>
      <c r="G530" s="59"/>
      <c r="H530" s="59"/>
      <c r="I530" s="59"/>
      <c r="J530" s="44"/>
      <c r="K530" s="59"/>
      <c r="L530" s="59"/>
      <c r="M530" s="59"/>
      <c r="O530" s="44"/>
      <c r="R530" s="59"/>
    </row>
    <row r="531" spans="6:18" ht="12.75" customHeight="1">
      <c r="F531" s="59"/>
      <c r="G531" s="59"/>
      <c r="H531" s="59"/>
      <c r="I531" s="59"/>
      <c r="J531" s="44"/>
      <c r="K531" s="59"/>
      <c r="L531" s="59"/>
      <c r="M531" s="59"/>
      <c r="O531" s="44"/>
      <c r="R531" s="59"/>
    </row>
    <row r="532" spans="6:18" ht="12.75" customHeight="1">
      <c r="F532" s="59"/>
      <c r="G532" s="59"/>
      <c r="H532" s="59"/>
      <c r="I532" s="59"/>
      <c r="J532" s="44"/>
      <c r="K532" s="59"/>
      <c r="L532" s="59"/>
      <c r="M532" s="59"/>
      <c r="O532" s="44"/>
      <c r="R532" s="59"/>
    </row>
    <row r="533" spans="6:18" ht="12.75" customHeight="1">
      <c r="F533" s="59"/>
      <c r="G533" s="59"/>
      <c r="H533" s="59"/>
      <c r="I533" s="59"/>
      <c r="J533" s="44"/>
      <c r="K533" s="59"/>
      <c r="L533" s="59"/>
      <c r="M533" s="59"/>
      <c r="O533" s="44"/>
      <c r="R533" s="59"/>
    </row>
    <row r="534" spans="6:18" ht="12.75" customHeight="1">
      <c r="F534" s="59"/>
      <c r="G534" s="59"/>
      <c r="H534" s="59"/>
      <c r="I534" s="59"/>
      <c r="J534" s="44"/>
      <c r="K534" s="59"/>
      <c r="L534" s="59"/>
      <c r="M534" s="59"/>
      <c r="O534" s="44"/>
      <c r="R534" s="59"/>
    </row>
    <row r="535" spans="6:18" ht="12.75" customHeight="1">
      <c r="F535" s="59"/>
      <c r="G535" s="59"/>
      <c r="H535" s="59"/>
      <c r="I535" s="59"/>
      <c r="J535" s="44"/>
      <c r="K535" s="59"/>
      <c r="L535" s="59"/>
      <c r="M535" s="59"/>
      <c r="O535" s="44"/>
      <c r="R535" s="59"/>
    </row>
    <row r="536" spans="6:18" ht="12.75" customHeight="1">
      <c r="F536" s="59"/>
      <c r="G536" s="59"/>
      <c r="H536" s="59"/>
      <c r="I536" s="59"/>
      <c r="J536" s="44"/>
      <c r="K536" s="59"/>
      <c r="L536" s="59"/>
      <c r="M536" s="59"/>
      <c r="O536" s="44"/>
      <c r="R536" s="59"/>
    </row>
    <row r="537" spans="6:18" ht="12.75" customHeight="1">
      <c r="F537" s="59"/>
      <c r="G537" s="59"/>
      <c r="H537" s="59"/>
      <c r="I537" s="59"/>
      <c r="J537" s="44"/>
      <c r="K537" s="59"/>
      <c r="L537" s="59"/>
      <c r="M537" s="59"/>
      <c r="O537" s="44"/>
      <c r="R537" s="59"/>
    </row>
    <row r="538" spans="6:18" ht="12.75" customHeight="1">
      <c r="F538" s="59"/>
      <c r="G538" s="59"/>
      <c r="H538" s="59"/>
      <c r="I538" s="59"/>
      <c r="J538" s="44"/>
      <c r="K538" s="59"/>
      <c r="L538" s="59"/>
      <c r="M538" s="59"/>
      <c r="O538" s="44"/>
      <c r="R538" s="59"/>
    </row>
    <row r="539" spans="6:18" ht="12.75" customHeight="1">
      <c r="F539" s="59"/>
      <c r="G539" s="59"/>
      <c r="H539" s="59"/>
      <c r="I539" s="59"/>
      <c r="J539" s="44"/>
      <c r="K539" s="59"/>
      <c r="L539" s="59"/>
      <c r="M539" s="59"/>
      <c r="O539" s="44"/>
      <c r="R539" s="59"/>
    </row>
    <row r="540" spans="6:18" ht="12.75" customHeight="1">
      <c r="F540" s="59"/>
      <c r="G540" s="59"/>
      <c r="H540" s="59"/>
      <c r="I540" s="59"/>
      <c r="J540" s="44"/>
      <c r="K540" s="59"/>
      <c r="L540" s="59"/>
      <c r="M540" s="59"/>
      <c r="O540" s="44"/>
      <c r="R540" s="59"/>
    </row>
    <row r="541" spans="6:18" ht="12.75" customHeight="1">
      <c r="F541" s="59"/>
      <c r="G541" s="59"/>
      <c r="H541" s="59"/>
      <c r="I541" s="59"/>
      <c r="J541" s="44"/>
      <c r="K541" s="59"/>
      <c r="L541" s="59"/>
      <c r="M541" s="59"/>
      <c r="O541" s="44"/>
      <c r="R541" s="59"/>
    </row>
  </sheetData>
  <autoFilter ref="R1:R364"/>
  <mergeCells count="21">
    <mergeCell ref="O154:O155"/>
    <mergeCell ref="P154:P155"/>
    <mergeCell ref="A154:A155"/>
    <mergeCell ref="B154:B155"/>
    <mergeCell ref="J154:J155"/>
    <mergeCell ref="M154:M155"/>
    <mergeCell ref="N154:N155"/>
    <mergeCell ref="O133:O134"/>
    <mergeCell ref="P133:P134"/>
    <mergeCell ref="A133:A134"/>
    <mergeCell ref="B133:B134"/>
    <mergeCell ref="J133:J134"/>
    <mergeCell ref="M133:M134"/>
    <mergeCell ref="N133:N134"/>
    <mergeCell ref="O88:O89"/>
    <mergeCell ref="P88:P89"/>
    <mergeCell ref="A88:A89"/>
    <mergeCell ref="B88:B89"/>
    <mergeCell ref="J88:J89"/>
    <mergeCell ref="M88:M89"/>
    <mergeCell ref="N88:N89"/>
  </mergeCells>
  <pageMargins left="0.7" right="0.7" top="0.75" bottom="0.75" header="0.3" footer="0.3"/>
  <pageSetup orientation="portrait" r:id="rId1"/>
  <ignoredErrors>
    <ignoredError sqref="K123 K126 K129 K108 K105 K97 K71 K7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2021-09-23T02:30:38Z</dcterms:modified>
</cp:coreProperties>
</file>