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480" yWindow="570" windowWidth="20730" windowHeight="86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F&amp;O)'!$R$1:$R$351</definedName>
  </definedNames>
  <calcPr calcId="124519"/>
</workbook>
</file>

<file path=xl/calcChain.xml><?xml version="1.0" encoding="utf-8"?>
<calcChain xmlns="http://schemas.openxmlformats.org/spreadsheetml/2006/main">
  <c r="L101" i="6"/>
  <c r="K101"/>
  <c r="K136"/>
  <c r="M136" s="1"/>
  <c r="K132"/>
  <c r="K131"/>
  <c r="M131" s="1"/>
  <c r="K137"/>
  <c r="M137" s="1"/>
  <c r="K139"/>
  <c r="M139" s="1"/>
  <c r="K135"/>
  <c r="M135" s="1"/>
  <c r="K134"/>
  <c r="M134" s="1"/>
  <c r="M132"/>
  <c r="M92"/>
  <c r="L92"/>
  <c r="K99"/>
  <c r="L55"/>
  <c r="K55"/>
  <c r="M55" s="1"/>
  <c r="L54"/>
  <c r="K54"/>
  <c r="M54" s="1"/>
  <c r="L53"/>
  <c r="K53"/>
  <c r="M53" s="1"/>
  <c r="L52"/>
  <c r="K52"/>
  <c r="K129"/>
  <c r="M129" s="1"/>
  <c r="L10"/>
  <c r="K10"/>
  <c r="M10" s="1"/>
  <c r="L45"/>
  <c r="K45"/>
  <c r="M45" s="1"/>
  <c r="L98"/>
  <c r="K98"/>
  <c r="K126"/>
  <c r="M126" s="1"/>
  <c r="K127"/>
  <c r="M127" s="1"/>
  <c r="K128"/>
  <c r="M128" s="1"/>
  <c r="L97"/>
  <c r="K97"/>
  <c r="L96"/>
  <c r="K96"/>
  <c r="L51"/>
  <c r="K51"/>
  <c r="M51" s="1"/>
  <c r="L95"/>
  <c r="K95"/>
  <c r="L94"/>
  <c r="K94"/>
  <c r="L17"/>
  <c r="K17"/>
  <c r="M17" s="1"/>
  <c r="L13"/>
  <c r="K13"/>
  <c r="M13" s="1"/>
  <c r="K122"/>
  <c r="M122" s="1"/>
  <c r="K125"/>
  <c r="M125" s="1"/>
  <c r="K124"/>
  <c r="M124" s="1"/>
  <c r="K123"/>
  <c r="M123" s="1"/>
  <c r="K119"/>
  <c r="M119" s="1"/>
  <c r="K118"/>
  <c r="M118" s="1"/>
  <c r="L91"/>
  <c r="K91"/>
  <c r="M91" s="1"/>
  <c r="K116"/>
  <c r="M116" s="1"/>
  <c r="K114"/>
  <c r="M114" s="1"/>
  <c r="K111"/>
  <c r="M111" s="1"/>
  <c r="K121"/>
  <c r="M121" s="1"/>
  <c r="L48"/>
  <c r="K48"/>
  <c r="M48" s="1"/>
  <c r="K120"/>
  <c r="M120" s="1"/>
  <c r="L85"/>
  <c r="K85"/>
  <c r="L89"/>
  <c r="K89"/>
  <c r="L149"/>
  <c r="L90"/>
  <c r="K90"/>
  <c r="M90" s="1"/>
  <c r="L88"/>
  <c r="K88"/>
  <c r="L50"/>
  <c r="K50"/>
  <c r="M50" s="1"/>
  <c r="L49"/>
  <c r="K49"/>
  <c r="M49" s="1"/>
  <c r="K149"/>
  <c r="K117"/>
  <c r="M117" s="1"/>
  <c r="L84"/>
  <c r="K84"/>
  <c r="L87"/>
  <c r="K87"/>
  <c r="M87" s="1"/>
  <c r="L47"/>
  <c r="K47"/>
  <c r="M47" s="1"/>
  <c r="L46"/>
  <c r="K46"/>
  <c r="L18"/>
  <c r="K18"/>
  <c r="M18" s="1"/>
  <c r="L86"/>
  <c r="K86"/>
  <c r="L83"/>
  <c r="K83"/>
  <c r="K79"/>
  <c r="M79"/>
  <c r="L79"/>
  <c r="L78"/>
  <c r="K78"/>
  <c r="L81"/>
  <c r="K81"/>
  <c r="L82"/>
  <c r="K82"/>
  <c r="L80"/>
  <c r="K80"/>
  <c r="L73"/>
  <c r="K73"/>
  <c r="L44"/>
  <c r="K44"/>
  <c r="M44" s="1"/>
  <c r="L42"/>
  <c r="K42"/>
  <c r="M42" s="1"/>
  <c r="L38"/>
  <c r="K38"/>
  <c r="K115"/>
  <c r="M115" s="1"/>
  <c r="L11"/>
  <c r="K11"/>
  <c r="L43"/>
  <c r="K43"/>
  <c r="L41"/>
  <c r="K41"/>
  <c r="L77"/>
  <c r="K77"/>
  <c r="L75"/>
  <c r="K75"/>
  <c r="L76"/>
  <c r="K76"/>
  <c r="K113"/>
  <c r="M113" s="1"/>
  <c r="L74"/>
  <c r="K74"/>
  <c r="L39"/>
  <c r="K39"/>
  <c r="L33"/>
  <c r="M33" s="1"/>
  <c r="K33"/>
  <c r="L36"/>
  <c r="K36"/>
  <c r="L16"/>
  <c r="K16"/>
  <c r="K112"/>
  <c r="M112" s="1"/>
  <c r="M101" l="1"/>
  <c r="M52"/>
  <c r="M98"/>
  <c r="M97"/>
  <c r="M96"/>
  <c r="M95"/>
  <c r="M94"/>
  <c r="M85"/>
  <c r="M89"/>
  <c r="M149"/>
  <c r="M88"/>
  <c r="M84"/>
  <c r="M46"/>
  <c r="M86"/>
  <c r="M83"/>
  <c r="M78"/>
  <c r="M81"/>
  <c r="M82"/>
  <c r="M80"/>
  <c r="M73"/>
  <c r="M38"/>
  <c r="M11"/>
  <c r="M41"/>
  <c r="M43"/>
  <c r="M76"/>
  <c r="M77"/>
  <c r="M75"/>
  <c r="M74"/>
  <c r="M39"/>
  <c r="M36"/>
  <c r="M16"/>
  <c r="L71"/>
  <c r="K71"/>
  <c r="L69"/>
  <c r="K69"/>
  <c r="L72"/>
  <c r="K72"/>
  <c r="L40"/>
  <c r="K40"/>
  <c r="L68"/>
  <c r="K68"/>
  <c r="L70"/>
  <c r="K70"/>
  <c r="M70" l="1"/>
  <c r="M40"/>
  <c r="M72"/>
  <c r="M71"/>
  <c r="M69"/>
  <c r="M68"/>
  <c r="L37" l="1"/>
  <c r="M37" s="1"/>
  <c r="K37"/>
  <c r="L35"/>
  <c r="K35"/>
  <c r="L34"/>
  <c r="K34"/>
  <c r="M35" l="1"/>
  <c r="M34"/>
  <c r="K335" l="1"/>
  <c r="L335" s="1"/>
  <c r="K334"/>
  <c r="L334" s="1"/>
  <c r="K333"/>
  <c r="L333" s="1"/>
  <c r="K330"/>
  <c r="L330" s="1"/>
  <c r="K329"/>
  <c r="L329" s="1"/>
  <c r="K328"/>
  <c r="L328" s="1"/>
  <c r="K327"/>
  <c r="L327" s="1"/>
  <c r="K326"/>
  <c r="L326" s="1"/>
  <c r="K325"/>
  <c r="L325" s="1"/>
  <c r="K324"/>
  <c r="L324" s="1"/>
  <c r="K323"/>
  <c r="L323" s="1"/>
  <c r="K321"/>
  <c r="L321" s="1"/>
  <c r="K320"/>
  <c r="L320" s="1"/>
  <c r="K319"/>
  <c r="L319" s="1"/>
  <c r="K318"/>
  <c r="L318" s="1"/>
  <c r="K317"/>
  <c r="L317" s="1"/>
  <c r="K316"/>
  <c r="L316" s="1"/>
  <c r="K314"/>
  <c r="L314" s="1"/>
  <c r="K313"/>
  <c r="L313" s="1"/>
  <c r="K312"/>
  <c r="L312" s="1"/>
  <c r="F311"/>
  <c r="K311" s="1"/>
  <c r="L311" s="1"/>
  <c r="K310"/>
  <c r="L310" s="1"/>
  <c r="K309"/>
  <c r="L309" s="1"/>
  <c r="K308"/>
  <c r="L308" s="1"/>
  <c r="K307"/>
  <c r="L307" s="1"/>
  <c r="K306"/>
  <c r="L306" s="1"/>
  <c r="F305"/>
  <c r="F304"/>
  <c r="K304" s="1"/>
  <c r="L304" s="1"/>
  <c r="K303"/>
  <c r="L303" s="1"/>
  <c r="F302"/>
  <c r="K302" s="1"/>
  <c r="L302" s="1"/>
  <c r="K301"/>
  <c r="L301" s="1"/>
  <c r="K300"/>
  <c r="L300" s="1"/>
  <c r="K299"/>
  <c r="L299" s="1"/>
  <c r="K298"/>
  <c r="L298" s="1"/>
  <c r="K297"/>
  <c r="L297" s="1"/>
  <c r="K296"/>
  <c r="L296" s="1"/>
  <c r="K295"/>
  <c r="L295" s="1"/>
  <c r="K294"/>
  <c r="L294" s="1"/>
  <c r="K293"/>
  <c r="L293" s="1"/>
  <c r="K292"/>
  <c r="L292" s="1"/>
  <c r="K291"/>
  <c r="L291" s="1"/>
  <c r="K290"/>
  <c r="L290" s="1"/>
  <c r="K289"/>
  <c r="L289" s="1"/>
  <c r="K288"/>
  <c r="L288" s="1"/>
  <c r="K286"/>
  <c r="L286" s="1"/>
  <c r="K284"/>
  <c r="L284" s="1"/>
  <c r="K283"/>
  <c r="L283" s="1"/>
  <c r="F282"/>
  <c r="K282" s="1"/>
  <c r="L282" s="1"/>
  <c r="K281"/>
  <c r="L281" s="1"/>
  <c r="K278"/>
  <c r="L278" s="1"/>
  <c r="K277"/>
  <c r="L277" s="1"/>
  <c r="K276"/>
  <c r="L276" s="1"/>
  <c r="K273"/>
  <c r="L273" s="1"/>
  <c r="K272"/>
  <c r="L272" s="1"/>
  <c r="K271"/>
  <c r="L271" s="1"/>
  <c r="K270"/>
  <c r="L270" s="1"/>
  <c r="K269"/>
  <c r="L269" s="1"/>
  <c r="K268"/>
  <c r="L268" s="1"/>
  <c r="K266"/>
  <c r="L266" s="1"/>
  <c r="K265"/>
  <c r="L265" s="1"/>
  <c r="K264"/>
  <c r="L264" s="1"/>
  <c r="K263"/>
  <c r="L263" s="1"/>
  <c r="K262"/>
  <c r="L262" s="1"/>
  <c r="K261"/>
  <c r="L261" s="1"/>
  <c r="K260"/>
  <c r="L260" s="1"/>
  <c r="K259"/>
  <c r="L259" s="1"/>
  <c r="K258"/>
  <c r="L258" s="1"/>
  <c r="K256"/>
  <c r="L256" s="1"/>
  <c r="K254"/>
  <c r="L254" s="1"/>
  <c r="K252"/>
  <c r="L252" s="1"/>
  <c r="K250"/>
  <c r="L250" s="1"/>
  <c r="K249"/>
  <c r="L249" s="1"/>
  <c r="K248"/>
  <c r="L248" s="1"/>
  <c r="K246"/>
  <c r="L246" s="1"/>
  <c r="K245"/>
  <c r="L245" s="1"/>
  <c r="K244"/>
  <c r="L244" s="1"/>
  <c r="K243"/>
  <c r="K242"/>
  <c r="L242" s="1"/>
  <c r="K241"/>
  <c r="L241" s="1"/>
  <c r="K239"/>
  <c r="L239" s="1"/>
  <c r="K238"/>
  <c r="L238" s="1"/>
  <c r="K237"/>
  <c r="L237" s="1"/>
  <c r="K236"/>
  <c r="L236" s="1"/>
  <c r="K235"/>
  <c r="L235" s="1"/>
  <c r="F234"/>
  <c r="K234" s="1"/>
  <c r="L234" s="1"/>
  <c r="H233"/>
  <c r="K233" s="1"/>
  <c r="L233" s="1"/>
  <c r="K230"/>
  <c r="L230" s="1"/>
  <c r="K229"/>
  <c r="L229" s="1"/>
  <c r="K228"/>
  <c r="L228" s="1"/>
  <c r="K227"/>
  <c r="L227" s="1"/>
  <c r="K226"/>
  <c r="L226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H199"/>
  <c r="K199" s="1"/>
  <c r="L199" s="1"/>
  <c r="F198"/>
  <c r="K198" s="1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M7"/>
  <c r="D7" i="5"/>
  <c r="K6" i="4"/>
  <c r="K6" i="3"/>
  <c r="L6" i="2"/>
</calcChain>
</file>

<file path=xl/sharedStrings.xml><?xml version="1.0" encoding="utf-8"?>
<sst xmlns="http://schemas.openxmlformats.org/spreadsheetml/2006/main" count="2981" uniqueCount="1174">
  <si>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</si>
  <si>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</si>
  <si>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</si>
  <si>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</si>
  <si>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</si>
  <si>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</si>
  <si>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</si>
  <si>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</si>
  <si>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</si>
  <si>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</si>
  <si>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</si>
  <si>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</si>
  <si>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</si>
  <si>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</si>
  <si>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</si>
  <si>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</si>
  <si>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</si>
  <si>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</si>
  <si>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</si>
  <si>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</si>
  <si>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</si>
  <si>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</si>
  <si>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</si>
  <si>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</si>
  <si>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</si>
  <si>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</si>
  <si>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</si>
  <si>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</si>
  <si>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</si>
  <si>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</si>
  <si>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</si>
  <si>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</si>
  <si>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</si>
  <si>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</si>
  <si>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</si>
  <si>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</si>
  <si>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</si>
  <si>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</si>
  <si>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FINNIFTY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</si>
  <si>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</si>
  <si>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</si>
  <si>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</si>
  <si>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</si>
  <si>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</si>
  <si>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</si>
  <si>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</si>
  <si>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</si>
  <si>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</si>
  <si>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</si>
  <si>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</si>
  <si>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</si>
  <si>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</si>
  <si>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</si>
  <si>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</si>
  <si>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</si>
  <si>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</si>
  <si>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</si>
  <si>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</si>
  <si>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</si>
  <si>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</si>
  <si>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</si>
  <si>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</si>
  <si>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</si>
  <si>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</si>
  <si>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</si>
  <si>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</si>
  <si>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</si>
  <si>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</si>
  <si>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</si>
  <si>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</si>
  <si>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</si>
  <si>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</si>
  <si>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</si>
  <si>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</si>
  <si>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</si>
  <si>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</si>
  <si>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</si>
  <si>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</si>
  <si>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</si>
  <si>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</si>
  <si>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</si>
  <si>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</si>
  <si>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</si>
  <si>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</si>
  <si>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</si>
  <si>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</si>
  <si>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</si>
  <si>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</si>
  <si>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</si>
  <si>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</si>
  <si>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</si>
  <si>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</si>
  <si>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</si>
  <si>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</si>
  <si>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</si>
  <si>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</si>
  <si>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</si>
  <si>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</si>
  <si>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</si>
  <si>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</si>
  <si>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</si>
  <si>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</si>
  <si>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</si>
  <si>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</si>
  <si>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</si>
  <si>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</si>
  <si>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</si>
  <si>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</si>
  <si>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</si>
  <si>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</si>
  <si>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</si>
  <si>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</si>
  <si>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</si>
  <si>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</si>
  <si>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</si>
  <si>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</si>
  <si>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</si>
  <si>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</si>
  <si>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</si>
  <si>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</si>
  <si>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</si>
  <si>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</si>
  <si>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</si>
  <si>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</si>
  <si>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</si>
  <si>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</si>
  <si>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</si>
  <si>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</si>
  <si>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</si>
  <si>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</si>
  <si>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</si>
  <si>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</si>
  <si>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</si>
  <si>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</si>
  <si>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</si>
  <si>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</si>
  <si>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</si>
  <si>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</si>
  <si>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</si>
  <si>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</si>
  <si>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</si>
  <si>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</si>
  <si>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</si>
  <si>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</si>
  <si>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</si>
  <si>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</si>
  <si>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</si>
  <si>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</si>
  <si>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</si>
  <si>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</si>
  <si>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</si>
  <si>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</si>
  <si>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</si>
  <si>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</si>
  <si>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</si>
  <si>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</si>
  <si>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</si>
  <si>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</si>
  <si>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</si>
  <si>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</si>
  <si>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</si>
  <si>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</si>
  <si>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</si>
  <si>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</si>
  <si>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</si>
  <si>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</si>
  <si>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</si>
  <si>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</si>
  <si>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</si>
  <si>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</si>
  <si>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</si>
  <si>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</si>
  <si>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</si>
  <si>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</si>
  <si>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</si>
  <si>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</si>
  <si>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</si>
  <si>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</si>
  <si>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</si>
  <si>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</si>
  <si>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</si>
  <si>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</si>
  <si>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</si>
  <si>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</si>
  <si>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</si>
  <si>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</si>
  <si>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</si>
  <si>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</si>
  <si>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</si>
  <si>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</si>
  <si>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</si>
  <si>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</si>
  <si>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</si>
  <si>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</si>
  <si>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</si>
  <si>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</si>
  <si>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</si>
  <si>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</si>
  <si>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</si>
  <si>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</si>
  <si>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</si>
  <si>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</si>
  <si>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</si>
  <si>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</si>
  <si>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</si>
  <si>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</si>
  <si>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</si>
  <si>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</si>
  <si>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</si>
  <si>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</si>
  <si>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</si>
  <si>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</si>
  <si>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</si>
  <si>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</si>
  <si>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</si>
  <si>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</si>
  <si>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</si>
  <si>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</si>
  <si>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</si>
  <si>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</si>
  <si>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</si>
  <si>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</si>
  <si>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</si>
  <si>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</si>
  <si>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</si>
  <si>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</si>
  <si>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</si>
  <si>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</si>
  <si>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</si>
  <si>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</si>
  <si>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</si>
  <si>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</si>
  <si>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</si>
  <si>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</si>
  <si>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</si>
  <si>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</si>
  <si>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</si>
  <si>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</si>
  <si>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</si>
  <si>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</si>
  <si>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</si>
  <si>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</si>
  <si>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</si>
  <si>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</si>
  <si>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</si>
  <si>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</si>
  <si>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</si>
  <si>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</si>
  <si>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</si>
  <si>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</si>
  <si>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</si>
  <si>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</si>
  <si>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</si>
  <si>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</si>
  <si>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</si>
  <si>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</si>
  <si>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</si>
  <si>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</si>
  <si>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</si>
  <si>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</si>
  <si>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</si>
  <si>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</si>
  <si>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</si>
  <si>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</si>
  <si>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</si>
  <si>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</si>
  <si>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</si>
  <si>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</si>
  <si>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</si>
  <si>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</si>
  <si>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</si>
  <si>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</si>
  <si>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</si>
  <si>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</si>
  <si>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</si>
  <si>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</si>
  <si>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</si>
  <si>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</si>
  <si>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</si>
  <si>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</si>
  <si>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</si>
  <si>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</si>
  <si>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</si>
  <si>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</si>
  <si>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</si>
  <si>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</si>
  <si>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</si>
  <si>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</si>
  <si>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</si>
  <si>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</si>
  <si>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</si>
  <si>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</si>
  <si>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</si>
  <si>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</si>
  <si>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</si>
  <si>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</si>
  <si>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</si>
  <si>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</si>
  <si>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</si>
  <si>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</si>
  <si>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AKZOINDIA</t>
  </si>
  <si>
    <t>ALEMBICLTD</t>
  </si>
  <si>
    <t>ALKYLAMINE</t>
  </si>
  <si>
    <t>ALOKINDS</t>
  </si>
  <si>
    <t>AMBER</t>
  </si>
  <si>
    <t>ANGELBRKG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</si>
  <si>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</si>
  <si>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</si>
  <si>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</si>
  <si>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</si>
  <si>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</si>
  <si>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</si>
  <si>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</si>
  <si>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</si>
  <si>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</si>
  <si>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</si>
  <si>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</si>
  <si>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</si>
  <si>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</si>
  <si>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BALMLAWRIE</t>
  </si>
  <si>
    <t>BALRAMCHIN</t>
  </si>
  <si>
    <t>MAHABANK</t>
  </si>
  <si>
    <t>BAYERCROP</t>
  </si>
  <si>
    <t>BDL</t>
  </si>
  <si>
    <t>BHARATRAS</t>
  </si>
  <si>
    <t>BIRLACORPN</t>
  </si>
  <si>
    <t>BSOFT</t>
  </si>
  <si>
    <t>BLISSGVS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</si>
  <si>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</si>
  <si>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</si>
  <si>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</si>
  <si>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</si>
  <si>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</si>
  <si>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</si>
  <si>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</si>
  <si>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</si>
  <si>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</si>
  <si>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</si>
  <si>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</si>
  <si>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</si>
  <si>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</si>
  <si>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</si>
  <si>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</si>
  <si>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</si>
  <si>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</si>
  <si>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</si>
  <si>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</si>
  <si>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</si>
  <si>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</si>
  <si>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</si>
  <si>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</si>
  <si>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</si>
  <si>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</si>
  <si>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</si>
  <si>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</si>
  <si>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</si>
  <si>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</si>
  <si>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DISHTV</t>
  </si>
  <si>
    <t>DCAL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</si>
  <si>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</si>
  <si>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</si>
  <si>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</si>
  <si>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</si>
  <si>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</si>
  <si>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</si>
  <si>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</si>
  <si>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</si>
  <si>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</si>
  <si>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</si>
  <si>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</si>
  <si>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</si>
  <si>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</si>
  <si>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</si>
  <si>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</si>
  <si>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GEPIL</t>
  </si>
  <si>
    <t>GMMPFAUDLR</t>
  </si>
  <si>
    <t>GALAXYSURF</t>
  </si>
  <si>
    <t>GRSE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</si>
  <si>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</si>
  <si>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</si>
  <si>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</si>
  <si>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</si>
  <si>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</si>
  <si>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</si>
  <si>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</si>
  <si>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</si>
  <si>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</si>
  <si>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</si>
  <si>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</si>
  <si>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</si>
  <si>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</si>
  <si>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</si>
  <si>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</si>
  <si>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</si>
  <si>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</si>
  <si>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</si>
  <si>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</si>
  <si>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</si>
  <si>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</si>
  <si>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</si>
  <si>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HSCL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</si>
  <si>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</si>
  <si>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</si>
  <si>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</si>
  <si>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</si>
  <si>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</si>
  <si>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</si>
  <si>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</si>
  <si>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</si>
  <si>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</si>
  <si>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</si>
  <si>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</si>
  <si>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</si>
  <si>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</si>
  <si>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</si>
  <si>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</si>
  <si>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</si>
  <si>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</si>
  <si>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</si>
  <si>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</si>
  <si>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</si>
  <si>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</si>
  <si>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</si>
  <si>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</si>
  <si>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</si>
  <si>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</si>
  <si>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</si>
  <si>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</si>
  <si>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</si>
  <si>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</si>
  <si>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</si>
  <si>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JTEKTINDIA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</si>
  <si>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</si>
  <si>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</si>
  <si>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</si>
  <si>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</si>
  <si>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</si>
  <si>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</si>
  <si>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</si>
  <si>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</si>
  <si>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</si>
  <si>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</si>
  <si>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</si>
  <si>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</si>
  <si>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</si>
  <si>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</si>
  <si>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</si>
  <si>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</si>
  <si>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</si>
  <si>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</si>
  <si>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</si>
  <si>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</si>
  <si>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</si>
  <si>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</si>
  <si>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</si>
  <si>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</si>
  <si>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</si>
  <si>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</si>
  <si>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</si>
  <si>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</si>
  <si>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</si>
  <si>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</si>
  <si>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</si>
  <si>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</si>
  <si>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</si>
  <si>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</si>
  <si>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</si>
  <si>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</si>
  <si>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</si>
  <si>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</si>
  <si>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</si>
  <si>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</si>
  <si>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</si>
  <si>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</si>
  <si>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</si>
  <si>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</si>
  <si>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</si>
  <si>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</si>
  <si>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</si>
  <si>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</si>
  <si>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</si>
  <si>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</si>
  <si>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</si>
  <si>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</si>
  <si>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</si>
  <si>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</si>
  <si>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</si>
  <si>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</si>
  <si>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</si>
  <si>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</si>
  <si>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</si>
  <si>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</si>
  <si>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</si>
  <si>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</si>
  <si>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</si>
  <si>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</si>
  <si>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</si>
  <si>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</si>
  <si>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</si>
  <si>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</si>
  <si>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</si>
  <si>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</si>
  <si>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</si>
  <si>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</si>
  <si>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RAYMOND</t>
  </si>
  <si>
    <t>REDINGTON</t>
  </si>
  <si>
    <t>RELAXO</t>
  </si>
  <si>
    <t>RESPONIND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</si>
  <si>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</si>
  <si>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</si>
  <si>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</si>
  <si>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</si>
  <si>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</si>
  <si>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</si>
  <si>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</si>
  <si>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</si>
  <si>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</si>
  <si>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</si>
  <si>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</si>
  <si>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</si>
  <si>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SHOPERSTOP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</si>
  <si>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</si>
  <si>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</si>
  <si>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</si>
  <si>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</si>
  <si>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</si>
  <si>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</si>
  <si>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</si>
  <si>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</si>
  <si>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</si>
  <si>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</si>
  <si>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</si>
  <si>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</si>
  <si>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</si>
  <si>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</si>
  <si>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</si>
  <si>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</si>
  <si>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</si>
  <si>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</si>
  <si>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</si>
  <si>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</si>
  <si>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</si>
  <si>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</si>
  <si>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</si>
  <si>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SWANENERGY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</si>
  <si>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</si>
  <si>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</si>
  <si>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</si>
  <si>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</si>
  <si>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</si>
  <si>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</si>
  <si>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</si>
  <si>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</si>
  <si>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</si>
  <si>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TATAINVEST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</si>
  <si>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</si>
  <si>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</si>
  <si>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</si>
  <si>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</si>
  <si>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</si>
  <si>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</si>
  <si>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</si>
  <si>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</si>
  <si>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</si>
  <si>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</si>
  <si>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</si>
  <si>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</si>
  <si>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</si>
  <si>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</si>
  <si>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</si>
  <si>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</si>
  <si>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VSTIND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</si>
  <si>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</si>
  <si>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</si>
  <si>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</si>
  <si>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</si>
  <si>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</si>
  <si>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</si>
  <si>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</si>
  <si>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</si>
  <si>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</si>
  <si>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</si>
  <si>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</si>
  <si>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</si>
  <si>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</si>
  <si>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</si>
  <si>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</si>
  <si>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</si>
  <si>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</si>
  <si>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</si>
  <si>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</si>
  <si>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</si>
  <si>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</si>
  <si>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</si>
  <si>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</si>
  <si>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</si>
  <si>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</si>
  <si>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</si>
  <si>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</si>
  <si>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</si>
  <si>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ALPHA LEON ENTERPRISES LLP</t>
  </si>
  <si>
    <t>NSE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</si>
  <si>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</si>
  <si>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</si>
  <si>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</si>
  <si>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</si>
  <si>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</si>
  <si>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</si>
  <si>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</si>
  <si>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</si>
  <si>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</si>
  <si>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</si>
  <si>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</si>
  <si>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</si>
  <si>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</si>
  <si>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</si>
  <si>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Buy&lt;&gt;</t>
  </si>
  <si>
    <t>Successful</t>
  </si>
  <si>
    <t>H</t>
  </si>
  <si>
    <t>Buy</t>
  </si>
  <si>
    <t>Open</t>
  </si>
  <si>
    <t>3900-4000</t>
  </si>
  <si>
    <t>N</t>
  </si>
  <si>
    <t>1300-1350</t>
  </si>
  <si>
    <t>2190-2210</t>
  </si>
  <si>
    <t>8000-8200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</si>
  <si>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</si>
  <si>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</si>
  <si>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</si>
  <si>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</si>
  <si>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</si>
  <si>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</si>
  <si>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</si>
  <si>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</si>
  <si>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</si>
  <si>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</si>
  <si>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Profit of Rs.5.5/-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</si>
  <si>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</si>
  <si>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</si>
  <si>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</si>
  <si>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</si>
  <si>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</si>
  <si>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</si>
  <si>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</si>
  <si>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</si>
  <si>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</si>
  <si>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</si>
  <si>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</si>
  <si>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2600-2700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</si>
  <si>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</si>
  <si>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</si>
  <si>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</si>
  <si>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</si>
  <si>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</si>
  <si>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</si>
  <si>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</si>
  <si>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</si>
  <si>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</si>
  <si>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</si>
  <si>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</si>
  <si>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</si>
  <si>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</si>
  <si>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</si>
  <si>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</si>
  <si>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</si>
  <si>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</si>
  <si>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</si>
  <si>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</si>
  <si>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</si>
  <si>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</si>
  <si>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</si>
  <si>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</si>
  <si>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</si>
  <si>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</si>
  <si>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</si>
  <si>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</si>
  <si>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</si>
  <si>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</si>
  <si>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</si>
  <si>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</si>
  <si>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</si>
  <si>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</si>
  <si>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</si>
  <si>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</si>
  <si>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</si>
  <si>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</si>
  <si>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</si>
  <si>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</si>
  <si>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</si>
  <si>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</si>
  <si>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</si>
  <si>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</si>
  <si>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</si>
  <si>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</si>
  <si>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</si>
  <si>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</si>
  <si>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</si>
  <si>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</si>
  <si>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</si>
  <si>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</si>
  <si>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</si>
  <si>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</si>
  <si>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</si>
  <si>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</si>
  <si>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</si>
  <si>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</si>
  <si>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</si>
  <si>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</si>
  <si>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</si>
  <si>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</si>
  <si>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</si>
  <si>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</si>
  <si>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</si>
  <si>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</si>
  <si>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</si>
  <si>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</si>
  <si>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</si>
  <si>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</si>
  <si>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</si>
  <si>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</si>
  <si>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</si>
  <si>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</si>
  <si>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</si>
  <si>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</si>
  <si>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</si>
  <si>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</si>
  <si>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</si>
  <si>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</si>
  <si>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</si>
  <si>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</si>
  <si>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</si>
  <si>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</si>
  <si>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</si>
  <si>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</si>
  <si>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</si>
  <si>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</si>
  <si>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</si>
  <si>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</si>
  <si>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</si>
  <si>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</si>
  <si>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</si>
  <si>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</si>
  <si>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</si>
  <si>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</si>
  <si>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</si>
  <si>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</si>
  <si>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</si>
  <si>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</si>
  <si>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</si>
  <si>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</si>
  <si>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</si>
  <si>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</si>
  <si>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</si>
  <si>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</si>
  <si>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</si>
  <si>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</si>
  <si>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</si>
  <si>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</si>
  <si>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</si>
  <si>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</si>
  <si>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</si>
  <si>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</si>
  <si>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</si>
  <si>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</si>
  <si>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</si>
  <si>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</si>
  <si>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</si>
  <si>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</si>
  <si>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</si>
  <si>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</si>
  <si>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</si>
  <si>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</si>
  <si>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</si>
  <si>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</si>
  <si>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</si>
  <si>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</si>
  <si>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</si>
  <si>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</si>
  <si>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</si>
  <si>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</si>
  <si>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</si>
  <si>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</si>
  <si>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</si>
  <si>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</si>
  <si>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</si>
  <si>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</si>
  <si>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</si>
  <si>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</si>
  <si>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</si>
  <si>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</si>
  <si>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</si>
  <si>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</si>
  <si>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</si>
  <si>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</si>
  <si>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</si>
  <si>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</si>
  <si>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</si>
  <si>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</si>
  <si>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</si>
  <si>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</si>
  <si>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</si>
  <si>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</si>
  <si>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</si>
  <si>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</si>
  <si>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</si>
  <si>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</si>
  <si>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</si>
  <si>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</si>
  <si>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</si>
  <si>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</si>
  <si>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</si>
  <si>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</si>
  <si>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</si>
  <si>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</si>
  <si>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</si>
  <si>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</si>
  <si>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</si>
  <si>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Part Profit of Rs.42/-</t>
  </si>
  <si>
    <t>ALLCARGO</t>
  </si>
  <si>
    <t>Loss of Rs.16.75/-</t>
  </si>
  <si>
    <t>Part Profit of Rs.191.50/-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</si>
  <si>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</si>
  <si>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</si>
  <si>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</si>
  <si>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</si>
  <si>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</si>
  <si>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</si>
  <si>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</si>
  <si>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</si>
  <si>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</si>
  <si>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</si>
  <si>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</si>
  <si>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</si>
  <si>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</si>
  <si>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</si>
  <si>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135-140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</si>
  <si>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</si>
  <si>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</si>
  <si>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</si>
  <si>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</si>
  <si>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</si>
  <si>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</si>
  <si>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</si>
  <si>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</si>
  <si>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Profit of Rs.82.5</t>
  </si>
  <si>
    <t>PSPPROJECT</t>
  </si>
  <si>
    <t>490-500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</si>
  <si>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</si>
  <si>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</si>
  <si>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</si>
  <si>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</si>
  <si>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</si>
  <si>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</si>
  <si>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</si>
  <si>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285-290</t>
  </si>
  <si>
    <t>260-265</t>
  </si>
  <si>
    <t>Re-initiated $</t>
  </si>
  <si>
    <t>ITC 225 CE AUG</t>
  </si>
  <si>
    <t>545-550</t>
  </si>
  <si>
    <t>620-640</t>
  </si>
  <si>
    <t>104-105</t>
  </si>
  <si>
    <t>120-122</t>
  </si>
  <si>
    <t>1800-1850</t>
  </si>
  <si>
    <t>2180-2200</t>
  </si>
  <si>
    <t>Profit of Rs.35/-</t>
  </si>
  <si>
    <t>4-4.50</t>
  </si>
  <si>
    <t>.................</t>
  </si>
  <si>
    <t>ICICIGI AUG FUT</t>
  </si>
  <si>
    <t>1550-1560</t>
  </si>
  <si>
    <t>1200-1210</t>
  </si>
  <si>
    <t>HINDUNILVR AUG FUT</t>
  </si>
  <si>
    <t>2430-2450</t>
  </si>
  <si>
    <t>160-165</t>
  </si>
  <si>
    <t>195-197</t>
  </si>
  <si>
    <t>780-800</t>
  </si>
  <si>
    <t>SBIN AUG FUT</t>
  </si>
  <si>
    <t>LT AUG FUT</t>
  </si>
  <si>
    <t>1650-1660</t>
  </si>
  <si>
    <t>BERGEPAINT AUG FUT</t>
  </si>
  <si>
    <t>Profit of Rs.50.5/-</t>
  </si>
  <si>
    <t>MIRZAINT</t>
  </si>
  <si>
    <t>70-72</t>
  </si>
  <si>
    <t>Loss of Rs.16.5/-</t>
  </si>
  <si>
    <t>595-605</t>
  </si>
  <si>
    <t>320-322</t>
  </si>
  <si>
    <t xml:space="preserve">AEGISCHEM </t>
  </si>
  <si>
    <t>Loss of Rs.31/-</t>
  </si>
  <si>
    <t xml:space="preserve">NMDC </t>
  </si>
  <si>
    <t>188-190</t>
  </si>
  <si>
    <t>Profit of Rs.4.25/-</t>
  </si>
  <si>
    <t>NIFTY 15900 PE 5-AUG</t>
  </si>
  <si>
    <t>110-120</t>
  </si>
  <si>
    <t xml:space="preserve">BANKNIFTY 34700 PE 5-AUG </t>
  </si>
  <si>
    <t>250-300</t>
  </si>
  <si>
    <t>COLPAL AUG FUT</t>
  </si>
  <si>
    <t>1750-1770</t>
  </si>
  <si>
    <t>TVSMOTOR AUG FUT</t>
  </si>
  <si>
    <t>Profit of Rs.26.5/-</t>
  </si>
  <si>
    <t>Profit of Rs.22.5/-</t>
  </si>
  <si>
    <t>PEL AUG FUT</t>
  </si>
  <si>
    <t>2600-2630</t>
  </si>
  <si>
    <t>HDFCBANK AUG FUT</t>
  </si>
  <si>
    <t>1470-1480</t>
  </si>
  <si>
    <t>Loss of Rs.40.5/-</t>
  </si>
  <si>
    <t>Loss of Rs.5.5/-</t>
  </si>
  <si>
    <t>Loss of Rs.13.5/-</t>
  </si>
  <si>
    <t>Loss of Rs.8.5/-</t>
  </si>
  <si>
    <t>Profit of Rs.7/-</t>
  </si>
  <si>
    <t>Profit of Rs.6/-</t>
  </si>
  <si>
    <t>Profit of Rs.16/-</t>
  </si>
  <si>
    <t>2220-2250</t>
  </si>
  <si>
    <t>Profit of Rs.33.5/-</t>
  </si>
  <si>
    <t>ACC AUG FUT</t>
  </si>
  <si>
    <t>2480-2490</t>
  </si>
  <si>
    <t>Loss of Rs.25/-</t>
  </si>
  <si>
    <t>295-300</t>
  </si>
  <si>
    <t>COLPAL 1700 CE AUG</t>
  </si>
  <si>
    <t>45-50</t>
  </si>
  <si>
    <t>NIFTY 16250 PE 5-AUG</t>
  </si>
  <si>
    <t>100-120</t>
  </si>
  <si>
    <t>Loss of Rs.74/-</t>
  </si>
  <si>
    <t>140-142</t>
  </si>
  <si>
    <t>Profit of Rs.3/-</t>
  </si>
  <si>
    <t>Loss of Rs.43/-</t>
  </si>
  <si>
    <t>NAM-INDIA AUG FUT</t>
  </si>
  <si>
    <t>425-430</t>
  </si>
  <si>
    <t>HDFCLIFE AUG FUT</t>
  </si>
  <si>
    <t>688-692</t>
  </si>
  <si>
    <t>Loss of Rs.9/-</t>
  </si>
  <si>
    <t>1600-1620</t>
  </si>
  <si>
    <t>Loss of Rs.37/-</t>
  </si>
  <si>
    <t xml:space="preserve"> ITC AUG FUT</t>
  </si>
  <si>
    <t>CHOLAFIN AUG FUT</t>
  </si>
  <si>
    <t>Loss of Rs.10.5/-</t>
  </si>
  <si>
    <t>ACEWIN</t>
  </si>
  <si>
    <t>JESUDAS PREMKUMAR SEBASTIAN</t>
  </si>
  <si>
    <t>Retail Research Technical Calls &amp; Fundamental Performance Report for the month of Aug-2021</t>
  </si>
  <si>
    <t>187-190</t>
  </si>
  <si>
    <t>720-730</t>
  </si>
  <si>
    <t>Profit of Rs.3.25/-</t>
  </si>
  <si>
    <t>Loss of Rs.10/-</t>
  </si>
  <si>
    <t>Profit of Rs.7.5/-</t>
  </si>
  <si>
    <t>LUPIN AUG FUT</t>
  </si>
  <si>
    <t>Loss of Rs.16/-</t>
  </si>
  <si>
    <t>HDFC AUG FUT</t>
  </si>
  <si>
    <t>2680-2700</t>
  </si>
  <si>
    <t>685-690</t>
  </si>
  <si>
    <t>AARTIIND AUG FUT</t>
  </si>
  <si>
    <t>73.5-74.5</t>
  </si>
  <si>
    <t>80-83</t>
  </si>
  <si>
    <t>Loss of Rs.4.3/-</t>
  </si>
  <si>
    <t>Profit of Rs.14/-</t>
  </si>
  <si>
    <t>Profit of Rs.11/-</t>
  </si>
  <si>
    <t>Profit of Rs.13/-</t>
  </si>
  <si>
    <t>880-890</t>
  </si>
  <si>
    <t>ITC AUG FUT</t>
  </si>
  <si>
    <t>EXIDEIND 175 CE AUG</t>
  </si>
  <si>
    <t>4.5-5</t>
  </si>
  <si>
    <t>NIFTY 16500 CE AUG</t>
  </si>
  <si>
    <t>Sell</t>
  </si>
  <si>
    <t>Profit of Rs.18/-</t>
  </si>
  <si>
    <t>Profit of Rs.62.25/-</t>
  </si>
  <si>
    <t>Loss of Rs.205/-</t>
  </si>
  <si>
    <t>415-425</t>
  </si>
  <si>
    <t>Loss of Rs.13/-</t>
  </si>
  <si>
    <t>1770-1800</t>
  </si>
  <si>
    <t>Loss of Rs.3.5/-</t>
  </si>
  <si>
    <t xml:space="preserve"> IGL AUG FUT</t>
  </si>
  <si>
    <t>930-935</t>
  </si>
  <si>
    <t>HDFC 2700 CE AUG</t>
  </si>
  <si>
    <t xml:space="preserve">ASIANPAINT 3000 CE AUG </t>
  </si>
  <si>
    <t>Profit of Rs.10/-</t>
  </si>
  <si>
    <t>Profit of Rs.8/-</t>
  </si>
  <si>
    <t>IGL 500 PE AUG</t>
  </si>
  <si>
    <t>Profit of Rs.2/-</t>
  </si>
  <si>
    <t>Profit of Rs.21.5/-</t>
  </si>
  <si>
    <t>BANKNIFTY 35900 CE 12-AUG</t>
  </si>
  <si>
    <t>120-150</t>
  </si>
  <si>
    <t>Loss of Rs.39.5/-</t>
  </si>
  <si>
    <t>NIFTY 16500 CE 26-AUG</t>
  </si>
  <si>
    <t>HINDUNILVR 2400 CE AUG</t>
  </si>
  <si>
    <t>50-60</t>
  </si>
  <si>
    <t xml:space="preserve">TATASTEEL AUG FUT </t>
  </si>
  <si>
    <t>1465-1475</t>
  </si>
  <si>
    <t>310-318</t>
  </si>
  <si>
    <t>380-390</t>
  </si>
  <si>
    <t>Loss of Rs.115/-</t>
  </si>
  <si>
    <t>Loss of Rs.1.35/-</t>
  </si>
  <si>
    <t>Loss of Rs.1.45/-</t>
  </si>
  <si>
    <t>Loss of Rs.12.5/-</t>
  </si>
  <si>
    <t>Profit of Rs.10.5/-</t>
  </si>
  <si>
    <t>LT 1640 CE AUG</t>
  </si>
  <si>
    <t>Profit of Rs.6.5/-</t>
  </si>
  <si>
    <t>TATASTEEL 1600 CE AUG</t>
  </si>
  <si>
    <t>Loss of Rs.4/-</t>
  </si>
  <si>
    <t>Loss of Rs.53/-</t>
  </si>
  <si>
    <t>70-75</t>
  </si>
  <si>
    <t>HDFCLIFE AUG 690 CE</t>
  </si>
  <si>
    <t>1740-1760</t>
  </si>
  <si>
    <t>1490-1510</t>
  </si>
  <si>
    <t>1650-1680</t>
  </si>
  <si>
    <t>Profit of Rs.96/-</t>
  </si>
  <si>
    <t>Loss of Rs.430/-</t>
  </si>
  <si>
    <t>Part profit of Rs.25/-</t>
  </si>
  <si>
    <t>HCLTECH AUG FUT</t>
  </si>
  <si>
    <t>HDFCAMC AUG FUT</t>
  </si>
  <si>
    <t>Profit of Rs.12.5/-</t>
  </si>
  <si>
    <t>445-450</t>
  </si>
  <si>
    <t>PFC 135 CE AUG</t>
  </si>
  <si>
    <t>LT 1660 CE AUG</t>
  </si>
  <si>
    <t>NK SECURITIES RESEARCH PRIVATE LIMITED</t>
  </si>
  <si>
    <t>Profit of Rs.45.5/-</t>
  </si>
  <si>
    <t>2280-2300</t>
  </si>
  <si>
    <t>Loss of Rs.8/-</t>
  </si>
  <si>
    <t xml:space="preserve"> PEL AUG FUT</t>
  </si>
  <si>
    <t>2850-2875</t>
  </si>
  <si>
    <t>Loss of Rs.45/-</t>
  </si>
  <si>
    <t>Profit of Rs.5/-</t>
  </si>
  <si>
    <t>Nuetral</t>
  </si>
  <si>
    <t>30-35</t>
  </si>
  <si>
    <t>1680-1700</t>
  </si>
  <si>
    <t xml:space="preserve">M&amp;M AUG FUT </t>
  </si>
  <si>
    <t>820-830</t>
  </si>
  <si>
    <t>Loss of Rs.30/-</t>
  </si>
  <si>
    <t>KARDA</t>
  </si>
  <si>
    <t>ELARA INDIA OPPORTUNITIES FUND LIMITED</t>
  </si>
  <si>
    <t>LIBAS</t>
  </si>
  <si>
    <t>Libas Consu Products Ltd</t>
  </si>
  <si>
    <t>HEMANT  SARVAIYA</t>
  </si>
  <si>
    <t>Profit of Rs.17/-</t>
  </si>
  <si>
    <t>Profit of Rs.4/-</t>
  </si>
  <si>
    <t>RELIANCE 2180 CE AUG</t>
  </si>
  <si>
    <t>24-26</t>
  </si>
  <si>
    <t xml:space="preserve">ASIANPAINT 3020 CE AUG </t>
  </si>
  <si>
    <t>ESCORTS AUG FUT</t>
  </si>
  <si>
    <t>1270-1275</t>
  </si>
  <si>
    <t>360-365</t>
  </si>
  <si>
    <t>GOVERNMENT OF SINGAPORE</t>
  </si>
  <si>
    <t>EMRALD COMMERCIAL LIMITED</t>
  </si>
  <si>
    <t>NETLINK</t>
  </si>
  <si>
    <t>JUPITER INFOMEDIA PVT LTD</t>
  </si>
  <si>
    <t>STL</t>
  </si>
  <si>
    <t>ARYAMAN BROKING LIMITED</t>
  </si>
  <si>
    <t>TIMESGREEN</t>
  </si>
  <si>
    <t>SK GROWTH FUND PRIVATE LIMITED</t>
  </si>
  <si>
    <t>PLUTUS WEALTH MANAGEMENT LLP</t>
  </si>
  <si>
    <t>DSML</t>
  </si>
  <si>
    <t>Debock Sale Marketing Ltd</t>
  </si>
  <si>
    <t>EXXARO</t>
  </si>
  <si>
    <t>Exxaro Tiles Limited</t>
  </si>
  <si>
    <t>NEXPACT LIMITED</t>
  </si>
  <si>
    <t>SAKSOFT</t>
  </si>
  <si>
    <t>Saksoft Limited</t>
  </si>
  <si>
    <t>SCAPDVR</t>
  </si>
  <si>
    <t>Stampede Capital Limited</t>
  </si>
  <si>
    <t>VERTOZ</t>
  </si>
  <si>
    <t>Vertoz Advertising Ltd</t>
  </si>
  <si>
    <t>OLGA TRADING PRIVATE LIMITED</t>
  </si>
  <si>
    <t>GAYI ADI MANAGEMENT AND TRENDS PRIVATE LIMITED</t>
  </si>
  <si>
    <t>Loss of Rs.11.9/-</t>
  </si>
  <si>
    <t>NIFTY 16600 CE AUG</t>
  </si>
  <si>
    <t>M&amp;M 790 CE AUG</t>
  </si>
  <si>
    <t>9-10.0</t>
  </si>
  <si>
    <t>20-22</t>
  </si>
  <si>
    <t>BATAINDIA 1760 CE AUG</t>
  </si>
  <si>
    <t>HDFC 2700 PE AUG</t>
  </si>
  <si>
    <t>HINDUNILVR 2620 CE AUG</t>
  </si>
  <si>
    <t>40-45</t>
  </si>
  <si>
    <t>LT 1600 CE AUG</t>
  </si>
  <si>
    <t>18.5-19.5</t>
  </si>
  <si>
    <t>NIFTY 16400 PE AUG</t>
  </si>
  <si>
    <t>13-14</t>
  </si>
  <si>
    <t>Profit of Rs.4.5/-</t>
  </si>
  <si>
    <t>Profit of Rs.15.5/-</t>
  </si>
  <si>
    <t>Loss of Rs.11/-</t>
  </si>
  <si>
    <t>930-938</t>
  </si>
  <si>
    <t>980-1000</t>
  </si>
  <si>
    <t>1860-1870</t>
  </si>
  <si>
    <t>2000-2050</t>
  </si>
  <si>
    <t xml:space="preserve">GODREJCP AUG FUT </t>
  </si>
  <si>
    <t>1065-1070</t>
  </si>
  <si>
    <t>IRCTC AUG FUT</t>
  </si>
  <si>
    <t>2650-2654</t>
  </si>
  <si>
    <t>2700-2730</t>
  </si>
  <si>
    <t>Profit of Rs.8.5/-</t>
  </si>
  <si>
    <t>HDFC MUTUAL FUND</t>
  </si>
  <si>
    <t>PARTNERS GROUP PRIVATE EQUITY (MASTER FUND),LLC</t>
  </si>
  <si>
    <t>PARTNERS GROUP ESCL LTD</t>
  </si>
  <si>
    <t>AAYUSH</t>
  </si>
  <si>
    <t>PALLAVI MITTAL</t>
  </si>
  <si>
    <t>MANJULA VINOD KOTHARI</t>
  </si>
  <si>
    <t>SHRIDHAR FINANCIAL SERVICES LIMITED</t>
  </si>
  <si>
    <t>SUBHASHBAHETI</t>
  </si>
  <si>
    <t>MOBENARAFFICK</t>
  </si>
  <si>
    <t>MAHFOOZAHEMAD MOHAMMEDSHAFIQUE SHEKH</t>
  </si>
  <si>
    <t>BCLENTERPR</t>
  </si>
  <si>
    <t>HINOO KISHOR GANATRA</t>
  </si>
  <si>
    <t>CHOTHANI</t>
  </si>
  <si>
    <t>PRATIK PRAKASH SHAH</t>
  </si>
  <si>
    <t>GREENPLY</t>
  </si>
  <si>
    <t>SHOWAN INVESTMENT PRIVATE LIMITED</t>
  </si>
  <si>
    <t>S.M.MANAGEMENT PRIVATE LTD</t>
  </si>
  <si>
    <t>KCDGROUP</t>
  </si>
  <si>
    <t>TRIYAMB SECURITIES PRIVATE LTD</t>
  </si>
  <si>
    <t>SEEMA AGGARWAL</t>
  </si>
  <si>
    <t>LIMECHM</t>
  </si>
  <si>
    <t>SHAHNAZ AHMED DAWOODANI</t>
  </si>
  <si>
    <t>AYAZ SHAMSHUDDIN THANAWALA</t>
  </si>
  <si>
    <t>MSL</t>
  </si>
  <si>
    <t>PIYUSH JASHWANTLAL SHAH</t>
  </si>
  <si>
    <t>VINODSING NARYAANSING RATHORE</t>
  </si>
  <si>
    <t>MINESH V MODI</t>
  </si>
  <si>
    <t>ORIENTTR</t>
  </si>
  <si>
    <t>HARPREET KAUR BOPARAI</t>
  </si>
  <si>
    <t>MANDEEP SINGH THUKRAL</t>
  </si>
  <si>
    <t>POOJA</t>
  </si>
  <si>
    <t>AAROHI ENTERPRISE</t>
  </si>
  <si>
    <t>PVVINFRA</t>
  </si>
  <si>
    <t>DIVYAKANDA</t>
  </si>
  <si>
    <t>RELCHEMQ</t>
  </si>
  <si>
    <t>MODERN FIBOTEX INDIA LIMITED</t>
  </si>
  <si>
    <t>RESONANCE OPPORTUNITIES FUND</t>
  </si>
  <si>
    <t>VIKRAM KOTAK HUF</t>
  </si>
  <si>
    <t>VIKRAM PRATAPBHAI KOTAK</t>
  </si>
  <si>
    <t>CREST PARTNERS LLP</t>
  </si>
  <si>
    <t>REMLIFE</t>
  </si>
  <si>
    <t>AINESH TRADING PRIVATE LIMITED</t>
  </si>
  <si>
    <t>RGRL</t>
  </si>
  <si>
    <t>GANESH MUKUND RAO BODAKHE</t>
  </si>
  <si>
    <t>MONIKA MANISH HATHI</t>
  </si>
  <si>
    <t>ROOPSHRI</t>
  </si>
  <si>
    <t>SICLTD</t>
  </si>
  <si>
    <t>SURENDERSINGH</t>
  </si>
  <si>
    <t>ASHOKVARDHANREDDYPACHARAPALLI</t>
  </si>
  <si>
    <t>SIPTL</t>
  </si>
  <si>
    <t>PARESH DHIRAJLAL SHAH</t>
  </si>
  <si>
    <t>PUSHPAK VINODRAY PADARIYA</t>
  </si>
  <si>
    <t>MOHANDAS VADAKE PUTHUR</t>
  </si>
  <si>
    <t>HARSHA RAJESHBHAI JHAVERI</t>
  </si>
  <si>
    <t>ASTRON</t>
  </si>
  <si>
    <t>Astron Paper Bord Mil Ltd</t>
  </si>
  <si>
    <t>DIPAKKUMAR CHIMANLAL SHAH</t>
  </si>
  <si>
    <t>CARTRADE</t>
  </si>
  <si>
    <t>Cartrade Tech Limited</t>
  </si>
  <si>
    <t>GOLDMAN SACHS TRUST GOLDMAN SACS BRICS FUND</t>
  </si>
  <si>
    <t>JUPITER INDIA FUND</t>
  </si>
  <si>
    <t>MAHESH KUMAR MAHESHWARI</t>
  </si>
  <si>
    <t>JAKHARIA</t>
  </si>
  <si>
    <t>JAKHARIA FABRIC LIMITED</t>
  </si>
  <si>
    <t>ARYAMAN CAPITAL MARKETS LIMITED</t>
  </si>
  <si>
    <t>Karda Constructions Ltd</t>
  </si>
  <si>
    <t>VISA CAPITAL PARTNERS</t>
  </si>
  <si>
    <t>NAGA RAJU PYDI</t>
  </si>
  <si>
    <t>Shilpa Medicare Ltd</t>
  </si>
  <si>
    <t>COHESION MK BEST IDEAS SUB-TRUST</t>
  </si>
  <si>
    <t>SUNIDHI SECURITIES &amp; FINANCE LTD</t>
  </si>
  <si>
    <t>YAARII</t>
  </si>
  <si>
    <t>Yaarii Dig Integr Ser Ltd</t>
  </si>
  <si>
    <t>KIFS  ENTERPRISE</t>
  </si>
  <si>
    <t>UMESH BHAT</t>
  </si>
  <si>
    <t>SOCIETE GENERALE</t>
  </si>
  <si>
    <t>FMNL</t>
  </si>
  <si>
    <t>Future Mkt Networks Ltd</t>
  </si>
  <si>
    <t>ISHBHOOMI FABTRADERS PRIVATE LIMITED</t>
  </si>
  <si>
    <t>JAI AMBE TRADEXIM PRIVATE LIMITED</t>
  </si>
  <si>
    <t>POONAWALLA</t>
  </si>
  <si>
    <t>Poonawalla Fincorp Ltd</t>
  </si>
  <si>
    <t>CELICA DEVELOPERS PVT LTD</t>
  </si>
  <si>
    <t>PRITI</t>
  </si>
  <si>
    <t>Priti International Ltd</t>
  </si>
  <si>
    <t>SATISH KUMAR PRAJAPAT</t>
  </si>
  <si>
    <t>TANO MAURITIUS INDIA FVCI II</t>
  </si>
  <si>
    <t>TCG FUNDS FUND 1 A/C  TCG FUNDS FUND 1</t>
  </si>
  <si>
    <t>SANTON DEVELOPERS LLP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</si>
</sst>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d\-mmm\-yyyy"/>
    <numFmt numFmtId="165" formatCode="[$-409]d\-mmm"/>
    <numFmt numFmtId="166" formatCode="d\-mmm"/>
    <numFmt numFmtId="167" formatCode="0.0"/>
    <numFmt numFmtId="168" formatCode="d\ mmm\ yy"/>
    <numFmt numFmtId="169" formatCode="[$-409]dd\-mmm\-yy"/>
  </numFmts>
  <fonts count="42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</fonts>
  <fills count="2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C2D69B"/>
        <bgColor rgb="FFC2D69B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E5B8B7"/>
      </patternFill>
    </fill>
    <fill>
      <patternFill patternType="solid">
        <fgColor theme="0"/>
        <bgColor rgb="FFE5B8B7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9" tint="0.59999389629810485"/>
        <bgColor rgb="FFE5B8B7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0" fontId="1" fillId="0" borderId="0"/>
  </cellStyleXfs>
  <cellXfs count="505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1" xfId="0" applyFont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8" fillId="0" borderId="2" xfId="0" applyFont="1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9" fillId="5" borderId="0" xfId="0" applyFont="1" applyFill="1" applyBorder="1" applyAlignment="1">
      <alignment wrapText="1"/>
    </xf>
    <xf numFmtId="0" fontId="4" fillId="2" borderId="0" xfId="0" applyFont="1" applyFill="1" applyBorder="1"/>
    <xf numFmtId="0" fontId="10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2" fillId="0" borderId="1" xfId="0" applyFont="1" applyBorder="1"/>
    <xf numFmtId="10" fontId="12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3" fillId="0" borderId="1" xfId="0" applyFont="1" applyBorder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3" fillId="0" borderId="0" xfId="0" applyFont="1"/>
    <xf numFmtId="10" fontId="13" fillId="2" borderId="0" xfId="0" applyNumberFormat="1" applyFont="1" applyFill="1" applyBorder="1" applyAlignment="1">
      <alignment horizontal="center"/>
    </xf>
    <xf numFmtId="0" fontId="14" fillId="2" borderId="0" xfId="0" applyFont="1" applyFill="1" applyBorder="1" applyAlignment="1">
      <alignment horizontal="left"/>
    </xf>
    <xf numFmtId="0" fontId="15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right"/>
    </xf>
    <xf numFmtId="2" fontId="16" fillId="2" borderId="0" xfId="0" applyNumberFormat="1" applyFont="1" applyFill="1" applyBorder="1" applyAlignment="1">
      <alignment horizontal="right"/>
    </xf>
    <xf numFmtId="0" fontId="17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4" fontId="16" fillId="2" borderId="0" xfId="0" applyNumberFormat="1" applyFont="1" applyFill="1" applyBorder="1" applyAlignment="1">
      <alignment horizontal="right"/>
    </xf>
    <xf numFmtId="0" fontId="21" fillId="2" borderId="0" xfId="0" applyFont="1" applyFill="1" applyBorder="1"/>
    <xf numFmtId="0" fontId="22" fillId="2" borderId="0" xfId="0" applyFont="1" applyFill="1" applyBorder="1"/>
    <xf numFmtId="0" fontId="23" fillId="2" borderId="0" xfId="0" applyFont="1" applyFill="1" applyBorder="1"/>
    <xf numFmtId="0" fontId="25" fillId="2" borderId="0" xfId="0" applyFont="1" applyFill="1" applyBorder="1"/>
    <xf numFmtId="0" fontId="4" fillId="0" borderId="0" xfId="0" applyFont="1"/>
    <xf numFmtId="15" fontId="22" fillId="2" borderId="0" xfId="0" applyNumberFormat="1" applyFont="1" applyFill="1" applyBorder="1"/>
    <xf numFmtId="164" fontId="26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 wrapText="1"/>
    </xf>
    <xf numFmtId="2" fontId="27" fillId="2" borderId="0" xfId="0" applyNumberFormat="1" applyFont="1" applyFill="1" applyBorder="1" applyAlignment="1">
      <alignment wrapText="1"/>
    </xf>
    <xf numFmtId="0" fontId="27" fillId="2" borderId="0" xfId="0" applyFont="1" applyFill="1" applyBorder="1" applyAlignment="1">
      <alignment horizontal="left" wrapText="1"/>
    </xf>
    <xf numFmtId="0" fontId="27" fillId="2" borderId="0" xfId="0" applyFont="1" applyFill="1" applyBorder="1"/>
    <xf numFmtId="164" fontId="26" fillId="3" borderId="0" xfId="0" applyNumberFormat="1" applyFont="1" applyFill="1" applyBorder="1" applyAlignment="1">
      <alignment horizontal="left" wrapText="1"/>
    </xf>
    <xf numFmtId="0" fontId="27" fillId="3" borderId="0" xfId="0" applyFont="1" applyFill="1" applyBorder="1" applyAlignment="1">
      <alignment horizontal="center" wrapText="1"/>
    </xf>
    <xf numFmtId="2" fontId="27" fillId="3" borderId="0" xfId="0" applyNumberFormat="1" applyFont="1" applyFill="1" applyBorder="1" applyAlignment="1">
      <alignment wrapText="1"/>
    </xf>
    <xf numFmtId="0" fontId="27" fillId="3" borderId="0" xfId="0" applyFont="1" applyFill="1" applyBorder="1" applyAlignment="1">
      <alignment horizontal="left" wrapText="1"/>
    </xf>
    <xf numFmtId="0" fontId="28" fillId="2" borderId="0" xfId="0" applyFont="1" applyFill="1" applyBorder="1" applyAlignment="1">
      <alignment horizontal="center"/>
    </xf>
    <xf numFmtId="164" fontId="29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31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33" fillId="5" borderId="0" xfId="0" applyFont="1" applyFill="1" applyBorder="1" applyAlignment="1">
      <alignment horizontal="center" wrapText="1"/>
    </xf>
    <xf numFmtId="0" fontId="34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9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43" fontId="1" fillId="2" borderId="0" xfId="0" applyNumberFormat="1" applyFont="1" applyFill="1" applyBorder="1"/>
    <xf numFmtId="0" fontId="36" fillId="7" borderId="1" xfId="0" applyFont="1" applyFill="1" applyBorder="1" applyAlignment="1">
      <alignment horizontal="center" vertical="center"/>
    </xf>
    <xf numFmtId="43" fontId="36" fillId="7" borderId="1" xfId="0" applyNumberFormat="1" applyFont="1" applyFill="1" applyBorder="1" applyAlignment="1">
      <alignment horizontal="center" vertical="center"/>
    </xf>
    <xf numFmtId="2" fontId="36" fillId="7" borderId="1" xfId="0" applyNumberFormat="1" applyFont="1" applyFill="1" applyBorder="1" applyAlignment="1">
      <alignment horizontal="center" vertical="center"/>
    </xf>
    <xf numFmtId="10" fontId="36" fillId="7" borderId="1" xfId="0" applyNumberFormat="1" applyFont="1" applyFill="1" applyBorder="1" applyAlignment="1">
      <alignment horizontal="center" vertical="center" wrapText="1"/>
    </xf>
    <xf numFmtId="16" fontId="36" fillId="7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165" fontId="35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/>
    <xf numFmtId="43" fontId="35" fillId="2" borderId="1" xfId="0" applyNumberFormat="1" applyFont="1" applyFill="1" applyBorder="1" applyAlignment="1">
      <alignment horizontal="center" vertical="top"/>
    </xf>
    <xf numFmtId="0" fontId="35" fillId="2" borderId="1" xfId="0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center" vertical="center"/>
    </xf>
    <xf numFmtId="2" fontId="36" fillId="2" borderId="1" xfId="0" applyNumberFormat="1" applyFont="1" applyFill="1" applyBorder="1" applyAlignment="1">
      <alignment horizontal="center" vertical="center"/>
    </xf>
    <xf numFmtId="10" fontId="36" fillId="2" borderId="1" xfId="0" applyNumberFormat="1" applyFont="1" applyFill="1" applyBorder="1" applyAlignment="1">
      <alignment horizontal="center" vertical="center" wrapText="1"/>
    </xf>
    <xf numFmtId="16" fontId="37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5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7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7" fillId="2" borderId="0" xfId="0" applyNumberFormat="1" applyFont="1" applyFill="1" applyBorder="1" applyAlignment="1">
      <alignment horizontal="center" vertical="center" wrapText="1"/>
    </xf>
    <xf numFmtId="10" fontId="27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7" fillId="2" borderId="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1" fontId="27" fillId="2" borderId="0" xfId="0" applyNumberFormat="1" applyFont="1" applyFill="1" applyBorder="1" applyAlignment="1">
      <alignment horizontal="center"/>
    </xf>
    <xf numFmtId="9" fontId="27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7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6" fontId="35" fillId="2" borderId="1" xfId="0" applyNumberFormat="1" applyFont="1" applyFill="1" applyBorder="1" applyAlignment="1">
      <alignment horizontal="center" vertical="center"/>
    </xf>
    <xf numFmtId="16" fontId="36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Border="1" applyAlignment="1">
      <alignment horizontal="center" vertical="center"/>
    </xf>
    <xf numFmtId="166" fontId="1" fillId="2" borderId="0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16" fontId="38" fillId="2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9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5" fillId="2" borderId="0" xfId="0" applyFont="1" applyFill="1" applyBorder="1"/>
    <xf numFmtId="0" fontId="36" fillId="2" borderId="15" xfId="0" applyFont="1" applyFill="1" applyBorder="1" applyAlignment="1">
      <alignment horizontal="center" vertical="center"/>
    </xf>
    <xf numFmtId="2" fontId="36" fillId="2" borderId="2" xfId="0" applyNumberFormat="1" applyFont="1" applyFill="1" applyBorder="1" applyAlignment="1">
      <alignment horizontal="center" vertical="center"/>
    </xf>
    <xf numFmtId="167" fontId="36" fillId="2" borderId="1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5" fillId="2" borderId="1" xfId="0" applyFont="1" applyFill="1" applyBorder="1"/>
    <xf numFmtId="167" fontId="36" fillId="2" borderId="15" xfId="0" applyNumberFormat="1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16" fontId="37" fillId="2" borderId="15" xfId="0" applyNumberFormat="1" applyFont="1" applyFill="1" applyBorder="1" applyAlignment="1">
      <alignment horizontal="center" vertical="center"/>
    </xf>
    <xf numFmtId="0" fontId="36" fillId="2" borderId="0" xfId="0" applyFont="1" applyFill="1" applyBorder="1"/>
    <xf numFmtId="0" fontId="3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9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0" fontId="35" fillId="2" borderId="0" xfId="0" applyFont="1" applyFill="1" applyBorder="1" applyAlignment="1">
      <alignment horizontal="center"/>
    </xf>
    <xf numFmtId="166" fontId="35" fillId="2" borderId="0" xfId="0" applyNumberFormat="1" applyFont="1" applyFill="1" applyBorder="1" applyAlignment="1">
      <alignment horizontal="center" vertical="center"/>
    </xf>
    <xf numFmtId="0" fontId="39" fillId="2" borderId="0" xfId="0" applyFont="1" applyFill="1" applyBorder="1"/>
    <xf numFmtId="49" fontId="35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5" fillId="2" borderId="0" xfId="0" applyNumberFormat="1" applyFont="1" applyFill="1" applyBorder="1" applyAlignment="1">
      <alignment horizontal="center" vertical="center"/>
    </xf>
    <xf numFmtId="15" fontId="27" fillId="2" borderId="0" xfId="0" applyNumberFormat="1" applyFont="1" applyFill="1" applyBorder="1" applyAlignment="1">
      <alignment horizontal="center" vertical="center" wrapText="1"/>
    </xf>
    <xf numFmtId="15" fontId="27" fillId="2" borderId="0" xfId="0" applyNumberFormat="1" applyFont="1" applyFill="1" applyBorder="1" applyAlignment="1">
      <alignment horizontal="left"/>
    </xf>
    <xf numFmtId="2" fontId="27" fillId="2" borderId="0" xfId="0" applyNumberFormat="1" applyFont="1" applyFill="1" applyBorder="1" applyAlignment="1">
      <alignment horizontal="center"/>
    </xf>
    <xf numFmtId="15" fontId="35" fillId="2" borderId="0" xfId="0" applyNumberFormat="1" applyFont="1" applyFill="1" applyBorder="1" applyAlignment="1">
      <alignment horizontal="center" vertical="center"/>
    </xf>
    <xf numFmtId="0" fontId="35" fillId="2" borderId="20" xfId="0" applyFont="1" applyFill="1" applyBorder="1" applyAlignment="1">
      <alignment horizontal="center"/>
    </xf>
    <xf numFmtId="166" fontId="35" fillId="2" borderId="4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/>
    </xf>
    <xf numFmtId="2" fontId="35" fillId="2" borderId="1" xfId="0" applyNumberFormat="1" applyFont="1" applyFill="1" applyBorder="1" applyAlignment="1">
      <alignment horizontal="center" vertical="center" wrapText="1"/>
    </xf>
    <xf numFmtId="10" fontId="35" fillId="2" borderId="1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right"/>
    </xf>
    <xf numFmtId="0" fontId="1" fillId="0" borderId="21" xfId="0" applyFont="1" applyBorder="1"/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9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8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8" fontId="1" fillId="8" borderId="1" xfId="0" applyNumberFormat="1" applyFont="1" applyFill="1" applyBorder="1" applyAlignment="1">
      <alignment horizontal="center" vertical="center"/>
    </xf>
    <xf numFmtId="168" fontId="1" fillId="8" borderId="1" xfId="0" applyNumberFormat="1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168" fontId="1" fillId="8" borderId="1" xfId="0" applyNumberFormat="1" applyFont="1" applyFill="1" applyBorder="1" applyAlignment="1">
      <alignment horizontal="center" vertical="center" wrapText="1"/>
    </xf>
    <xf numFmtId="1" fontId="1" fillId="9" borderId="1" xfId="0" applyNumberFormat="1" applyFont="1" applyFill="1" applyBorder="1" applyAlignment="1">
      <alignment horizontal="center" vertical="center" wrapText="1"/>
    </xf>
    <xf numFmtId="168" fontId="1" fillId="9" borderId="1" xfId="0" applyNumberFormat="1" applyFont="1" applyFill="1" applyBorder="1" applyAlignment="1">
      <alignment horizontal="center" vertical="center" wrapText="1"/>
    </xf>
    <xf numFmtId="168" fontId="1" fillId="9" borderId="1" xfId="0" applyNumberFormat="1" applyFont="1" applyFill="1" applyBorder="1" applyAlignment="1">
      <alignment horizontal="left"/>
    </xf>
    <xf numFmtId="1" fontId="1" fillId="9" borderId="1" xfId="0" applyNumberFormat="1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10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9" fontId="1" fillId="9" borderId="1" xfId="0" applyNumberFormat="1" applyFont="1" applyFill="1" applyBorder="1" applyAlignment="1">
      <alignment horizontal="center"/>
    </xf>
    <xf numFmtId="169" fontId="1" fillId="9" borderId="1" xfId="0" applyNumberFormat="1" applyFont="1" applyFill="1" applyBorder="1" applyAlignment="1">
      <alignment horizontal="center" vertical="center" wrapText="1"/>
    </xf>
    <xf numFmtId="15" fontId="1" fillId="9" borderId="1" xfId="0" applyNumberFormat="1" applyFont="1" applyFill="1" applyBorder="1"/>
    <xf numFmtId="1" fontId="1" fillId="10" borderId="1" xfId="0" applyNumberFormat="1" applyFont="1" applyFill="1" applyBorder="1" applyAlignment="1">
      <alignment horizontal="center" vertical="center" wrapText="1"/>
    </xf>
    <xf numFmtId="168" fontId="1" fillId="10" borderId="1" xfId="0" applyNumberFormat="1" applyFont="1" applyFill="1" applyBorder="1" applyAlignment="1">
      <alignment horizontal="center" vertical="center" wrapText="1"/>
    </xf>
    <xf numFmtId="0" fontId="1" fillId="10" borderId="1" xfId="0" applyFont="1" applyFill="1" applyBorder="1"/>
    <xf numFmtId="0" fontId="1" fillId="10" borderId="1" xfId="0" applyFont="1" applyFill="1" applyBorder="1" applyAlignment="1">
      <alignment horizontal="center"/>
    </xf>
    <xf numFmtId="2" fontId="1" fillId="10" borderId="1" xfId="0" applyNumberFormat="1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2" fontId="1" fillId="10" borderId="1" xfId="0" applyNumberFormat="1" applyFont="1" applyFill="1" applyBorder="1" applyAlignment="1">
      <alignment horizontal="center" vertical="center" wrapText="1"/>
    </xf>
    <xf numFmtId="9" fontId="1" fillId="10" borderId="1" xfId="0" applyNumberFormat="1" applyFont="1" applyFill="1" applyBorder="1" applyAlignment="1">
      <alignment horizontal="center"/>
    </xf>
    <xf numFmtId="1" fontId="1" fillId="8" borderId="2" xfId="0" applyNumberFormat="1" applyFont="1" applyFill="1" applyBorder="1" applyAlignment="1">
      <alignment horizontal="center" vertical="center"/>
    </xf>
    <xf numFmtId="168" fontId="1" fillId="8" borderId="2" xfId="0" applyNumberFormat="1" applyFont="1" applyFill="1" applyBorder="1" applyAlignment="1">
      <alignment horizontal="center" vertical="center"/>
    </xf>
    <xf numFmtId="168" fontId="1" fillId="8" borderId="2" xfId="0" applyNumberFormat="1" applyFont="1" applyFill="1" applyBorder="1" applyAlignment="1">
      <alignment horizontal="left"/>
    </xf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 vertical="center"/>
    </xf>
    <xf numFmtId="2" fontId="1" fillId="8" borderId="2" xfId="0" applyNumberFormat="1" applyFont="1" applyFill="1" applyBorder="1" applyAlignment="1">
      <alignment horizontal="center"/>
    </xf>
    <xf numFmtId="0" fontId="1" fillId="8" borderId="5" xfId="0" applyFont="1" applyFill="1" applyBorder="1" applyAlignment="1">
      <alignment horizontal="center"/>
    </xf>
    <xf numFmtId="10" fontId="1" fillId="8" borderId="2" xfId="0" applyNumberFormat="1" applyFont="1" applyFill="1" applyBorder="1" applyAlignment="1">
      <alignment horizontal="center" vertical="center" wrapText="1"/>
    </xf>
    <xf numFmtId="168" fontId="1" fillId="8" borderId="2" xfId="0" applyNumberFormat="1" applyFont="1" applyFill="1" applyBorder="1" applyAlignment="1">
      <alignment horizontal="center" vertical="center" wrapText="1"/>
    </xf>
    <xf numFmtId="1" fontId="1" fillId="9" borderId="1" xfId="0" applyNumberFormat="1" applyFont="1" applyFill="1" applyBorder="1" applyAlignment="1">
      <alignment horizontal="center" vertical="center"/>
    </xf>
    <xf numFmtId="168" fontId="1" fillId="9" borderId="1" xfId="0" applyNumberFormat="1" applyFont="1" applyFill="1" applyBorder="1" applyAlignment="1">
      <alignment horizontal="center" vertical="center"/>
    </xf>
    <xf numFmtId="2" fontId="1" fillId="9" borderId="1" xfId="0" applyNumberFormat="1" applyFont="1" applyFill="1" applyBorder="1" applyAlignment="1">
      <alignment horizontal="center" vertical="center"/>
    </xf>
    <xf numFmtId="2" fontId="1" fillId="8" borderId="2" xfId="0" applyNumberFormat="1" applyFont="1" applyFill="1" applyBorder="1" applyAlignment="1">
      <alignment horizontal="center" vertical="center" wrapText="1"/>
    </xf>
    <xf numFmtId="1" fontId="1" fillId="9" borderId="2" xfId="0" applyNumberFormat="1" applyFont="1" applyFill="1" applyBorder="1" applyAlignment="1">
      <alignment horizontal="center" vertical="center"/>
    </xf>
    <xf numFmtId="168" fontId="1" fillId="9" borderId="2" xfId="0" applyNumberFormat="1" applyFont="1" applyFill="1" applyBorder="1" applyAlignment="1">
      <alignment horizontal="center" vertical="center"/>
    </xf>
    <xf numFmtId="0" fontId="1" fillId="9" borderId="2" xfId="0" applyFont="1" applyFill="1" applyBorder="1"/>
    <xf numFmtId="0" fontId="1" fillId="9" borderId="2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/>
    </xf>
    <xf numFmtId="1" fontId="1" fillId="6" borderId="1" xfId="0" applyNumberFormat="1" applyFont="1" applyFill="1" applyBorder="1" applyAlignment="1">
      <alignment horizontal="center" vertical="center" wrapText="1"/>
    </xf>
    <xf numFmtId="168" fontId="1" fillId="6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/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9" fontId="1" fillId="6" borderId="1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 vertical="center"/>
    </xf>
    <xf numFmtId="168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68" fontId="1" fillId="2" borderId="2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1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8" fontId="1" fillId="0" borderId="1" xfId="0" applyNumberFormat="1" applyFont="1" applyBorder="1" applyAlignment="1">
      <alignment horizontal="center" vertical="center"/>
    </xf>
    <xf numFmtId="165" fontId="35" fillId="12" borderId="1" xfId="0" applyNumberFormat="1" applyFont="1" applyFill="1" applyBorder="1" applyAlignment="1">
      <alignment horizontal="center" vertical="center"/>
    </xf>
    <xf numFmtId="0" fontId="35" fillId="12" borderId="1" xfId="0" applyFont="1" applyFill="1" applyBorder="1" applyAlignment="1">
      <alignment horizontal="center" vertical="center"/>
    </xf>
    <xf numFmtId="1" fontId="35" fillId="13" borderId="1" xfId="0" applyNumberFormat="1" applyFont="1" applyFill="1" applyBorder="1" applyAlignment="1">
      <alignment horizontal="center" vertical="center"/>
    </xf>
    <xf numFmtId="166" fontId="35" fillId="13" borderId="1" xfId="0" applyNumberFormat="1" applyFont="1" applyFill="1" applyBorder="1" applyAlignment="1">
      <alignment horizontal="center" vertical="center"/>
    </xf>
    <xf numFmtId="0" fontId="35" fillId="13" borderId="1" xfId="0" applyFont="1" applyFill="1" applyBorder="1" applyAlignment="1">
      <alignment horizontal="left"/>
    </xf>
    <xf numFmtId="0" fontId="35" fillId="13" borderId="1" xfId="0" applyFont="1" applyFill="1" applyBorder="1" applyAlignment="1">
      <alignment horizontal="center" vertical="center"/>
    </xf>
    <xf numFmtId="0" fontId="36" fillId="14" borderId="1" xfId="0" applyFont="1" applyFill="1" applyBorder="1" applyAlignment="1">
      <alignment horizontal="center" vertical="center"/>
    </xf>
    <xf numFmtId="2" fontId="36" fillId="14" borderId="1" xfId="0" applyNumberFormat="1" applyFont="1" applyFill="1" applyBorder="1" applyAlignment="1">
      <alignment horizontal="center" vertical="center"/>
    </xf>
    <xf numFmtId="10" fontId="36" fillId="14" borderId="1" xfId="0" applyNumberFormat="1" applyFont="1" applyFill="1" applyBorder="1" applyAlignment="1">
      <alignment horizontal="center" vertical="center" wrapText="1"/>
    </xf>
    <xf numFmtId="166" fontId="35" fillId="12" borderId="1" xfId="0" applyNumberFormat="1" applyFont="1" applyFill="1" applyBorder="1" applyAlignment="1">
      <alignment horizontal="center" vertical="center"/>
    </xf>
    <xf numFmtId="0" fontId="36" fillId="12" borderId="1" xfId="0" applyFont="1" applyFill="1" applyBorder="1" applyAlignment="1">
      <alignment horizontal="center" vertical="center"/>
    </xf>
    <xf numFmtId="0" fontId="35" fillId="12" borderId="15" xfId="0" applyFont="1" applyFill="1" applyBorder="1" applyAlignment="1">
      <alignment horizontal="center" vertical="center"/>
    </xf>
    <xf numFmtId="0" fontId="35" fillId="12" borderId="1" xfId="0" applyFont="1" applyFill="1" applyBorder="1"/>
    <xf numFmtId="0" fontId="36" fillId="12" borderId="15" xfId="0" applyFont="1" applyFill="1" applyBorder="1" applyAlignment="1">
      <alignment horizontal="center" vertical="center"/>
    </xf>
    <xf numFmtId="1" fontId="35" fillId="12" borderId="1" xfId="0" applyNumberFormat="1" applyFont="1" applyFill="1" applyBorder="1" applyAlignment="1">
      <alignment horizontal="center" vertical="center"/>
    </xf>
    <xf numFmtId="0" fontId="35" fillId="12" borderId="1" xfId="0" applyFont="1" applyFill="1" applyBorder="1" applyAlignment="1">
      <alignment horizontal="left"/>
    </xf>
    <xf numFmtId="165" fontId="35" fillId="13" borderId="1" xfId="0" applyNumberFormat="1" applyFont="1" applyFill="1" applyBorder="1" applyAlignment="1">
      <alignment horizontal="center" vertical="center"/>
    </xf>
    <xf numFmtId="0" fontId="36" fillId="12" borderId="2" xfId="0" applyFont="1" applyFill="1" applyBorder="1" applyAlignment="1">
      <alignment horizontal="center" vertical="center"/>
    </xf>
    <xf numFmtId="2" fontId="36" fillId="12" borderId="2" xfId="0" applyNumberFormat="1" applyFont="1" applyFill="1" applyBorder="1" applyAlignment="1">
      <alignment horizontal="center" vertical="center"/>
    </xf>
    <xf numFmtId="167" fontId="36" fillId="12" borderId="15" xfId="0" applyNumberFormat="1" applyFont="1" applyFill="1" applyBorder="1" applyAlignment="1">
      <alignment horizontal="center" vertical="center"/>
    </xf>
    <xf numFmtId="16" fontId="36" fillId="12" borderId="15" xfId="0" applyNumberFormat="1" applyFont="1" applyFill="1" applyBorder="1" applyAlignment="1">
      <alignment horizontal="center" vertical="center"/>
    </xf>
    <xf numFmtId="16" fontId="36" fillId="14" borderId="1" xfId="0" applyNumberFormat="1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" xfId="0" applyFont="1" applyBorder="1"/>
    <xf numFmtId="0" fontId="1" fillId="0" borderId="22" xfId="0" applyFont="1" applyBorder="1"/>
    <xf numFmtId="0" fontId="35" fillId="13" borderId="22" xfId="0" applyFont="1" applyFill="1" applyBorder="1" applyAlignment="1">
      <alignment horizontal="center" vertical="center"/>
    </xf>
    <xf numFmtId="165" fontId="35" fillId="13" borderId="22" xfId="0" applyNumberFormat="1" applyFont="1" applyFill="1" applyBorder="1" applyAlignment="1">
      <alignment horizontal="center" vertical="center"/>
    </xf>
    <xf numFmtId="0" fontId="35" fillId="13" borderId="22" xfId="0" applyFont="1" applyFill="1" applyBorder="1"/>
    <xf numFmtId="0" fontId="36" fillId="13" borderId="22" xfId="0" applyFont="1" applyFill="1" applyBorder="1" applyAlignment="1">
      <alignment horizontal="center" vertical="center"/>
    </xf>
    <xf numFmtId="0" fontId="36" fillId="14" borderId="22" xfId="0" applyFont="1" applyFill="1" applyBorder="1" applyAlignment="1">
      <alignment horizontal="center" vertical="center"/>
    </xf>
    <xf numFmtId="2" fontId="36" fillId="13" borderId="22" xfId="0" applyNumberFormat="1" applyFont="1" applyFill="1" applyBorder="1" applyAlignment="1">
      <alignment horizontal="center" vertical="center"/>
    </xf>
    <xf numFmtId="167" fontId="36" fillId="13" borderId="22" xfId="0" applyNumberFormat="1" applyFont="1" applyFill="1" applyBorder="1" applyAlignment="1">
      <alignment horizontal="center" vertical="center"/>
    </xf>
    <xf numFmtId="43" fontId="36" fillId="14" borderId="22" xfId="0" applyNumberFormat="1" applyFont="1" applyFill="1" applyBorder="1" applyAlignment="1">
      <alignment horizontal="center" vertical="center"/>
    </xf>
    <xf numFmtId="16" fontId="36" fillId="13" borderId="22" xfId="0" applyNumberFormat="1" applyFont="1" applyFill="1" applyBorder="1" applyAlignment="1">
      <alignment horizontal="center" vertical="center"/>
    </xf>
    <xf numFmtId="1" fontId="35" fillId="12" borderId="22" xfId="0" applyNumberFormat="1" applyFont="1" applyFill="1" applyBorder="1" applyAlignment="1">
      <alignment horizontal="center" vertical="center"/>
    </xf>
    <xf numFmtId="165" fontId="35" fillId="12" borderId="22" xfId="0" applyNumberFormat="1" applyFont="1" applyFill="1" applyBorder="1" applyAlignment="1">
      <alignment horizontal="center" vertical="center"/>
    </xf>
    <xf numFmtId="166" fontId="35" fillId="12" borderId="22" xfId="0" applyNumberFormat="1" applyFont="1" applyFill="1" applyBorder="1" applyAlignment="1">
      <alignment horizontal="center" vertical="center"/>
    </xf>
    <xf numFmtId="0" fontId="35" fillId="12" borderId="22" xfId="0" applyFont="1" applyFill="1" applyBorder="1" applyAlignment="1">
      <alignment horizontal="left"/>
    </xf>
    <xf numFmtId="0" fontId="35" fillId="12" borderId="22" xfId="0" applyFont="1" applyFill="1" applyBorder="1" applyAlignment="1">
      <alignment horizontal="center" vertical="center"/>
    </xf>
    <xf numFmtId="165" fontId="35" fillId="12" borderId="15" xfId="0" applyNumberFormat="1" applyFont="1" applyFill="1" applyBorder="1" applyAlignment="1">
      <alignment horizontal="center" vertical="center"/>
    </xf>
    <xf numFmtId="0" fontId="35" fillId="12" borderId="15" xfId="0" applyFont="1" applyFill="1" applyBorder="1"/>
    <xf numFmtId="0" fontId="36" fillId="14" borderId="15" xfId="0" applyFont="1" applyFill="1" applyBorder="1" applyAlignment="1">
      <alignment horizontal="center" vertical="center"/>
    </xf>
    <xf numFmtId="2" fontId="36" fillId="14" borderId="2" xfId="0" applyNumberFormat="1" applyFont="1" applyFill="1" applyBorder="1" applyAlignment="1">
      <alignment horizontal="center" vertical="center"/>
    </xf>
    <xf numFmtId="43" fontId="36" fillId="15" borderId="15" xfId="0" applyNumberFormat="1" applyFont="1" applyFill="1" applyBorder="1" applyAlignment="1">
      <alignment horizontal="center" vertical="center"/>
    </xf>
    <xf numFmtId="165" fontId="35" fillId="13" borderId="15" xfId="0" applyNumberFormat="1" applyFont="1" applyFill="1" applyBorder="1" applyAlignment="1">
      <alignment horizontal="center" vertical="center"/>
    </xf>
    <xf numFmtId="0" fontId="36" fillId="13" borderId="1" xfId="0" applyFont="1" applyFill="1" applyBorder="1"/>
    <xf numFmtId="0" fontId="36" fillId="13" borderId="1" xfId="0" applyFont="1" applyFill="1" applyBorder="1" applyAlignment="1">
      <alignment horizontal="center" vertical="center"/>
    </xf>
    <xf numFmtId="16" fontId="37" fillId="14" borderId="1" xfId="0" applyNumberFormat="1" applyFont="1" applyFill="1" applyBorder="1" applyAlignment="1">
      <alignment horizontal="center" vertical="center"/>
    </xf>
    <xf numFmtId="0" fontId="36" fillId="12" borderId="1" xfId="0" applyFont="1" applyFill="1" applyBorder="1"/>
    <xf numFmtId="0" fontId="35" fillId="13" borderId="15" xfId="0" applyFont="1" applyFill="1" applyBorder="1" applyAlignment="1">
      <alignment horizontal="center" vertical="center"/>
    </xf>
    <xf numFmtId="0" fontId="35" fillId="13" borderId="1" xfId="0" applyFont="1" applyFill="1" applyBorder="1"/>
    <xf numFmtId="0" fontId="36" fillId="13" borderId="15" xfId="0" applyFont="1" applyFill="1" applyBorder="1" applyAlignment="1">
      <alignment horizontal="center" vertical="center"/>
    </xf>
    <xf numFmtId="1" fontId="35" fillId="13" borderId="22" xfId="0" applyNumberFormat="1" applyFont="1" applyFill="1" applyBorder="1" applyAlignment="1">
      <alignment horizontal="center" vertical="center"/>
    </xf>
    <xf numFmtId="166" fontId="35" fillId="13" borderId="22" xfId="0" applyNumberFormat="1" applyFont="1" applyFill="1" applyBorder="1" applyAlignment="1">
      <alignment horizontal="center" vertical="center"/>
    </xf>
    <xf numFmtId="0" fontId="35" fillId="13" borderId="22" xfId="0" applyFont="1" applyFill="1" applyBorder="1" applyAlignment="1">
      <alignment horizontal="left"/>
    </xf>
    <xf numFmtId="1" fontId="35" fillId="13" borderId="2" xfId="0" applyNumberFormat="1" applyFont="1" applyFill="1" applyBorder="1" applyAlignment="1">
      <alignment horizontal="center" vertical="center"/>
    </xf>
    <xf numFmtId="165" fontId="35" fillId="13" borderId="2" xfId="0" applyNumberFormat="1" applyFont="1" applyFill="1" applyBorder="1" applyAlignment="1">
      <alignment horizontal="center" vertical="center"/>
    </xf>
    <xf numFmtId="166" fontId="35" fillId="13" borderId="2" xfId="0" applyNumberFormat="1" applyFont="1" applyFill="1" applyBorder="1" applyAlignment="1">
      <alignment horizontal="center" vertical="center"/>
    </xf>
    <xf numFmtId="0" fontId="35" fillId="13" borderId="2" xfId="0" applyFont="1" applyFill="1" applyBorder="1" applyAlignment="1">
      <alignment horizontal="left"/>
    </xf>
    <xf numFmtId="0" fontId="35" fillId="13" borderId="2" xfId="0" applyFont="1" applyFill="1" applyBorder="1" applyAlignment="1">
      <alignment horizontal="center" vertical="center"/>
    </xf>
    <xf numFmtId="0" fontId="36" fillId="17" borderId="15" xfId="0" applyFont="1" applyFill="1" applyBorder="1" applyAlignment="1">
      <alignment horizontal="center" vertical="center"/>
    </xf>
    <xf numFmtId="0" fontId="1" fillId="16" borderId="0" xfId="0" applyFont="1" applyFill="1" applyBorder="1"/>
    <xf numFmtId="0" fontId="1" fillId="16" borderId="0" xfId="0" applyFont="1" applyFill="1" applyBorder="1" applyAlignment="1">
      <alignment horizontal="center"/>
    </xf>
    <xf numFmtId="0" fontId="0" fillId="18" borderId="0" xfId="0" applyFont="1" applyFill="1" applyAlignment="1"/>
    <xf numFmtId="165" fontId="35" fillId="16" borderId="22" xfId="0" applyNumberFormat="1" applyFont="1" applyFill="1" applyBorder="1" applyAlignment="1">
      <alignment horizontal="center" vertical="center"/>
    </xf>
    <xf numFmtId="1" fontId="35" fillId="2" borderId="22" xfId="0" applyNumberFormat="1" applyFont="1" applyFill="1" applyBorder="1" applyAlignment="1">
      <alignment horizontal="center" vertical="center"/>
    </xf>
    <xf numFmtId="165" fontId="35" fillId="2" borderId="22" xfId="0" applyNumberFormat="1" applyFont="1" applyFill="1" applyBorder="1" applyAlignment="1">
      <alignment horizontal="center" vertical="center"/>
    </xf>
    <xf numFmtId="166" fontId="35" fillId="2" borderId="22" xfId="0" applyNumberFormat="1" applyFont="1" applyFill="1" applyBorder="1" applyAlignment="1">
      <alignment horizontal="center" vertical="center"/>
    </xf>
    <xf numFmtId="0" fontId="35" fillId="2" borderId="22" xfId="0" applyFont="1" applyFill="1" applyBorder="1" applyAlignment="1">
      <alignment horizontal="left"/>
    </xf>
    <xf numFmtId="0" fontId="35" fillId="2" borderId="22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2" fontId="36" fillId="2" borderId="3" xfId="0" applyNumberFormat="1" applyFont="1" applyFill="1" applyBorder="1" applyAlignment="1">
      <alignment horizontal="center" vertical="center"/>
    </xf>
    <xf numFmtId="2" fontId="36" fillId="2" borderId="22" xfId="0" applyNumberFormat="1" applyFont="1" applyFill="1" applyBorder="1" applyAlignment="1">
      <alignment horizontal="center" vertical="center"/>
    </xf>
    <xf numFmtId="0" fontId="36" fillId="7" borderId="15" xfId="0" applyFont="1" applyFill="1" applyBorder="1" applyAlignment="1">
      <alignment horizontal="center" vertical="center"/>
    </xf>
    <xf numFmtId="0" fontId="35" fillId="19" borderId="0" xfId="0" applyFont="1" applyFill="1" applyBorder="1"/>
    <xf numFmtId="0" fontId="1" fillId="19" borderId="0" xfId="0" applyFont="1" applyFill="1" applyBorder="1" applyAlignment="1">
      <alignment horizontal="center"/>
    </xf>
    <xf numFmtId="0" fontId="1" fillId="19" borderId="0" xfId="0" applyFont="1" applyFill="1" applyBorder="1"/>
    <xf numFmtId="0" fontId="0" fillId="20" borderId="0" xfId="0" applyFont="1" applyFill="1" applyAlignment="1"/>
    <xf numFmtId="0" fontId="1" fillId="13" borderId="1" xfId="0" applyFont="1" applyFill="1" applyBorder="1" applyAlignment="1">
      <alignment horizontal="center" vertical="center"/>
    </xf>
    <xf numFmtId="15" fontId="1" fillId="13" borderId="1" xfId="0" applyNumberFormat="1" applyFont="1" applyFill="1" applyBorder="1" applyAlignment="1">
      <alignment horizontal="center" vertical="center"/>
    </xf>
    <xf numFmtId="43" fontId="35" fillId="13" borderId="1" xfId="0" applyNumberFormat="1" applyFont="1" applyFill="1" applyBorder="1" applyAlignment="1">
      <alignment horizontal="center" vertical="top"/>
    </xf>
    <xf numFmtId="0" fontId="35" fillId="13" borderId="1" xfId="0" applyFont="1" applyFill="1" applyBorder="1" applyAlignment="1">
      <alignment horizontal="center" vertical="top"/>
    </xf>
    <xf numFmtId="15" fontId="35" fillId="12" borderId="1" xfId="0" applyNumberFormat="1" applyFont="1" applyFill="1" applyBorder="1" applyAlignment="1">
      <alignment horizontal="center" vertical="center"/>
    </xf>
    <xf numFmtId="43" fontId="35" fillId="12" borderId="1" xfId="0" applyNumberFormat="1" applyFont="1" applyFill="1" applyBorder="1" applyAlignment="1">
      <alignment horizontal="center" vertical="top"/>
    </xf>
    <xf numFmtId="0" fontId="35" fillId="12" borderId="1" xfId="0" applyFont="1" applyFill="1" applyBorder="1" applyAlignment="1">
      <alignment horizontal="center" vertical="top"/>
    </xf>
    <xf numFmtId="2" fontId="36" fillId="7" borderId="2" xfId="0" applyNumberFormat="1" applyFont="1" applyFill="1" applyBorder="1" applyAlignment="1">
      <alignment horizontal="center" vertical="center"/>
    </xf>
    <xf numFmtId="43" fontId="36" fillId="21" borderId="15" xfId="0" applyNumberFormat="1" applyFont="1" applyFill="1" applyBorder="1" applyAlignment="1">
      <alignment horizontal="center" vertical="center"/>
    </xf>
    <xf numFmtId="16" fontId="37" fillId="7" borderId="1" xfId="0" applyNumberFormat="1" applyFont="1" applyFill="1" applyBorder="1" applyAlignment="1">
      <alignment horizontal="center" vertical="center"/>
    </xf>
    <xf numFmtId="16" fontId="37" fillId="12" borderId="15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15" fontId="35" fillId="13" borderId="0" xfId="0" applyNumberFormat="1" applyFont="1" applyFill="1" applyBorder="1" applyAlignment="1">
      <alignment horizontal="center" vertical="center"/>
    </xf>
    <xf numFmtId="0" fontId="35" fillId="16" borderId="1" xfId="0" applyFont="1" applyFill="1" applyBorder="1" applyAlignment="1">
      <alignment horizontal="center" vertical="center"/>
    </xf>
    <xf numFmtId="165" fontId="35" fillId="16" borderId="15" xfId="0" applyNumberFormat="1" applyFont="1" applyFill="1" applyBorder="1" applyAlignment="1">
      <alignment horizontal="center" vertical="center"/>
    </xf>
    <xf numFmtId="166" fontId="35" fillId="16" borderId="1" xfId="0" applyNumberFormat="1" applyFont="1" applyFill="1" applyBorder="1" applyAlignment="1">
      <alignment horizontal="center" vertical="center"/>
    </xf>
    <xf numFmtId="0" fontId="36" fillId="16" borderId="1" xfId="0" applyFont="1" applyFill="1" applyBorder="1"/>
    <xf numFmtId="0" fontId="36" fillId="16" borderId="1" xfId="0" applyFont="1" applyFill="1" applyBorder="1" applyAlignment="1">
      <alignment horizontal="center" vertical="center"/>
    </xf>
    <xf numFmtId="2" fontId="36" fillId="17" borderId="2" xfId="0" applyNumberFormat="1" applyFont="1" applyFill="1" applyBorder="1" applyAlignment="1">
      <alignment horizontal="center" vertical="center"/>
    </xf>
    <xf numFmtId="0" fontId="36" fillId="17" borderId="1" xfId="0" applyFont="1" applyFill="1" applyBorder="1" applyAlignment="1">
      <alignment horizontal="center" vertical="center"/>
    </xf>
    <xf numFmtId="43" fontId="36" fillId="22" borderId="15" xfId="0" applyNumberFormat="1" applyFont="1" applyFill="1" applyBorder="1" applyAlignment="1">
      <alignment horizontal="center" vertical="center"/>
    </xf>
    <xf numFmtId="16" fontId="37" fillId="17" borderId="1" xfId="0" applyNumberFormat="1" applyFont="1" applyFill="1" applyBorder="1" applyAlignment="1">
      <alignment horizontal="center" vertical="center"/>
    </xf>
    <xf numFmtId="0" fontId="35" fillId="16" borderId="0" xfId="0" applyFont="1" applyFill="1" applyBorder="1"/>
    <xf numFmtId="0" fontId="35" fillId="16" borderId="0" xfId="0" applyFont="1" applyFill="1" applyBorder="1" applyAlignment="1">
      <alignment horizontal="center"/>
    </xf>
    <xf numFmtId="0" fontId="35" fillId="2" borderId="15" xfId="0" applyFont="1" applyFill="1" applyBorder="1" applyAlignment="1">
      <alignment horizontal="center" vertical="center"/>
    </xf>
    <xf numFmtId="166" fontId="35" fillId="13" borderId="15" xfId="0" applyNumberFormat="1" applyFont="1" applyFill="1" applyBorder="1" applyAlignment="1">
      <alignment horizontal="center" vertical="center"/>
    </xf>
    <xf numFmtId="0" fontId="36" fillId="13" borderId="15" xfId="0" applyFont="1" applyFill="1" applyBorder="1"/>
    <xf numFmtId="2" fontId="36" fillId="14" borderId="18" xfId="0" applyNumberFormat="1" applyFont="1" applyFill="1" applyBorder="1" applyAlignment="1">
      <alignment horizontal="center" vertical="center"/>
    </xf>
    <xf numFmtId="16" fontId="37" fillId="14" borderId="15" xfId="0" applyNumberFormat="1" applyFont="1" applyFill="1" applyBorder="1" applyAlignment="1">
      <alignment horizontal="center" vertical="center"/>
    </xf>
    <xf numFmtId="2" fontId="36" fillId="14" borderId="22" xfId="0" applyNumberFormat="1" applyFont="1" applyFill="1" applyBorder="1" applyAlignment="1">
      <alignment horizontal="center" vertical="center"/>
    </xf>
    <xf numFmtId="43" fontId="36" fillId="15" borderId="22" xfId="0" applyNumberFormat="1" applyFont="1" applyFill="1" applyBorder="1" applyAlignment="1">
      <alignment horizontal="center" vertical="center"/>
    </xf>
    <xf numFmtId="16" fontId="36" fillId="14" borderId="22" xfId="0" applyNumberFormat="1" applyFont="1" applyFill="1" applyBorder="1" applyAlignment="1">
      <alignment horizontal="center" vertical="center"/>
    </xf>
    <xf numFmtId="0" fontId="35" fillId="13" borderId="20" xfId="0" applyFont="1" applyFill="1" applyBorder="1" applyAlignment="1">
      <alignment horizontal="center" vertical="center"/>
    </xf>
    <xf numFmtId="0" fontId="36" fillId="13" borderId="22" xfId="0" applyFont="1" applyFill="1" applyBorder="1"/>
    <xf numFmtId="2" fontId="36" fillId="7" borderId="22" xfId="0" applyNumberFormat="1" applyFont="1" applyFill="1" applyBorder="1" applyAlignment="1">
      <alignment horizontal="center" vertical="center"/>
    </xf>
    <xf numFmtId="0" fontId="36" fillId="7" borderId="22" xfId="0" applyFont="1" applyFill="1" applyBorder="1" applyAlignment="1">
      <alignment horizontal="center" vertical="center"/>
    </xf>
    <xf numFmtId="16" fontId="36" fillId="7" borderId="22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1" fillId="23" borderId="1" xfId="0" applyFont="1" applyFill="1" applyBorder="1" applyAlignment="1">
      <alignment horizontal="center" vertical="center"/>
    </xf>
    <xf numFmtId="165" fontId="35" fillId="23" borderId="1" xfId="0" applyNumberFormat="1" applyFont="1" applyFill="1" applyBorder="1" applyAlignment="1">
      <alignment horizontal="center" vertical="center"/>
    </xf>
    <xf numFmtId="15" fontId="1" fillId="23" borderId="1" xfId="0" applyNumberFormat="1" applyFont="1" applyFill="1" applyBorder="1" applyAlignment="1">
      <alignment horizontal="center" vertical="center"/>
    </xf>
    <xf numFmtId="0" fontId="36" fillId="23" borderId="1" xfId="0" applyFont="1" applyFill="1" applyBorder="1"/>
    <xf numFmtId="43" fontId="35" fillId="23" borderId="1" xfId="0" applyNumberFormat="1" applyFont="1" applyFill="1" applyBorder="1" applyAlignment="1">
      <alignment horizontal="center" vertical="top"/>
    </xf>
    <xf numFmtId="0" fontId="35" fillId="23" borderId="1" xfId="0" applyFont="1" applyFill="1" applyBorder="1" applyAlignment="1">
      <alignment horizontal="center" vertical="center"/>
    </xf>
    <xf numFmtId="0" fontId="35" fillId="23" borderId="1" xfId="0" applyFont="1" applyFill="1" applyBorder="1" applyAlignment="1">
      <alignment horizontal="center" vertical="top"/>
    </xf>
    <xf numFmtId="0" fontId="36" fillId="24" borderId="1" xfId="0" applyFont="1" applyFill="1" applyBorder="1" applyAlignment="1">
      <alignment horizontal="center" vertical="center"/>
    </xf>
    <xf numFmtId="2" fontId="36" fillId="24" borderId="1" xfId="0" applyNumberFormat="1" applyFont="1" applyFill="1" applyBorder="1" applyAlignment="1">
      <alignment horizontal="center" vertical="center"/>
    </xf>
    <xf numFmtId="10" fontId="36" fillId="24" borderId="1" xfId="0" applyNumberFormat="1" applyFont="1" applyFill="1" applyBorder="1" applyAlignment="1">
      <alignment horizontal="center" vertical="center" wrapText="1"/>
    </xf>
    <xf numFmtId="16" fontId="36" fillId="24" borderId="1" xfId="0" applyNumberFormat="1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5" fillId="25" borderId="1" xfId="0" applyFont="1" applyFill="1" applyBorder="1" applyAlignment="1">
      <alignment horizontal="center" vertical="center"/>
    </xf>
    <xf numFmtId="165" fontId="35" fillId="25" borderId="22" xfId="0" applyNumberFormat="1" applyFont="1" applyFill="1" applyBorder="1" applyAlignment="1">
      <alignment horizontal="center" vertical="center"/>
    </xf>
    <xf numFmtId="166" fontId="35" fillId="25" borderId="1" xfId="0" applyNumberFormat="1" applyFont="1" applyFill="1" applyBorder="1" applyAlignment="1">
      <alignment horizontal="center" vertical="center"/>
    </xf>
    <xf numFmtId="0" fontId="36" fillId="25" borderId="1" xfId="0" applyFont="1" applyFill="1" applyBorder="1"/>
    <xf numFmtId="0" fontId="36" fillId="25" borderId="1" xfId="0" applyFont="1" applyFill="1" applyBorder="1" applyAlignment="1">
      <alignment horizontal="center" vertical="center"/>
    </xf>
    <xf numFmtId="0" fontId="36" fillId="26" borderId="15" xfId="0" applyFont="1" applyFill="1" applyBorder="1" applyAlignment="1">
      <alignment horizontal="center" vertical="center"/>
    </xf>
    <xf numFmtId="2" fontId="36" fillId="26" borderId="22" xfId="0" applyNumberFormat="1" applyFont="1" applyFill="1" applyBorder="1" applyAlignment="1">
      <alignment horizontal="center" vertical="center"/>
    </xf>
    <xf numFmtId="0" fontId="36" fillId="26" borderId="22" xfId="0" applyFont="1" applyFill="1" applyBorder="1" applyAlignment="1">
      <alignment horizontal="center" vertical="center"/>
    </xf>
    <xf numFmtId="43" fontId="36" fillId="27" borderId="15" xfId="0" applyNumberFormat="1" applyFont="1" applyFill="1" applyBorder="1" applyAlignment="1">
      <alignment horizontal="center" vertical="center"/>
    </xf>
    <xf numFmtId="16" fontId="36" fillId="26" borderId="22" xfId="0" applyNumberFormat="1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1" fontId="35" fillId="16" borderId="25" xfId="0" applyNumberFormat="1" applyFont="1" applyFill="1" applyBorder="1" applyAlignment="1">
      <alignment horizontal="center" vertical="center"/>
    </xf>
    <xf numFmtId="165" fontId="35" fillId="16" borderId="25" xfId="0" applyNumberFormat="1" applyFont="1" applyFill="1" applyBorder="1" applyAlignment="1">
      <alignment horizontal="center" vertical="center"/>
    </xf>
    <xf numFmtId="166" fontId="35" fillId="16" borderId="25" xfId="0" applyNumberFormat="1" applyFont="1" applyFill="1" applyBorder="1" applyAlignment="1">
      <alignment horizontal="center" vertical="center"/>
    </xf>
    <xf numFmtId="0" fontId="35" fillId="16" borderId="25" xfId="0" applyFont="1" applyFill="1" applyBorder="1" applyAlignment="1">
      <alignment horizontal="left"/>
    </xf>
    <xf numFmtId="0" fontId="35" fillId="16" borderId="25" xfId="0" applyFont="1" applyFill="1" applyBorder="1" applyAlignment="1">
      <alignment horizontal="center" vertical="center"/>
    </xf>
    <xf numFmtId="0" fontId="36" fillId="17" borderId="26" xfId="0" applyFont="1" applyFill="1" applyBorder="1" applyAlignment="1">
      <alignment horizontal="center" vertical="center"/>
    </xf>
    <xf numFmtId="0" fontId="36" fillId="17" borderId="18" xfId="0" applyFont="1" applyFill="1" applyBorder="1" applyAlignment="1">
      <alignment horizontal="center" vertical="center"/>
    </xf>
    <xf numFmtId="2" fontId="36" fillId="17" borderId="18" xfId="0" applyNumberFormat="1" applyFont="1" applyFill="1" applyBorder="1" applyAlignment="1">
      <alignment horizontal="center" vertical="center"/>
    </xf>
    <xf numFmtId="10" fontId="36" fillId="17" borderId="18" xfId="0" applyNumberFormat="1" applyFont="1" applyFill="1" applyBorder="1" applyAlignment="1">
      <alignment horizontal="center" vertical="center" wrapText="1"/>
    </xf>
    <xf numFmtId="0" fontId="37" fillId="17" borderId="18" xfId="0" applyFont="1" applyFill="1" applyBorder="1" applyAlignment="1">
      <alignment horizontal="center" vertical="center"/>
    </xf>
    <xf numFmtId="16" fontId="36" fillId="17" borderId="18" xfId="0" applyNumberFormat="1" applyFont="1" applyFill="1" applyBorder="1" applyAlignment="1">
      <alignment horizontal="center" vertical="center"/>
    </xf>
    <xf numFmtId="0" fontId="0" fillId="18" borderId="22" xfId="0" applyFont="1" applyFill="1" applyBorder="1" applyAlignment="1"/>
    <xf numFmtId="0" fontId="36" fillId="2" borderId="22" xfId="0" applyFont="1" applyFill="1" applyBorder="1" applyAlignment="1">
      <alignment horizontal="center" vertical="center"/>
    </xf>
    <xf numFmtId="10" fontId="36" fillId="2" borderId="22" xfId="0" applyNumberFormat="1" applyFont="1" applyFill="1" applyBorder="1" applyAlignment="1">
      <alignment horizontal="center" vertical="center" wrapText="1"/>
    </xf>
    <xf numFmtId="16" fontId="37" fillId="2" borderId="22" xfId="0" applyNumberFormat="1" applyFont="1" applyFill="1" applyBorder="1" applyAlignment="1">
      <alignment horizontal="center" vertical="center"/>
    </xf>
    <xf numFmtId="2" fontId="36" fillId="13" borderId="2" xfId="0" applyNumberFormat="1" applyFont="1" applyFill="1" applyBorder="1" applyAlignment="1">
      <alignment horizontal="center" vertical="center"/>
    </xf>
    <xf numFmtId="2" fontId="36" fillId="13" borderId="3" xfId="0" applyNumberFormat="1" applyFont="1" applyFill="1" applyBorder="1" applyAlignment="1">
      <alignment horizontal="center" vertical="center"/>
    </xf>
    <xf numFmtId="165" fontId="35" fillId="25" borderId="15" xfId="0" applyNumberFormat="1" applyFont="1" applyFill="1" applyBorder="1" applyAlignment="1">
      <alignment horizontal="center" vertical="center"/>
    </xf>
    <xf numFmtId="0" fontId="0" fillId="18" borderId="0" xfId="0" applyFill="1" applyAlignment="1"/>
    <xf numFmtId="165" fontId="35" fillId="12" borderId="25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11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11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11" fillId="0" borderId="15" xfId="0" applyFont="1" applyBorder="1"/>
    <xf numFmtId="0" fontId="11" fillId="0" borderId="17" xfId="0" applyFont="1" applyBorder="1"/>
    <xf numFmtId="0" fontId="11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4" fillId="2" borderId="0" xfId="0" applyFont="1" applyFill="1" applyBorder="1"/>
    <xf numFmtId="0" fontId="11" fillId="0" borderId="0" xfId="0" applyFont="1" applyBorder="1"/>
    <xf numFmtId="2" fontId="29" fillId="2" borderId="0" xfId="0" applyNumberFormat="1" applyFont="1" applyFill="1" applyBorder="1" applyAlignment="1">
      <alignment horizontal="left" wrapText="1"/>
    </xf>
    <xf numFmtId="43" fontId="36" fillId="2" borderId="2" xfId="0" applyNumberFormat="1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16" fontId="36" fillId="2" borderId="2" xfId="0" applyNumberFormat="1" applyFont="1" applyFill="1" applyBorder="1" applyAlignment="1">
      <alignment horizontal="center" vertical="center"/>
    </xf>
    <xf numFmtId="16" fontId="36" fillId="2" borderId="15" xfId="0" applyNumberFormat="1" applyFont="1" applyFill="1" applyBorder="1" applyAlignment="1">
      <alignment horizontal="center" vertical="center"/>
    </xf>
    <xf numFmtId="0" fontId="35" fillId="2" borderId="2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165" fontId="35" fillId="2" borderId="24" xfId="0" applyNumberFormat="1" applyFont="1" applyFill="1" applyBorder="1" applyAlignment="1">
      <alignment horizontal="center" vertical="center"/>
    </xf>
    <xf numFmtId="165" fontId="35" fillId="2" borderId="15" xfId="0" applyNumberFormat="1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6" fillId="2" borderId="6" xfId="0" applyFont="1" applyFill="1" applyBorder="1" applyAlignment="1">
      <alignment horizontal="center" vertical="center"/>
    </xf>
    <xf numFmtId="0" fontId="36" fillId="2" borderId="23" xfId="0" applyFont="1" applyFill="1" applyBorder="1" applyAlignment="1">
      <alignment horizontal="center" vertical="center"/>
    </xf>
    <xf numFmtId="43" fontId="36" fillId="13" borderId="2" xfId="0" applyNumberFormat="1" applyFont="1" applyFill="1" applyBorder="1" applyAlignment="1">
      <alignment horizontal="center" vertical="center"/>
    </xf>
    <xf numFmtId="43" fontId="36" fillId="13" borderId="15" xfId="0" applyNumberFormat="1" applyFont="1" applyFill="1" applyBorder="1" applyAlignment="1">
      <alignment horizontal="center" vertical="center"/>
    </xf>
    <xf numFmtId="16" fontId="36" fillId="13" borderId="2" xfId="0" applyNumberFormat="1" applyFont="1" applyFill="1" applyBorder="1" applyAlignment="1">
      <alignment horizontal="center" vertical="center"/>
    </xf>
    <xf numFmtId="16" fontId="36" fillId="13" borderId="15" xfId="0" applyNumberFormat="1" applyFont="1" applyFill="1" applyBorder="1" applyAlignment="1">
      <alignment horizontal="center" vertical="center"/>
    </xf>
    <xf numFmtId="0" fontId="35" fillId="13" borderId="2" xfId="0" applyFont="1" applyFill="1" applyBorder="1" applyAlignment="1">
      <alignment horizontal="center" vertical="center"/>
    </xf>
    <xf numFmtId="0" fontId="35" fillId="13" borderId="15" xfId="0" applyFont="1" applyFill="1" applyBorder="1" applyAlignment="1">
      <alignment horizontal="center" vertical="center"/>
    </xf>
    <xf numFmtId="165" fontId="35" fillId="13" borderId="24" xfId="0" applyNumberFormat="1" applyFont="1" applyFill="1" applyBorder="1" applyAlignment="1">
      <alignment horizontal="center" vertical="center"/>
    </xf>
    <xf numFmtId="165" fontId="35" fillId="13" borderId="15" xfId="0" applyNumberFormat="1" applyFont="1" applyFill="1" applyBorder="1" applyAlignment="1">
      <alignment horizontal="center" vertical="center"/>
    </xf>
    <xf numFmtId="0" fontId="36" fillId="13" borderId="2" xfId="0" applyFont="1" applyFill="1" applyBorder="1" applyAlignment="1">
      <alignment horizontal="center" vertical="center"/>
    </xf>
    <xf numFmtId="0" fontId="36" fillId="13" borderId="15" xfId="0" applyFont="1" applyFill="1" applyBorder="1" applyAlignment="1">
      <alignment horizontal="center" vertical="center"/>
    </xf>
    <xf numFmtId="0" fontId="36" fillId="13" borderId="6" xfId="0" applyFont="1" applyFill="1" applyBorder="1" applyAlignment="1">
      <alignment horizontal="center" vertical="center"/>
    </xf>
    <xf numFmtId="0" fontId="36" fillId="13" borderId="23" xfId="0" applyFont="1" applyFill="1" applyBorder="1" applyAlignment="1">
      <alignment horizontal="center" vertical="center"/>
    </xf>
  </cellXfs>
  <cellStyles count="2"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179</xdr:row>
      <xdr:rowOff>0</xdr:rowOff>
    </xdr:from>
    <xdr:to>
      <xdr:col>11</xdr:col>
      <xdr:colOff>123825</xdr:colOff>
      <xdr:row>193</xdr:row>
      <xdr:rowOff>38100</xdr:rowOff>
    </xdr:to>
    <xdr:sp macro="" textlink="">
      <xdr:nvSpPr>
        <xdr:cNvPr id="5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38100</xdr:colOff>
      <xdr:row>178</xdr:row>
      <xdr:rowOff>123825</xdr:rowOff>
    </xdr:from>
    <xdr:to>
      <xdr:col>4</xdr:col>
      <xdr:colOff>304800</xdr:colOff>
      <xdr:row>183</xdr:row>
      <xdr:rowOff>28575</xdr:rowOff>
    </xdr:to>
    <xdr:pic>
      <xdr:nvPicPr>
        <xdr:cNvPr id="4" name="image0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3362325" cy="714375"/>
        </a:xfrm>
        <a:prstGeom prst="rect">
          <a:avLst/>
        </a:prstGeom>
        <a:noFill/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400050</xdr:colOff>
      <xdr:row>220</xdr:row>
      <xdr:rowOff>123825</xdr:rowOff>
    </xdr:from>
    <xdr:to>
      <xdr:col>13</xdr:col>
      <xdr:colOff>276225</xdr:colOff>
      <xdr:row>224</xdr:row>
      <xdr:rowOff>76200</xdr:rowOff>
    </xdr:to>
    <xdr:pic>
      <xdr:nvPicPr>
        <xdr:cNvPr id="4" name="image0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038350" cy="600075"/>
        </a:xfrm>
        <a:prstGeom prst="rect">
          <a:avLst/>
        </a:prstGeom>
        <a:noFill/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514350</xdr:colOff>
      <xdr:row>511</xdr:row>
      <xdr:rowOff>76200</xdr:rowOff>
    </xdr:from>
    <xdr:to>
      <xdr:col>12</xdr:col>
      <xdr:colOff>419100</xdr:colOff>
      <xdr:row>516</xdr:row>
      <xdr:rowOff>38100</xdr:rowOff>
    </xdr:to>
    <xdr:sp macro="" textlink="">
      <xdr:nvSpPr>
        <xdr:cNvPr id="4098" name="Text Box 4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0</xdr:colOff>
      <xdr:row>512</xdr:row>
      <xdr:rowOff>38100</xdr:rowOff>
    </xdr:from>
    <xdr:to>
      <xdr:col>3</xdr:col>
      <xdr:colOff>762000</xdr:colOff>
      <xdr:row>515</xdr:row>
      <xdr:rowOff>133350</xdr:rowOff>
    </xdr:to>
    <xdr:pic>
      <xdr:nvPicPr>
        <xdr:cNvPr id="4" name="image06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562225" cy="581025"/>
        </a:xfrm>
        <a:prstGeom prst="rect">
          <a:avLst/>
        </a:prstGeom>
        <a:noFill/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2" sqref="C22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44431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00"/>
  <sheetViews>
    <sheetView zoomScale="85" zoomScaleNormal="85" workbookViewId="0">
      <pane ySplit="10" topLeftCell="A11" activePane="bottomLeft" state="frozen"/>
      <selection pane="bottomLeft" activeCell="E20" sqref="E20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44431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71" t="s">
        <v>16</v>
      </c>
      <c r="B9" s="473" t="s">
        <v>17</v>
      </c>
      <c r="C9" s="473" t="s">
        <v>18</v>
      </c>
      <c r="D9" s="473" t="s">
        <v>19</v>
      </c>
      <c r="E9" s="26" t="s">
        <v>20</v>
      </c>
      <c r="F9" s="26" t="s">
        <v>21</v>
      </c>
      <c r="G9" s="468" t="s">
        <v>22</v>
      </c>
      <c r="H9" s="469"/>
      <c r="I9" s="470"/>
      <c r="J9" s="468" t="s">
        <v>23</v>
      </c>
      <c r="K9" s="469"/>
      <c r="L9" s="470"/>
      <c r="M9" s="26"/>
      <c r="N9" s="27"/>
      <c r="O9" s="27"/>
      <c r="P9" s="27"/>
    </row>
    <row r="10" spans="1:16" ht="59.25" customHeight="1">
      <c r="A10" s="472"/>
      <c r="B10" s="474"/>
      <c r="C10" s="474"/>
      <c r="D10" s="474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44434</v>
      </c>
      <c r="E11" s="35">
        <v>35062.949999999997</v>
      </c>
      <c r="F11" s="35">
        <v>35097.98333333333</v>
      </c>
      <c r="G11" s="36">
        <v>34866.96666666666</v>
      </c>
      <c r="H11" s="36">
        <v>34670.98333333333</v>
      </c>
      <c r="I11" s="36">
        <v>34439.96666666666</v>
      </c>
      <c r="J11" s="36">
        <v>35293.96666666666</v>
      </c>
      <c r="K11" s="36">
        <v>35524.983333333337</v>
      </c>
      <c r="L11" s="36">
        <v>35720.96666666666</v>
      </c>
      <c r="M11" s="37">
        <v>35329</v>
      </c>
      <c r="N11" s="37">
        <v>34902</v>
      </c>
      <c r="O11" s="38">
        <v>2263225</v>
      </c>
      <c r="P11" s="39">
        <v>-1.2252869550037097E-2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44434</v>
      </c>
      <c r="E12" s="40">
        <v>16433.7</v>
      </c>
      <c r="F12" s="40">
        <v>16426.566666666666</v>
      </c>
      <c r="G12" s="41">
        <v>16349.133333333331</v>
      </c>
      <c r="H12" s="41">
        <v>16264.566666666666</v>
      </c>
      <c r="I12" s="41">
        <v>16187.133333333331</v>
      </c>
      <c r="J12" s="41">
        <v>16511.133333333331</v>
      </c>
      <c r="K12" s="41">
        <v>16588.566666666666</v>
      </c>
      <c r="L12" s="41">
        <v>16673.133333333331</v>
      </c>
      <c r="M12" s="31">
        <v>16504</v>
      </c>
      <c r="N12" s="31">
        <v>16342</v>
      </c>
      <c r="O12" s="42">
        <v>13946200</v>
      </c>
      <c r="P12" s="43">
        <v>-8.9973605306344837E-2</v>
      </c>
    </row>
    <row r="13" spans="1:16" ht="12.75" customHeight="1">
      <c r="A13" s="31">
        <v>3</v>
      </c>
      <c r="B13" s="32" t="s">
        <v>35</v>
      </c>
      <c r="C13" s="33" t="s">
        <v>38</v>
      </c>
      <c r="D13" s="34">
        <v>44434</v>
      </c>
      <c r="E13" s="40">
        <v>17139.599999999999</v>
      </c>
      <c r="F13" s="40">
        <v>17169.016666666666</v>
      </c>
      <c r="G13" s="41">
        <v>17048.183333333334</v>
      </c>
      <c r="H13" s="41">
        <v>16956.766666666666</v>
      </c>
      <c r="I13" s="41">
        <v>16835.933333333334</v>
      </c>
      <c r="J13" s="41">
        <v>17260.433333333334</v>
      </c>
      <c r="K13" s="41">
        <v>17381.26666666667</v>
      </c>
      <c r="L13" s="41">
        <v>17472.683333333334</v>
      </c>
      <c r="M13" s="31">
        <v>17289.849999999999</v>
      </c>
      <c r="N13" s="31">
        <v>17077.599999999999</v>
      </c>
      <c r="O13" s="42">
        <v>4960</v>
      </c>
      <c r="P13" s="43">
        <v>4.2016806722689079E-2</v>
      </c>
    </row>
    <row r="14" spans="1:16" ht="12.75" customHeight="1">
      <c r="A14" s="31">
        <v>4</v>
      </c>
      <c r="B14" s="32" t="s">
        <v>39</v>
      </c>
      <c r="C14" s="33" t="s">
        <v>40</v>
      </c>
      <c r="D14" s="34">
        <v>44434</v>
      </c>
      <c r="E14" s="40">
        <v>925.35</v>
      </c>
      <c r="F14" s="40">
        <v>935.61666666666667</v>
      </c>
      <c r="G14" s="41">
        <v>906.38333333333333</v>
      </c>
      <c r="H14" s="41">
        <v>887.41666666666663</v>
      </c>
      <c r="I14" s="41">
        <v>858.18333333333328</v>
      </c>
      <c r="J14" s="41">
        <v>954.58333333333337</v>
      </c>
      <c r="K14" s="41">
        <v>983.81666666666672</v>
      </c>
      <c r="L14" s="41">
        <v>1002.7833333333334</v>
      </c>
      <c r="M14" s="31">
        <v>964.85</v>
      </c>
      <c r="N14" s="31">
        <v>916.65</v>
      </c>
      <c r="O14" s="42">
        <v>3289500</v>
      </c>
      <c r="P14" s="43">
        <v>-3.9463886820551006E-2</v>
      </c>
    </row>
    <row r="15" spans="1:16" ht="12.75" customHeight="1">
      <c r="A15" s="31">
        <v>5</v>
      </c>
      <c r="B15" s="32" t="s">
        <v>41</v>
      </c>
      <c r="C15" s="33" t="s">
        <v>42</v>
      </c>
      <c r="D15" s="34">
        <v>44434</v>
      </c>
      <c r="E15" s="40">
        <v>199.6</v>
      </c>
      <c r="F15" s="40">
        <v>200.79999999999998</v>
      </c>
      <c r="G15" s="41">
        <v>196.89999999999998</v>
      </c>
      <c r="H15" s="41">
        <v>194.2</v>
      </c>
      <c r="I15" s="41">
        <v>190.29999999999998</v>
      </c>
      <c r="J15" s="41">
        <v>203.49999999999997</v>
      </c>
      <c r="K15" s="41">
        <v>207.4</v>
      </c>
      <c r="L15" s="41">
        <v>210.09999999999997</v>
      </c>
      <c r="M15" s="31">
        <v>204.7</v>
      </c>
      <c r="N15" s="31">
        <v>198.1</v>
      </c>
      <c r="O15" s="42">
        <v>10550800</v>
      </c>
      <c r="P15" s="43">
        <v>-4.920337394564199E-2</v>
      </c>
    </row>
    <row r="16" spans="1:16" ht="12.75" customHeight="1">
      <c r="A16" s="31">
        <v>6</v>
      </c>
      <c r="B16" s="32" t="s">
        <v>43</v>
      </c>
      <c r="C16" s="33" t="s">
        <v>44</v>
      </c>
      <c r="D16" s="34">
        <v>44434</v>
      </c>
      <c r="E16" s="40">
        <v>2292.3000000000002</v>
      </c>
      <c r="F16" s="40">
        <v>2314.2999999999997</v>
      </c>
      <c r="G16" s="41">
        <v>2258.5999999999995</v>
      </c>
      <c r="H16" s="41">
        <v>2224.8999999999996</v>
      </c>
      <c r="I16" s="41">
        <v>2169.1999999999994</v>
      </c>
      <c r="J16" s="41">
        <v>2347.9999999999995</v>
      </c>
      <c r="K16" s="41">
        <v>2403.6999999999994</v>
      </c>
      <c r="L16" s="41">
        <v>2437.3999999999996</v>
      </c>
      <c r="M16" s="31">
        <v>2370</v>
      </c>
      <c r="N16" s="31">
        <v>2280.6</v>
      </c>
      <c r="O16" s="42">
        <v>3049500</v>
      </c>
      <c r="P16" s="43">
        <v>-1.6607545952918412E-2</v>
      </c>
    </row>
    <row r="17" spans="1:16" ht="12.75" customHeight="1">
      <c r="A17" s="31">
        <v>7</v>
      </c>
      <c r="B17" s="32" t="s">
        <v>45</v>
      </c>
      <c r="C17" s="33" t="s">
        <v>46</v>
      </c>
      <c r="D17" s="34">
        <v>44434</v>
      </c>
      <c r="E17" s="40">
        <v>1431.2</v>
      </c>
      <c r="F17" s="40">
        <v>1442.7166666666665</v>
      </c>
      <c r="G17" s="41">
        <v>1403.383333333333</v>
      </c>
      <c r="H17" s="41">
        <v>1375.5666666666666</v>
      </c>
      <c r="I17" s="41">
        <v>1336.2333333333331</v>
      </c>
      <c r="J17" s="41">
        <v>1470.5333333333328</v>
      </c>
      <c r="K17" s="41">
        <v>1509.8666666666663</v>
      </c>
      <c r="L17" s="41">
        <v>1537.6833333333327</v>
      </c>
      <c r="M17" s="31">
        <v>1482.05</v>
      </c>
      <c r="N17" s="31">
        <v>1414.9</v>
      </c>
      <c r="O17" s="42">
        <v>17121000</v>
      </c>
      <c r="P17" s="43">
        <v>4.7476292444172528E-2</v>
      </c>
    </row>
    <row r="18" spans="1:16" ht="12.75" customHeight="1">
      <c r="A18" s="31">
        <v>8</v>
      </c>
      <c r="B18" s="32" t="s">
        <v>45</v>
      </c>
      <c r="C18" s="33" t="s">
        <v>47</v>
      </c>
      <c r="D18" s="34">
        <v>44434</v>
      </c>
      <c r="E18" s="40">
        <v>685.5</v>
      </c>
      <c r="F18" s="40">
        <v>691.01666666666677</v>
      </c>
      <c r="G18" s="41">
        <v>674.03333333333353</v>
      </c>
      <c r="H18" s="41">
        <v>662.56666666666672</v>
      </c>
      <c r="I18" s="41">
        <v>645.58333333333348</v>
      </c>
      <c r="J18" s="41">
        <v>702.48333333333358</v>
      </c>
      <c r="K18" s="41">
        <v>719.46666666666692</v>
      </c>
      <c r="L18" s="41">
        <v>730.93333333333362</v>
      </c>
      <c r="M18" s="31">
        <v>708</v>
      </c>
      <c r="N18" s="31">
        <v>679.55</v>
      </c>
      <c r="O18" s="42">
        <v>88577500</v>
      </c>
      <c r="P18" s="43">
        <v>3.3557522123893804E-3</v>
      </c>
    </row>
    <row r="19" spans="1:16" ht="12.75" customHeight="1">
      <c r="A19" s="31">
        <v>9</v>
      </c>
      <c r="B19" s="32" t="s">
        <v>48</v>
      </c>
      <c r="C19" s="33" t="s">
        <v>49</v>
      </c>
      <c r="D19" s="34">
        <v>44434</v>
      </c>
      <c r="E19" s="40">
        <v>3814.7</v>
      </c>
      <c r="F19" s="40">
        <v>3815.2166666666667</v>
      </c>
      <c r="G19" s="41">
        <v>3735.4833333333336</v>
      </c>
      <c r="H19" s="41">
        <v>3656.2666666666669</v>
      </c>
      <c r="I19" s="41">
        <v>3576.5333333333338</v>
      </c>
      <c r="J19" s="41">
        <v>3894.4333333333334</v>
      </c>
      <c r="K19" s="41">
        <v>3974.1666666666661</v>
      </c>
      <c r="L19" s="41">
        <v>4053.3833333333332</v>
      </c>
      <c r="M19" s="31">
        <v>3894.95</v>
      </c>
      <c r="N19" s="31">
        <v>3736</v>
      </c>
      <c r="O19" s="42">
        <v>510400</v>
      </c>
      <c r="P19" s="43">
        <v>5.9360730593607303E-2</v>
      </c>
    </row>
    <row r="20" spans="1:16" ht="12.75" customHeight="1">
      <c r="A20" s="31">
        <v>10</v>
      </c>
      <c r="B20" s="32" t="s">
        <v>50</v>
      </c>
      <c r="C20" s="33" t="s">
        <v>51</v>
      </c>
      <c r="D20" s="34">
        <v>44434</v>
      </c>
      <c r="E20" s="40">
        <v>696.2</v>
      </c>
      <c r="F20" s="40">
        <v>699.80000000000007</v>
      </c>
      <c r="G20" s="41">
        <v>690.60000000000014</v>
      </c>
      <c r="H20" s="41">
        <v>685.00000000000011</v>
      </c>
      <c r="I20" s="41">
        <v>675.80000000000018</v>
      </c>
      <c r="J20" s="41">
        <v>705.40000000000009</v>
      </c>
      <c r="K20" s="41">
        <v>714.60000000000014</v>
      </c>
      <c r="L20" s="41">
        <v>720.2</v>
      </c>
      <c r="M20" s="31">
        <v>709</v>
      </c>
      <c r="N20" s="31">
        <v>694.2</v>
      </c>
      <c r="O20" s="42">
        <v>9675000</v>
      </c>
      <c r="P20" s="43">
        <v>-3.1939006799917577E-3</v>
      </c>
    </row>
    <row r="21" spans="1:16" ht="12.75" customHeight="1">
      <c r="A21" s="31">
        <v>11</v>
      </c>
      <c r="B21" s="32" t="s">
        <v>43</v>
      </c>
      <c r="C21" s="33" t="s">
        <v>52</v>
      </c>
      <c r="D21" s="34">
        <v>44434</v>
      </c>
      <c r="E21" s="40">
        <v>392.85</v>
      </c>
      <c r="F21" s="40">
        <v>399.0333333333333</v>
      </c>
      <c r="G21" s="41">
        <v>384.66666666666663</v>
      </c>
      <c r="H21" s="41">
        <v>376.48333333333335</v>
      </c>
      <c r="I21" s="41">
        <v>362.11666666666667</v>
      </c>
      <c r="J21" s="41">
        <v>407.21666666666658</v>
      </c>
      <c r="K21" s="41">
        <v>421.58333333333326</v>
      </c>
      <c r="L21" s="41">
        <v>429.76666666666654</v>
      </c>
      <c r="M21" s="31">
        <v>413.4</v>
      </c>
      <c r="N21" s="31">
        <v>390.85</v>
      </c>
      <c r="O21" s="42">
        <v>18690000</v>
      </c>
      <c r="P21" s="43">
        <v>2.9581887291356801E-2</v>
      </c>
    </row>
    <row r="22" spans="1:16" ht="12.75" customHeight="1">
      <c r="A22" s="31">
        <v>12</v>
      </c>
      <c r="B22" s="32" t="s">
        <v>48</v>
      </c>
      <c r="C22" s="33" t="s">
        <v>53</v>
      </c>
      <c r="D22" s="34">
        <v>44434</v>
      </c>
      <c r="E22" s="40">
        <v>738.25</v>
      </c>
      <c r="F22" s="40">
        <v>744.81666666666661</v>
      </c>
      <c r="G22" s="41">
        <v>725.68333333333317</v>
      </c>
      <c r="H22" s="41">
        <v>713.11666666666656</v>
      </c>
      <c r="I22" s="41">
        <v>693.98333333333312</v>
      </c>
      <c r="J22" s="41">
        <v>757.38333333333321</v>
      </c>
      <c r="K22" s="41">
        <v>776.51666666666665</v>
      </c>
      <c r="L22" s="41">
        <v>789.08333333333326</v>
      </c>
      <c r="M22" s="31">
        <v>763.95</v>
      </c>
      <c r="N22" s="31">
        <v>732.25</v>
      </c>
      <c r="O22" s="42">
        <v>2344100</v>
      </c>
      <c r="P22" s="43">
        <v>2.0593869731800767E-2</v>
      </c>
    </row>
    <row r="23" spans="1:16" ht="12.75" customHeight="1">
      <c r="A23" s="31">
        <v>13</v>
      </c>
      <c r="B23" s="32" t="s">
        <v>45</v>
      </c>
      <c r="C23" s="33" t="s">
        <v>54</v>
      </c>
      <c r="D23" s="34">
        <v>44434</v>
      </c>
      <c r="E23" s="40">
        <v>4749.6000000000004</v>
      </c>
      <c r="F23" s="40">
        <v>4798.1333333333341</v>
      </c>
      <c r="G23" s="41">
        <v>4659.5166666666682</v>
      </c>
      <c r="H23" s="41">
        <v>4569.4333333333343</v>
      </c>
      <c r="I23" s="41">
        <v>4430.8166666666684</v>
      </c>
      <c r="J23" s="41">
        <v>4888.2166666666681</v>
      </c>
      <c r="K23" s="41">
        <v>5026.8333333333348</v>
      </c>
      <c r="L23" s="41">
        <v>5116.9166666666679</v>
      </c>
      <c r="M23" s="31">
        <v>4936.75</v>
      </c>
      <c r="N23" s="31">
        <v>4708.05</v>
      </c>
      <c r="O23" s="42">
        <v>2656500</v>
      </c>
      <c r="P23" s="43">
        <v>-6.1141544442481002E-2</v>
      </c>
    </row>
    <row r="24" spans="1:16" ht="12.75" customHeight="1">
      <c r="A24" s="31">
        <v>14</v>
      </c>
      <c r="B24" s="32" t="s">
        <v>50</v>
      </c>
      <c r="C24" s="33" t="s">
        <v>55</v>
      </c>
      <c r="D24" s="34">
        <v>44434</v>
      </c>
      <c r="E24" s="40">
        <v>211.55</v>
      </c>
      <c r="F24" s="40">
        <v>213.33333333333334</v>
      </c>
      <c r="G24" s="41">
        <v>208.2166666666667</v>
      </c>
      <c r="H24" s="41">
        <v>204.88333333333335</v>
      </c>
      <c r="I24" s="41">
        <v>199.76666666666671</v>
      </c>
      <c r="J24" s="41">
        <v>216.66666666666669</v>
      </c>
      <c r="K24" s="41">
        <v>221.7833333333333</v>
      </c>
      <c r="L24" s="41">
        <v>225.11666666666667</v>
      </c>
      <c r="M24" s="31">
        <v>218.45</v>
      </c>
      <c r="N24" s="31">
        <v>210</v>
      </c>
      <c r="O24" s="42">
        <v>14197500</v>
      </c>
      <c r="P24" s="43">
        <v>4.0491022352510078E-2</v>
      </c>
    </row>
    <row r="25" spans="1:16" ht="12.75" customHeight="1">
      <c r="A25" s="31">
        <v>15</v>
      </c>
      <c r="B25" s="32" t="s">
        <v>50</v>
      </c>
      <c r="C25" s="33" t="s">
        <v>56</v>
      </c>
      <c r="D25" s="34">
        <v>44434</v>
      </c>
      <c r="E25" s="40">
        <v>118.8</v>
      </c>
      <c r="F25" s="40">
        <v>120.38333333333333</v>
      </c>
      <c r="G25" s="41">
        <v>116.46666666666665</v>
      </c>
      <c r="H25" s="41">
        <v>114.13333333333333</v>
      </c>
      <c r="I25" s="41">
        <v>110.21666666666665</v>
      </c>
      <c r="J25" s="41">
        <v>122.71666666666665</v>
      </c>
      <c r="K25" s="41">
        <v>126.63333333333334</v>
      </c>
      <c r="L25" s="41">
        <v>128.96666666666664</v>
      </c>
      <c r="M25" s="31">
        <v>124.3</v>
      </c>
      <c r="N25" s="31">
        <v>118.05</v>
      </c>
      <c r="O25" s="42">
        <v>38943000</v>
      </c>
      <c r="P25" s="43">
        <v>-6.2811349361056965E-2</v>
      </c>
    </row>
    <row r="26" spans="1:16" ht="12.75" customHeight="1">
      <c r="A26" s="31">
        <v>16</v>
      </c>
      <c r="B26" s="323" t="s">
        <v>45</v>
      </c>
      <c r="C26" s="33" t="s">
        <v>310</v>
      </c>
      <c r="D26" s="34">
        <v>44434</v>
      </c>
      <c r="E26" s="40">
        <v>2065.6999999999998</v>
      </c>
      <c r="F26" s="40">
        <v>2060.8166666666671</v>
      </c>
      <c r="G26" s="41">
        <v>2042.733333333334</v>
      </c>
      <c r="H26" s="41">
        <v>2019.7666666666669</v>
      </c>
      <c r="I26" s="41">
        <v>2001.6833333333338</v>
      </c>
      <c r="J26" s="41">
        <v>2083.7833333333342</v>
      </c>
      <c r="K26" s="41">
        <v>2101.8666666666672</v>
      </c>
      <c r="L26" s="41">
        <v>2124.8333333333344</v>
      </c>
      <c r="M26" s="31">
        <v>2078.9</v>
      </c>
      <c r="N26" s="31">
        <v>2037.85</v>
      </c>
      <c r="O26" s="42">
        <v>341000</v>
      </c>
      <c r="P26" s="43">
        <v>-7.2057646116893519E-3</v>
      </c>
    </row>
    <row r="27" spans="1:16" ht="12.75" customHeight="1">
      <c r="A27" s="31">
        <v>17</v>
      </c>
      <c r="B27" s="32" t="s">
        <v>57</v>
      </c>
      <c r="C27" s="33" t="s">
        <v>58</v>
      </c>
      <c r="D27" s="34">
        <v>44434</v>
      </c>
      <c r="E27" s="40">
        <v>3108.6</v>
      </c>
      <c r="F27" s="40">
        <v>3075.9500000000003</v>
      </c>
      <c r="G27" s="41">
        <v>3032.1500000000005</v>
      </c>
      <c r="H27" s="41">
        <v>2955.7000000000003</v>
      </c>
      <c r="I27" s="41">
        <v>2911.9000000000005</v>
      </c>
      <c r="J27" s="41">
        <v>3152.4000000000005</v>
      </c>
      <c r="K27" s="41">
        <v>3196.2000000000007</v>
      </c>
      <c r="L27" s="41">
        <v>3272.6500000000005</v>
      </c>
      <c r="M27" s="31">
        <v>3119.75</v>
      </c>
      <c r="N27" s="31">
        <v>2999.5</v>
      </c>
      <c r="O27" s="42">
        <v>5042700</v>
      </c>
      <c r="P27" s="43">
        <v>-1.1235294117647059E-2</v>
      </c>
    </row>
    <row r="28" spans="1:16" ht="12.75" customHeight="1">
      <c r="A28" s="31">
        <v>18</v>
      </c>
      <c r="B28" s="32" t="s">
        <v>59</v>
      </c>
      <c r="C28" s="33" t="s">
        <v>60</v>
      </c>
      <c r="D28" s="34">
        <v>44434</v>
      </c>
      <c r="E28" s="40">
        <v>1303</v>
      </c>
      <c r="F28" s="40">
        <v>1305.9666666666667</v>
      </c>
      <c r="G28" s="41">
        <v>1276.9333333333334</v>
      </c>
      <c r="H28" s="41">
        <v>1250.8666666666668</v>
      </c>
      <c r="I28" s="41">
        <v>1221.8333333333335</v>
      </c>
      <c r="J28" s="41">
        <v>1332.0333333333333</v>
      </c>
      <c r="K28" s="41">
        <v>1361.0666666666666</v>
      </c>
      <c r="L28" s="41">
        <v>1387.1333333333332</v>
      </c>
      <c r="M28" s="31">
        <v>1335</v>
      </c>
      <c r="N28" s="31">
        <v>1279.9000000000001</v>
      </c>
      <c r="O28" s="42">
        <v>2248000</v>
      </c>
      <c r="P28" s="43">
        <v>-5.7837384744341996E-2</v>
      </c>
    </row>
    <row r="29" spans="1:16" ht="12.75" customHeight="1">
      <c r="A29" s="31">
        <v>19</v>
      </c>
      <c r="B29" s="32" t="s">
        <v>48</v>
      </c>
      <c r="C29" s="33" t="s">
        <v>61</v>
      </c>
      <c r="D29" s="34">
        <v>44434</v>
      </c>
      <c r="E29" s="40">
        <v>681.85</v>
      </c>
      <c r="F29" s="40">
        <v>693.7833333333333</v>
      </c>
      <c r="G29" s="41">
        <v>666.71666666666658</v>
      </c>
      <c r="H29" s="41">
        <v>651.58333333333326</v>
      </c>
      <c r="I29" s="41">
        <v>624.51666666666654</v>
      </c>
      <c r="J29" s="41">
        <v>708.91666666666663</v>
      </c>
      <c r="K29" s="41">
        <v>735.98333333333323</v>
      </c>
      <c r="L29" s="41">
        <v>751.11666666666667</v>
      </c>
      <c r="M29" s="31">
        <v>720.85</v>
      </c>
      <c r="N29" s="31">
        <v>678.65</v>
      </c>
      <c r="O29" s="42">
        <v>16682250</v>
      </c>
      <c r="P29" s="43">
        <v>3.3587048447505131E-2</v>
      </c>
    </row>
    <row r="30" spans="1:16" ht="12.75" customHeight="1">
      <c r="A30" s="31">
        <v>20</v>
      </c>
      <c r="B30" s="32" t="s">
        <v>59</v>
      </c>
      <c r="C30" s="33" t="s">
        <v>62</v>
      </c>
      <c r="D30" s="34">
        <v>44434</v>
      </c>
      <c r="E30" s="40">
        <v>740.05</v>
      </c>
      <c r="F30" s="40">
        <v>742.25</v>
      </c>
      <c r="G30" s="41">
        <v>735.8</v>
      </c>
      <c r="H30" s="41">
        <v>731.55</v>
      </c>
      <c r="I30" s="41">
        <v>725.09999999999991</v>
      </c>
      <c r="J30" s="41">
        <v>746.5</v>
      </c>
      <c r="K30" s="41">
        <v>752.95</v>
      </c>
      <c r="L30" s="41">
        <v>757.2</v>
      </c>
      <c r="M30" s="31">
        <v>748.7</v>
      </c>
      <c r="N30" s="31">
        <v>738</v>
      </c>
      <c r="O30" s="42">
        <v>28318800</v>
      </c>
      <c r="P30" s="43">
        <v>4.4264737178123003E-3</v>
      </c>
    </row>
    <row r="31" spans="1:16" ht="12.75" customHeight="1">
      <c r="A31" s="31">
        <v>21</v>
      </c>
      <c r="B31" s="32" t="s">
        <v>50</v>
      </c>
      <c r="C31" s="33" t="s">
        <v>63</v>
      </c>
      <c r="D31" s="34">
        <v>44434</v>
      </c>
      <c r="E31" s="40">
        <v>3744.2</v>
      </c>
      <c r="F31" s="40">
        <v>3762.25</v>
      </c>
      <c r="G31" s="41">
        <v>3704.5</v>
      </c>
      <c r="H31" s="41">
        <v>3664.8</v>
      </c>
      <c r="I31" s="41">
        <v>3607.05</v>
      </c>
      <c r="J31" s="41">
        <v>3801.95</v>
      </c>
      <c r="K31" s="41">
        <v>3859.7</v>
      </c>
      <c r="L31" s="41">
        <v>3899.3999999999996</v>
      </c>
      <c r="M31" s="31">
        <v>3820</v>
      </c>
      <c r="N31" s="31">
        <v>3722.55</v>
      </c>
      <c r="O31" s="42">
        <v>2031000</v>
      </c>
      <c r="P31" s="43">
        <v>1.0322099241387887E-2</v>
      </c>
    </row>
    <row r="32" spans="1:16" ht="12.75" customHeight="1">
      <c r="A32" s="31">
        <v>22</v>
      </c>
      <c r="B32" s="32" t="s">
        <v>64</v>
      </c>
      <c r="C32" s="33" t="s">
        <v>65</v>
      </c>
      <c r="D32" s="34">
        <v>44434</v>
      </c>
      <c r="E32" s="40">
        <v>14980.8</v>
      </c>
      <c r="F32" s="40">
        <v>14868.916666666666</v>
      </c>
      <c r="G32" s="41">
        <v>14571.583333333332</v>
      </c>
      <c r="H32" s="41">
        <v>14162.366666666667</v>
      </c>
      <c r="I32" s="41">
        <v>13865.033333333333</v>
      </c>
      <c r="J32" s="41">
        <v>15278.133333333331</v>
      </c>
      <c r="K32" s="41">
        <v>15575.466666666664</v>
      </c>
      <c r="L32" s="41">
        <v>15984.683333333331</v>
      </c>
      <c r="M32" s="31">
        <v>15166.25</v>
      </c>
      <c r="N32" s="31">
        <v>14459.7</v>
      </c>
      <c r="O32" s="42">
        <v>856875</v>
      </c>
      <c r="P32" s="43">
        <v>-3.1533440705264051E-2</v>
      </c>
    </row>
    <row r="33" spans="1:16" ht="12.75" customHeight="1">
      <c r="A33" s="31">
        <v>23</v>
      </c>
      <c r="B33" s="32" t="s">
        <v>64</v>
      </c>
      <c r="C33" s="33" t="s">
        <v>66</v>
      </c>
      <c r="D33" s="34">
        <v>44434</v>
      </c>
      <c r="E33" s="40">
        <v>6649.75</v>
      </c>
      <c r="F33" s="40">
        <v>6605.1500000000005</v>
      </c>
      <c r="G33" s="41">
        <v>6486.3000000000011</v>
      </c>
      <c r="H33" s="41">
        <v>6322.85</v>
      </c>
      <c r="I33" s="41">
        <v>6204.0000000000009</v>
      </c>
      <c r="J33" s="41">
        <v>6768.6000000000013</v>
      </c>
      <c r="K33" s="41">
        <v>6887.4500000000016</v>
      </c>
      <c r="L33" s="41">
        <v>7050.9000000000015</v>
      </c>
      <c r="M33" s="31">
        <v>6724</v>
      </c>
      <c r="N33" s="31">
        <v>6441.7</v>
      </c>
      <c r="O33" s="42">
        <v>4388500</v>
      </c>
      <c r="P33" s="43">
        <v>2.2792022792022791E-4</v>
      </c>
    </row>
    <row r="34" spans="1:16" ht="12.75" customHeight="1">
      <c r="A34" s="31">
        <v>24</v>
      </c>
      <c r="B34" s="32" t="s">
        <v>50</v>
      </c>
      <c r="C34" s="33" t="s">
        <v>67</v>
      </c>
      <c r="D34" s="34">
        <v>44434</v>
      </c>
      <c r="E34" s="40">
        <v>2235.25</v>
      </c>
      <c r="F34" s="40">
        <v>2237.8166666666666</v>
      </c>
      <c r="G34" s="41">
        <v>2203.6333333333332</v>
      </c>
      <c r="H34" s="41">
        <v>2172.0166666666664</v>
      </c>
      <c r="I34" s="41">
        <v>2137.833333333333</v>
      </c>
      <c r="J34" s="41">
        <v>2269.4333333333334</v>
      </c>
      <c r="K34" s="41">
        <v>2303.6166666666668</v>
      </c>
      <c r="L34" s="41">
        <v>2335.2333333333336</v>
      </c>
      <c r="M34" s="31">
        <v>2272</v>
      </c>
      <c r="N34" s="31">
        <v>2206.1999999999998</v>
      </c>
      <c r="O34" s="42">
        <v>1400000</v>
      </c>
      <c r="P34" s="43">
        <v>-1.3528748590755355E-2</v>
      </c>
    </row>
    <row r="35" spans="1:16" ht="12.75" customHeight="1">
      <c r="A35" s="31">
        <v>25</v>
      </c>
      <c r="B35" s="32" t="s">
        <v>59</v>
      </c>
      <c r="C35" s="33" t="s">
        <v>68</v>
      </c>
      <c r="D35" s="34">
        <v>44434</v>
      </c>
      <c r="E35" s="40">
        <v>277.5</v>
      </c>
      <c r="F35" s="40">
        <v>281.26666666666671</v>
      </c>
      <c r="G35" s="41">
        <v>271.08333333333343</v>
      </c>
      <c r="H35" s="41">
        <v>264.66666666666674</v>
      </c>
      <c r="I35" s="41">
        <v>254.48333333333346</v>
      </c>
      <c r="J35" s="41">
        <v>287.68333333333339</v>
      </c>
      <c r="K35" s="41">
        <v>297.86666666666667</v>
      </c>
      <c r="L35" s="41">
        <v>304.28333333333336</v>
      </c>
      <c r="M35" s="31">
        <v>291.45</v>
      </c>
      <c r="N35" s="31">
        <v>274.85000000000002</v>
      </c>
      <c r="O35" s="42">
        <v>30137400</v>
      </c>
      <c r="P35" s="43">
        <v>2.6862925482980679E-2</v>
      </c>
    </row>
    <row r="36" spans="1:16" ht="12.75" customHeight="1">
      <c r="A36" s="31">
        <v>26</v>
      </c>
      <c r="B36" s="32" t="s">
        <v>59</v>
      </c>
      <c r="C36" s="33" t="s">
        <v>69</v>
      </c>
      <c r="D36" s="34">
        <v>44434</v>
      </c>
      <c r="E36" s="40">
        <v>74.099999999999994</v>
      </c>
      <c r="F36" s="40">
        <v>75.316666666666663</v>
      </c>
      <c r="G36" s="41">
        <v>72.333333333333329</v>
      </c>
      <c r="H36" s="41">
        <v>70.566666666666663</v>
      </c>
      <c r="I36" s="41">
        <v>67.583333333333329</v>
      </c>
      <c r="J36" s="41">
        <v>77.083333333333329</v>
      </c>
      <c r="K36" s="41">
        <v>80.066666666666677</v>
      </c>
      <c r="L36" s="41">
        <v>81.833333333333329</v>
      </c>
      <c r="M36" s="31">
        <v>78.3</v>
      </c>
      <c r="N36" s="31">
        <v>73.55</v>
      </c>
      <c r="O36" s="42">
        <v>182169000</v>
      </c>
      <c r="P36" s="43">
        <v>3.249336870026525E-2</v>
      </c>
    </row>
    <row r="37" spans="1:16" ht="12.75" customHeight="1">
      <c r="A37" s="31">
        <v>27</v>
      </c>
      <c r="B37" s="32" t="s">
        <v>57</v>
      </c>
      <c r="C37" s="33" t="s">
        <v>70</v>
      </c>
      <c r="D37" s="34">
        <v>44434</v>
      </c>
      <c r="E37" s="40">
        <v>1740.5</v>
      </c>
      <c r="F37" s="40">
        <v>1747.2166666666665</v>
      </c>
      <c r="G37" s="41">
        <v>1719.7333333333329</v>
      </c>
      <c r="H37" s="41">
        <v>1698.9666666666665</v>
      </c>
      <c r="I37" s="41">
        <v>1671.4833333333329</v>
      </c>
      <c r="J37" s="41">
        <v>1767.9833333333329</v>
      </c>
      <c r="K37" s="41">
        <v>1795.4666666666665</v>
      </c>
      <c r="L37" s="41">
        <v>1816.2333333333329</v>
      </c>
      <c r="M37" s="31">
        <v>1774.7</v>
      </c>
      <c r="N37" s="31">
        <v>1726.45</v>
      </c>
      <c r="O37" s="42">
        <v>2014100</v>
      </c>
      <c r="P37" s="43">
        <v>-4.2364016736401673E-2</v>
      </c>
    </row>
    <row r="38" spans="1:16" ht="12.75" customHeight="1">
      <c r="A38" s="31">
        <v>28</v>
      </c>
      <c r="B38" s="32" t="s">
        <v>71</v>
      </c>
      <c r="C38" s="33" t="s">
        <v>72</v>
      </c>
      <c r="D38" s="34">
        <v>44434</v>
      </c>
      <c r="E38" s="40">
        <v>171.05</v>
      </c>
      <c r="F38" s="40">
        <v>172.26666666666665</v>
      </c>
      <c r="G38" s="41">
        <v>169.33333333333331</v>
      </c>
      <c r="H38" s="41">
        <v>167.61666666666667</v>
      </c>
      <c r="I38" s="41">
        <v>164.68333333333334</v>
      </c>
      <c r="J38" s="41">
        <v>173.98333333333329</v>
      </c>
      <c r="K38" s="41">
        <v>176.91666666666663</v>
      </c>
      <c r="L38" s="41">
        <v>178.63333333333327</v>
      </c>
      <c r="M38" s="31">
        <v>175.2</v>
      </c>
      <c r="N38" s="31">
        <v>170.55</v>
      </c>
      <c r="O38" s="42">
        <v>26858400</v>
      </c>
      <c r="P38" s="43">
        <v>-1.5324602953468934E-2</v>
      </c>
    </row>
    <row r="39" spans="1:16" ht="12.75" customHeight="1">
      <c r="A39" s="31">
        <v>29</v>
      </c>
      <c r="B39" s="32" t="s">
        <v>57</v>
      </c>
      <c r="C39" s="33" t="s">
        <v>73</v>
      </c>
      <c r="D39" s="34">
        <v>44434</v>
      </c>
      <c r="E39" s="40">
        <v>820.8</v>
      </c>
      <c r="F39" s="40">
        <v>820.81666666666661</v>
      </c>
      <c r="G39" s="41">
        <v>807.18333333333317</v>
      </c>
      <c r="H39" s="41">
        <v>793.56666666666661</v>
      </c>
      <c r="I39" s="41">
        <v>779.93333333333317</v>
      </c>
      <c r="J39" s="41">
        <v>834.43333333333317</v>
      </c>
      <c r="K39" s="41">
        <v>848.06666666666661</v>
      </c>
      <c r="L39" s="41">
        <v>861.68333333333317</v>
      </c>
      <c r="M39" s="31">
        <v>834.45</v>
      </c>
      <c r="N39" s="31">
        <v>807.2</v>
      </c>
      <c r="O39" s="42">
        <v>5319600</v>
      </c>
      <c r="P39" s="43">
        <v>0.16586306653809066</v>
      </c>
    </row>
    <row r="40" spans="1:16" ht="12.75" customHeight="1">
      <c r="A40" s="31">
        <v>30</v>
      </c>
      <c r="B40" s="32" t="s">
        <v>50</v>
      </c>
      <c r="C40" s="33" t="s">
        <v>74</v>
      </c>
      <c r="D40" s="34">
        <v>44434</v>
      </c>
      <c r="E40" s="40">
        <v>752.55</v>
      </c>
      <c r="F40" s="40">
        <v>767</v>
      </c>
      <c r="G40" s="41">
        <v>734.05</v>
      </c>
      <c r="H40" s="41">
        <v>715.55</v>
      </c>
      <c r="I40" s="41">
        <v>682.59999999999991</v>
      </c>
      <c r="J40" s="41">
        <v>785.5</v>
      </c>
      <c r="K40" s="41">
        <v>818.45</v>
      </c>
      <c r="L40" s="41">
        <v>836.95</v>
      </c>
      <c r="M40" s="31">
        <v>799.95</v>
      </c>
      <c r="N40" s="31">
        <v>748.5</v>
      </c>
      <c r="O40" s="42">
        <v>8037000</v>
      </c>
      <c r="P40" s="43">
        <v>-5.9835058782242496E-2</v>
      </c>
    </row>
    <row r="41" spans="1:16" ht="12.75" customHeight="1">
      <c r="A41" s="31">
        <v>31</v>
      </c>
      <c r="B41" s="32" t="s">
        <v>75</v>
      </c>
      <c r="C41" s="33" t="s">
        <v>76</v>
      </c>
      <c r="D41" s="34">
        <v>44434</v>
      </c>
      <c r="E41" s="40">
        <v>615.29999999999995</v>
      </c>
      <c r="F41" s="40">
        <v>618.35</v>
      </c>
      <c r="G41" s="41">
        <v>604.20000000000005</v>
      </c>
      <c r="H41" s="41">
        <v>593.1</v>
      </c>
      <c r="I41" s="41">
        <v>578.95000000000005</v>
      </c>
      <c r="J41" s="41">
        <v>629.45000000000005</v>
      </c>
      <c r="K41" s="41">
        <v>643.59999999999991</v>
      </c>
      <c r="L41" s="41">
        <v>654.70000000000005</v>
      </c>
      <c r="M41" s="31">
        <v>632.5</v>
      </c>
      <c r="N41" s="31">
        <v>607.25</v>
      </c>
      <c r="O41" s="42">
        <v>94491699</v>
      </c>
      <c r="P41" s="43">
        <v>-8.0831633148741866E-3</v>
      </c>
    </row>
    <row r="42" spans="1:16" ht="12.75" customHeight="1">
      <c r="A42" s="31">
        <v>32</v>
      </c>
      <c r="B42" s="32" t="s">
        <v>71</v>
      </c>
      <c r="C42" s="33" t="s">
        <v>77</v>
      </c>
      <c r="D42" s="34">
        <v>44434</v>
      </c>
      <c r="E42" s="40">
        <v>51.6</v>
      </c>
      <c r="F42" s="40">
        <v>52.35</v>
      </c>
      <c r="G42" s="41">
        <v>50.300000000000004</v>
      </c>
      <c r="H42" s="41">
        <v>49</v>
      </c>
      <c r="I42" s="41">
        <v>46.95</v>
      </c>
      <c r="J42" s="41">
        <v>53.650000000000006</v>
      </c>
      <c r="K42" s="41">
        <v>55.7</v>
      </c>
      <c r="L42" s="41">
        <v>57.000000000000007</v>
      </c>
      <c r="M42" s="31">
        <v>54.4</v>
      </c>
      <c r="N42" s="31">
        <v>51.05</v>
      </c>
      <c r="O42" s="42">
        <v>121569000</v>
      </c>
      <c r="P42" s="43">
        <v>1.4101778050275904E-2</v>
      </c>
    </row>
    <row r="43" spans="1:16" ht="12.75" customHeight="1">
      <c r="A43" s="31">
        <v>33</v>
      </c>
      <c r="B43" s="32" t="s">
        <v>48</v>
      </c>
      <c r="C43" s="33" t="s">
        <v>78</v>
      </c>
      <c r="D43" s="34">
        <v>44434</v>
      </c>
      <c r="E43" s="40">
        <v>357.5</v>
      </c>
      <c r="F43" s="40">
        <v>361.0333333333333</v>
      </c>
      <c r="G43" s="41">
        <v>350.66666666666663</v>
      </c>
      <c r="H43" s="41">
        <v>343.83333333333331</v>
      </c>
      <c r="I43" s="41">
        <v>333.46666666666664</v>
      </c>
      <c r="J43" s="41">
        <v>367.86666666666662</v>
      </c>
      <c r="K43" s="41">
        <v>378.23333333333329</v>
      </c>
      <c r="L43" s="41">
        <v>385.06666666666661</v>
      </c>
      <c r="M43" s="31">
        <v>371.4</v>
      </c>
      <c r="N43" s="31">
        <v>354.2</v>
      </c>
      <c r="O43" s="42">
        <v>19106100</v>
      </c>
      <c r="P43" s="43">
        <v>1.4161884995727018E-2</v>
      </c>
    </row>
    <row r="44" spans="1:16" ht="12.75" customHeight="1">
      <c r="A44" s="31">
        <v>34</v>
      </c>
      <c r="B44" s="32" t="s">
        <v>50</v>
      </c>
      <c r="C44" s="33" t="s">
        <v>79</v>
      </c>
      <c r="D44" s="34">
        <v>44434</v>
      </c>
      <c r="E44" s="40">
        <v>13673.05</v>
      </c>
      <c r="F44" s="40">
        <v>13745.416666666666</v>
      </c>
      <c r="G44" s="41">
        <v>13552.633333333331</v>
      </c>
      <c r="H44" s="41">
        <v>13432.216666666665</v>
      </c>
      <c r="I44" s="41">
        <v>13239.433333333331</v>
      </c>
      <c r="J44" s="41">
        <v>13865.833333333332</v>
      </c>
      <c r="K44" s="41">
        <v>14058.616666666669</v>
      </c>
      <c r="L44" s="41">
        <v>14179.033333333333</v>
      </c>
      <c r="M44" s="31">
        <v>13938.2</v>
      </c>
      <c r="N44" s="31">
        <v>13625</v>
      </c>
      <c r="O44" s="42">
        <v>198300</v>
      </c>
      <c r="P44" s="43">
        <v>0</v>
      </c>
    </row>
    <row r="45" spans="1:16" ht="12.75" customHeight="1">
      <c r="A45" s="31">
        <v>35</v>
      </c>
      <c r="B45" s="32" t="s">
        <v>80</v>
      </c>
      <c r="C45" s="33" t="s">
        <v>81</v>
      </c>
      <c r="D45" s="34">
        <v>44434</v>
      </c>
      <c r="E45" s="40">
        <v>454.45</v>
      </c>
      <c r="F45" s="40">
        <v>457.38333333333338</v>
      </c>
      <c r="G45" s="41">
        <v>449.56666666666678</v>
      </c>
      <c r="H45" s="41">
        <v>444.68333333333339</v>
      </c>
      <c r="I45" s="41">
        <v>436.86666666666679</v>
      </c>
      <c r="J45" s="41">
        <v>462.26666666666677</v>
      </c>
      <c r="K45" s="41">
        <v>470.08333333333337</v>
      </c>
      <c r="L45" s="41">
        <v>474.96666666666675</v>
      </c>
      <c r="M45" s="31">
        <v>465.2</v>
      </c>
      <c r="N45" s="31">
        <v>452.5</v>
      </c>
      <c r="O45" s="42">
        <v>40514400</v>
      </c>
      <c r="P45" s="43">
        <v>9.7838655163212662E-4</v>
      </c>
    </row>
    <row r="46" spans="1:16" ht="12.75" customHeight="1">
      <c r="A46" s="31">
        <v>36</v>
      </c>
      <c r="B46" s="32" t="s">
        <v>57</v>
      </c>
      <c r="C46" s="33" t="s">
        <v>82</v>
      </c>
      <c r="D46" s="34">
        <v>44434</v>
      </c>
      <c r="E46" s="40">
        <v>3901.15</v>
      </c>
      <c r="F46" s="40">
        <v>3837.6333333333337</v>
      </c>
      <c r="G46" s="41">
        <v>3712.8166666666675</v>
      </c>
      <c r="H46" s="41">
        <v>3524.483333333334</v>
      </c>
      <c r="I46" s="41">
        <v>3399.6666666666679</v>
      </c>
      <c r="J46" s="41">
        <v>4025.9666666666672</v>
      </c>
      <c r="K46" s="41">
        <v>4150.7833333333338</v>
      </c>
      <c r="L46" s="41">
        <v>4339.1166666666668</v>
      </c>
      <c r="M46" s="31">
        <v>3962.45</v>
      </c>
      <c r="N46" s="31">
        <v>3649.3</v>
      </c>
      <c r="O46" s="42">
        <v>1525600</v>
      </c>
      <c r="P46" s="43">
        <v>9.7553956834532371E-2</v>
      </c>
    </row>
    <row r="47" spans="1:16" ht="12.75" customHeight="1">
      <c r="A47" s="31">
        <v>37</v>
      </c>
      <c r="B47" s="32" t="s">
        <v>48</v>
      </c>
      <c r="C47" s="33" t="s">
        <v>83</v>
      </c>
      <c r="D47" s="34">
        <v>44434</v>
      </c>
      <c r="E47" s="40">
        <v>535.15</v>
      </c>
      <c r="F47" s="40">
        <v>532.18333333333328</v>
      </c>
      <c r="G47" s="41">
        <v>518.06666666666661</v>
      </c>
      <c r="H47" s="41">
        <v>500.98333333333335</v>
      </c>
      <c r="I47" s="41">
        <v>486.86666666666667</v>
      </c>
      <c r="J47" s="41">
        <v>549.26666666666654</v>
      </c>
      <c r="K47" s="41">
        <v>563.3833333333331</v>
      </c>
      <c r="L47" s="41">
        <v>580.46666666666647</v>
      </c>
      <c r="M47" s="31">
        <v>546.29999999999995</v>
      </c>
      <c r="N47" s="31">
        <v>515.1</v>
      </c>
      <c r="O47" s="42">
        <v>22536800</v>
      </c>
      <c r="P47" s="43">
        <v>-3.2306820328736066E-2</v>
      </c>
    </row>
    <row r="48" spans="1:16" ht="12.75" customHeight="1">
      <c r="A48" s="31">
        <v>38</v>
      </c>
      <c r="B48" s="32" t="s">
        <v>59</v>
      </c>
      <c r="C48" s="33" t="s">
        <v>84</v>
      </c>
      <c r="D48" s="34">
        <v>44434</v>
      </c>
      <c r="E48" s="40">
        <v>152.94999999999999</v>
      </c>
      <c r="F48" s="40">
        <v>153.31666666666666</v>
      </c>
      <c r="G48" s="41">
        <v>151.68333333333334</v>
      </c>
      <c r="H48" s="41">
        <v>150.41666666666669</v>
      </c>
      <c r="I48" s="41">
        <v>148.78333333333336</v>
      </c>
      <c r="J48" s="41">
        <v>154.58333333333331</v>
      </c>
      <c r="K48" s="41">
        <v>156.21666666666664</v>
      </c>
      <c r="L48" s="41">
        <v>157.48333333333329</v>
      </c>
      <c r="M48" s="31">
        <v>154.94999999999999</v>
      </c>
      <c r="N48" s="31">
        <v>152.05000000000001</v>
      </c>
      <c r="O48" s="42">
        <v>62807400</v>
      </c>
      <c r="P48" s="43">
        <v>-4.1769649036085023E-2</v>
      </c>
    </row>
    <row r="49" spans="1:16" ht="12.75" customHeight="1">
      <c r="A49" s="31">
        <v>39</v>
      </c>
      <c r="B49" s="32" t="s">
        <v>64</v>
      </c>
      <c r="C49" s="33" t="s">
        <v>85</v>
      </c>
      <c r="D49" s="34">
        <v>44434</v>
      </c>
      <c r="E49" s="40">
        <v>485.7</v>
      </c>
      <c r="F49" s="40">
        <v>491.7</v>
      </c>
      <c r="G49" s="41">
        <v>478</v>
      </c>
      <c r="H49" s="41">
        <v>470.3</v>
      </c>
      <c r="I49" s="41">
        <v>456.6</v>
      </c>
      <c r="J49" s="41">
        <v>499.4</v>
      </c>
      <c r="K49" s="41">
        <v>513.09999999999991</v>
      </c>
      <c r="L49" s="41">
        <v>520.79999999999995</v>
      </c>
      <c r="M49" s="31">
        <v>505.4</v>
      </c>
      <c r="N49" s="31">
        <v>484</v>
      </c>
      <c r="O49" s="42">
        <v>11595000</v>
      </c>
      <c r="P49" s="43">
        <v>4.2364310596696257E-2</v>
      </c>
    </row>
    <row r="50" spans="1:16" ht="12.75" customHeight="1">
      <c r="A50" s="31">
        <v>40</v>
      </c>
      <c r="B50" s="32" t="s">
        <v>48</v>
      </c>
      <c r="C50" s="33" t="s">
        <v>86</v>
      </c>
      <c r="D50" s="34">
        <v>44434</v>
      </c>
      <c r="E50" s="40">
        <v>889.8</v>
      </c>
      <c r="F50" s="40">
        <v>894.61666666666667</v>
      </c>
      <c r="G50" s="41">
        <v>881.18333333333339</v>
      </c>
      <c r="H50" s="41">
        <v>872.56666666666672</v>
      </c>
      <c r="I50" s="41">
        <v>859.13333333333344</v>
      </c>
      <c r="J50" s="41">
        <v>903.23333333333335</v>
      </c>
      <c r="K50" s="41">
        <v>916.66666666666652</v>
      </c>
      <c r="L50" s="41">
        <v>925.2833333333333</v>
      </c>
      <c r="M50" s="31">
        <v>908.05</v>
      </c>
      <c r="N50" s="31">
        <v>886</v>
      </c>
      <c r="O50" s="42">
        <v>14041300</v>
      </c>
      <c r="P50" s="43">
        <v>-1.3562263117037308E-2</v>
      </c>
    </row>
    <row r="51" spans="1:16" ht="12.75" customHeight="1">
      <c r="A51" s="31">
        <v>41</v>
      </c>
      <c r="B51" s="32" t="s">
        <v>45</v>
      </c>
      <c r="C51" s="33" t="s">
        <v>87</v>
      </c>
      <c r="D51" s="34">
        <v>44434</v>
      </c>
      <c r="E51" s="40">
        <v>135.44999999999999</v>
      </c>
      <c r="F51" s="40">
        <v>136.16666666666666</v>
      </c>
      <c r="G51" s="41">
        <v>134.23333333333332</v>
      </c>
      <c r="H51" s="41">
        <v>133.01666666666665</v>
      </c>
      <c r="I51" s="41">
        <v>131.08333333333331</v>
      </c>
      <c r="J51" s="41">
        <v>137.38333333333333</v>
      </c>
      <c r="K51" s="41">
        <v>139.31666666666666</v>
      </c>
      <c r="L51" s="41">
        <v>140.53333333333333</v>
      </c>
      <c r="M51" s="31">
        <v>138.1</v>
      </c>
      <c r="N51" s="31">
        <v>134.94999999999999</v>
      </c>
      <c r="O51" s="42">
        <v>66851400</v>
      </c>
      <c r="P51" s="43">
        <v>-8.787897809302618E-4</v>
      </c>
    </row>
    <row r="52" spans="1:16" ht="12.75" customHeight="1">
      <c r="A52" s="31">
        <v>42</v>
      </c>
      <c r="B52" s="32" t="s">
        <v>88</v>
      </c>
      <c r="C52" s="33" t="s">
        <v>89</v>
      </c>
      <c r="D52" s="34">
        <v>44434</v>
      </c>
      <c r="E52" s="40">
        <v>4898.95</v>
      </c>
      <c r="F52" s="40">
        <v>4909.833333333333</v>
      </c>
      <c r="G52" s="41">
        <v>4798.0666666666657</v>
      </c>
      <c r="H52" s="41">
        <v>4697.1833333333325</v>
      </c>
      <c r="I52" s="41">
        <v>4585.4166666666652</v>
      </c>
      <c r="J52" s="41">
        <v>5010.7166666666662</v>
      </c>
      <c r="K52" s="41">
        <v>5122.4833333333345</v>
      </c>
      <c r="L52" s="41">
        <v>5223.3666666666668</v>
      </c>
      <c r="M52" s="31">
        <v>5021.6000000000004</v>
      </c>
      <c r="N52" s="31">
        <v>4808.95</v>
      </c>
      <c r="O52" s="42">
        <v>897000</v>
      </c>
      <c r="P52" s="43">
        <v>3.6754507628294034E-2</v>
      </c>
    </row>
    <row r="53" spans="1:16" ht="12.75" customHeight="1">
      <c r="A53" s="31">
        <v>43</v>
      </c>
      <c r="B53" s="32" t="s">
        <v>57</v>
      </c>
      <c r="C53" s="33" t="s">
        <v>90</v>
      </c>
      <c r="D53" s="34">
        <v>44434</v>
      </c>
      <c r="E53" s="40">
        <v>1681.65</v>
      </c>
      <c r="F53" s="40">
        <v>1677.8166666666666</v>
      </c>
      <c r="G53" s="41">
        <v>1649.3333333333333</v>
      </c>
      <c r="H53" s="41">
        <v>1617.0166666666667</v>
      </c>
      <c r="I53" s="41">
        <v>1588.5333333333333</v>
      </c>
      <c r="J53" s="41">
        <v>1710.1333333333332</v>
      </c>
      <c r="K53" s="41">
        <v>1738.6166666666668</v>
      </c>
      <c r="L53" s="41">
        <v>1770.9333333333332</v>
      </c>
      <c r="M53" s="31">
        <v>1706.3</v>
      </c>
      <c r="N53" s="31">
        <v>1645.5</v>
      </c>
      <c r="O53" s="42">
        <v>2940350</v>
      </c>
      <c r="P53" s="43">
        <v>3.7801111797405806E-2</v>
      </c>
    </row>
    <row r="54" spans="1:16" ht="12.75" customHeight="1">
      <c r="A54" s="31">
        <v>44</v>
      </c>
      <c r="B54" s="32" t="s">
        <v>45</v>
      </c>
      <c r="C54" s="33" t="s">
        <v>91</v>
      </c>
      <c r="D54" s="34">
        <v>44434</v>
      </c>
      <c r="E54" s="40">
        <v>651.4</v>
      </c>
      <c r="F54" s="40">
        <v>657.73333333333323</v>
      </c>
      <c r="G54" s="41">
        <v>643.66666666666652</v>
      </c>
      <c r="H54" s="41">
        <v>635.93333333333328</v>
      </c>
      <c r="I54" s="41">
        <v>621.86666666666656</v>
      </c>
      <c r="J54" s="41">
        <v>665.46666666666647</v>
      </c>
      <c r="K54" s="41">
        <v>679.5333333333333</v>
      </c>
      <c r="L54" s="41">
        <v>687.26666666666642</v>
      </c>
      <c r="M54" s="31">
        <v>671.8</v>
      </c>
      <c r="N54" s="31">
        <v>650</v>
      </c>
      <c r="O54" s="42">
        <v>7779051</v>
      </c>
      <c r="P54" s="43">
        <v>1.9668100799016593E-2</v>
      </c>
    </row>
    <row r="55" spans="1:16" ht="12.75" customHeight="1">
      <c r="A55" s="31">
        <v>45</v>
      </c>
      <c r="B55" s="32" t="s">
        <v>45</v>
      </c>
      <c r="C55" s="33" t="s">
        <v>92</v>
      </c>
      <c r="D55" s="34">
        <v>44434</v>
      </c>
      <c r="E55" s="40">
        <v>820.2</v>
      </c>
      <c r="F55" s="40">
        <v>825.41666666666663</v>
      </c>
      <c r="G55" s="41">
        <v>805.2833333333333</v>
      </c>
      <c r="H55" s="41">
        <v>790.36666666666667</v>
      </c>
      <c r="I55" s="41">
        <v>770.23333333333335</v>
      </c>
      <c r="J55" s="41">
        <v>840.33333333333326</v>
      </c>
      <c r="K55" s="41">
        <v>860.4666666666667</v>
      </c>
      <c r="L55" s="41">
        <v>875.38333333333321</v>
      </c>
      <c r="M55" s="31">
        <v>845.55</v>
      </c>
      <c r="N55" s="31">
        <v>810.5</v>
      </c>
      <c r="O55" s="42">
        <v>1695000</v>
      </c>
      <c r="P55" s="43">
        <v>-2.1645021645021644E-2</v>
      </c>
    </row>
    <row r="56" spans="1:16" ht="12.75" customHeight="1">
      <c r="A56" s="31">
        <v>46</v>
      </c>
      <c r="B56" s="32" t="s">
        <v>59</v>
      </c>
      <c r="C56" s="33" t="s">
        <v>93</v>
      </c>
      <c r="D56" s="34">
        <v>44434</v>
      </c>
      <c r="E56" s="40">
        <v>146.15</v>
      </c>
      <c r="F56" s="40">
        <v>146.9</v>
      </c>
      <c r="G56" s="41">
        <v>145</v>
      </c>
      <c r="H56" s="41">
        <v>143.85</v>
      </c>
      <c r="I56" s="41">
        <v>141.94999999999999</v>
      </c>
      <c r="J56" s="41">
        <v>148.05000000000001</v>
      </c>
      <c r="K56" s="41">
        <v>149.95000000000005</v>
      </c>
      <c r="L56" s="41">
        <v>151.10000000000002</v>
      </c>
      <c r="M56" s="31">
        <v>148.80000000000001</v>
      </c>
      <c r="N56" s="31">
        <v>145.75</v>
      </c>
      <c r="O56" s="42">
        <v>8748200</v>
      </c>
      <c r="P56" s="43">
        <v>-2.2176022176022176E-2</v>
      </c>
    </row>
    <row r="57" spans="1:16" ht="12.75" customHeight="1">
      <c r="A57" s="31">
        <v>47</v>
      </c>
      <c r="B57" s="32" t="s">
        <v>71</v>
      </c>
      <c r="C57" s="33" t="s">
        <v>94</v>
      </c>
      <c r="D57" s="34">
        <v>44434</v>
      </c>
      <c r="E57" s="40">
        <v>994.2</v>
      </c>
      <c r="F57" s="40">
        <v>1003.9</v>
      </c>
      <c r="G57" s="41">
        <v>979.25</v>
      </c>
      <c r="H57" s="41">
        <v>964.30000000000007</v>
      </c>
      <c r="I57" s="41">
        <v>939.65000000000009</v>
      </c>
      <c r="J57" s="41">
        <v>1018.8499999999999</v>
      </c>
      <c r="K57" s="41">
        <v>1043.4999999999998</v>
      </c>
      <c r="L57" s="41">
        <v>1058.4499999999998</v>
      </c>
      <c r="M57" s="31">
        <v>1028.55</v>
      </c>
      <c r="N57" s="31">
        <v>988.95</v>
      </c>
      <c r="O57" s="42">
        <v>3489000</v>
      </c>
      <c r="P57" s="43">
        <v>-5.0922147870083236E-2</v>
      </c>
    </row>
    <row r="58" spans="1:16" ht="12.75" customHeight="1">
      <c r="A58" s="31">
        <v>48</v>
      </c>
      <c r="B58" s="32" t="s">
        <v>57</v>
      </c>
      <c r="C58" s="33" t="s">
        <v>95</v>
      </c>
      <c r="D58" s="34">
        <v>44434</v>
      </c>
      <c r="E58" s="40">
        <v>610.9</v>
      </c>
      <c r="F58" s="40">
        <v>605.83333333333337</v>
      </c>
      <c r="G58" s="41">
        <v>596.2166666666667</v>
      </c>
      <c r="H58" s="41">
        <v>581.5333333333333</v>
      </c>
      <c r="I58" s="41">
        <v>571.91666666666663</v>
      </c>
      <c r="J58" s="41">
        <v>620.51666666666677</v>
      </c>
      <c r="K58" s="41">
        <v>630.13333333333333</v>
      </c>
      <c r="L58" s="41">
        <v>644.81666666666683</v>
      </c>
      <c r="M58" s="31">
        <v>615.45000000000005</v>
      </c>
      <c r="N58" s="31">
        <v>591.15</v>
      </c>
      <c r="O58" s="42">
        <v>11706250</v>
      </c>
      <c r="P58" s="43">
        <v>-2.8526970954356846E-2</v>
      </c>
    </row>
    <row r="59" spans="1:16" ht="12.75" customHeight="1">
      <c r="A59" s="31">
        <v>49</v>
      </c>
      <c r="B59" s="32" t="s">
        <v>39</v>
      </c>
      <c r="C59" s="33" t="s">
        <v>96</v>
      </c>
      <c r="D59" s="34">
        <v>44434</v>
      </c>
      <c r="E59" s="40">
        <v>2098.1999999999998</v>
      </c>
      <c r="F59" s="40">
        <v>2111.25</v>
      </c>
      <c r="G59" s="41">
        <v>2077.5</v>
      </c>
      <c r="H59" s="41">
        <v>2056.8000000000002</v>
      </c>
      <c r="I59" s="41">
        <v>2023.0500000000002</v>
      </c>
      <c r="J59" s="41">
        <v>2131.9499999999998</v>
      </c>
      <c r="K59" s="41">
        <v>2165.6999999999998</v>
      </c>
      <c r="L59" s="41">
        <v>2186.3999999999996</v>
      </c>
      <c r="M59" s="31">
        <v>2145</v>
      </c>
      <c r="N59" s="31">
        <v>2090.5500000000002</v>
      </c>
      <c r="O59" s="42">
        <v>2800000</v>
      </c>
      <c r="P59" s="43">
        <v>-6.3875088715400997E-3</v>
      </c>
    </row>
    <row r="60" spans="1:16" ht="12.75" customHeight="1">
      <c r="A60" s="31">
        <v>50</v>
      </c>
      <c r="B60" s="32" t="s">
        <v>48</v>
      </c>
      <c r="C60" s="33" t="s">
        <v>97</v>
      </c>
      <c r="D60" s="34">
        <v>44434</v>
      </c>
      <c r="E60" s="40">
        <v>4813.5</v>
      </c>
      <c r="F60" s="40">
        <v>4832.8499999999995</v>
      </c>
      <c r="G60" s="41">
        <v>4744.3999999999987</v>
      </c>
      <c r="H60" s="41">
        <v>4675.2999999999993</v>
      </c>
      <c r="I60" s="41">
        <v>4586.8499999999985</v>
      </c>
      <c r="J60" s="41">
        <v>4901.9499999999989</v>
      </c>
      <c r="K60" s="41">
        <v>4990.3999999999996</v>
      </c>
      <c r="L60" s="41">
        <v>5059.4999999999991</v>
      </c>
      <c r="M60" s="31">
        <v>4921.3</v>
      </c>
      <c r="N60" s="31">
        <v>4763.75</v>
      </c>
      <c r="O60" s="42">
        <v>2128000</v>
      </c>
      <c r="P60" s="43">
        <v>1.1791555724610117E-2</v>
      </c>
    </row>
    <row r="61" spans="1:16" ht="12.75" customHeight="1">
      <c r="A61" s="31">
        <v>51</v>
      </c>
      <c r="B61" s="32" t="s">
        <v>98</v>
      </c>
      <c r="C61" s="33" t="s">
        <v>99</v>
      </c>
      <c r="D61" s="34">
        <v>44434</v>
      </c>
      <c r="E61" s="40">
        <v>307.3</v>
      </c>
      <c r="F61" s="40">
        <v>312.14999999999998</v>
      </c>
      <c r="G61" s="41">
        <v>300.54999999999995</v>
      </c>
      <c r="H61" s="41">
        <v>293.79999999999995</v>
      </c>
      <c r="I61" s="41">
        <v>282.19999999999993</v>
      </c>
      <c r="J61" s="41">
        <v>318.89999999999998</v>
      </c>
      <c r="K61" s="41">
        <v>330.5</v>
      </c>
      <c r="L61" s="41">
        <v>337.25</v>
      </c>
      <c r="M61" s="31">
        <v>323.75</v>
      </c>
      <c r="N61" s="31">
        <v>305.39999999999998</v>
      </c>
      <c r="O61" s="42">
        <v>47137200</v>
      </c>
      <c r="P61" s="43">
        <v>5.4906377586935095E-3</v>
      </c>
    </row>
    <row r="62" spans="1:16" ht="12.75" customHeight="1">
      <c r="A62" s="31">
        <v>52</v>
      </c>
      <c r="B62" s="32" t="s">
        <v>48</v>
      </c>
      <c r="C62" s="33" t="s">
        <v>100</v>
      </c>
      <c r="D62" s="34">
        <v>44434</v>
      </c>
      <c r="E62" s="40">
        <v>4550.1499999999996</v>
      </c>
      <c r="F62" s="40">
        <v>4567.4000000000005</v>
      </c>
      <c r="G62" s="41">
        <v>4484.8000000000011</v>
      </c>
      <c r="H62" s="41">
        <v>4419.4500000000007</v>
      </c>
      <c r="I62" s="41">
        <v>4336.8500000000013</v>
      </c>
      <c r="J62" s="41">
        <v>4632.7500000000009</v>
      </c>
      <c r="K62" s="41">
        <v>4715.3500000000013</v>
      </c>
      <c r="L62" s="41">
        <v>4780.7000000000007</v>
      </c>
      <c r="M62" s="31">
        <v>4650</v>
      </c>
      <c r="N62" s="31">
        <v>4502.05</v>
      </c>
      <c r="O62" s="42">
        <v>3327625</v>
      </c>
      <c r="P62" s="43">
        <v>8.8680031833857573E-3</v>
      </c>
    </row>
    <row r="63" spans="1:16" ht="12.75" customHeight="1">
      <c r="A63" s="31">
        <v>53</v>
      </c>
      <c r="B63" s="32" t="s">
        <v>50</v>
      </c>
      <c r="C63" s="33" t="s">
        <v>101</v>
      </c>
      <c r="D63" s="34">
        <v>44434</v>
      </c>
      <c r="E63" s="40">
        <v>2587.9</v>
      </c>
      <c r="F63" s="40">
        <v>2573.9</v>
      </c>
      <c r="G63" s="41">
        <v>2523.9</v>
      </c>
      <c r="H63" s="41">
        <v>2459.9</v>
      </c>
      <c r="I63" s="41">
        <v>2409.9</v>
      </c>
      <c r="J63" s="41">
        <v>2637.9</v>
      </c>
      <c r="K63" s="41">
        <v>2687.9</v>
      </c>
      <c r="L63" s="41">
        <v>2751.9</v>
      </c>
      <c r="M63" s="31">
        <v>2623.9</v>
      </c>
      <c r="N63" s="31">
        <v>2509.9</v>
      </c>
      <c r="O63" s="42">
        <v>3908800</v>
      </c>
      <c r="P63" s="43">
        <v>3.9851024208566108E-2</v>
      </c>
    </row>
    <row r="64" spans="1:16" ht="12.75" customHeight="1">
      <c r="A64" s="31">
        <v>54</v>
      </c>
      <c r="B64" s="32" t="s">
        <v>50</v>
      </c>
      <c r="C64" s="33" t="s">
        <v>102</v>
      </c>
      <c r="D64" s="34">
        <v>44434</v>
      </c>
      <c r="E64" s="40">
        <v>1192.55</v>
      </c>
      <c r="F64" s="40">
        <v>1201.3999999999999</v>
      </c>
      <c r="G64" s="41">
        <v>1177.1499999999996</v>
      </c>
      <c r="H64" s="41">
        <v>1161.7499999999998</v>
      </c>
      <c r="I64" s="41">
        <v>1137.4999999999995</v>
      </c>
      <c r="J64" s="41">
        <v>1216.7999999999997</v>
      </c>
      <c r="K64" s="41">
        <v>1241.0500000000002</v>
      </c>
      <c r="L64" s="41">
        <v>1256.4499999999998</v>
      </c>
      <c r="M64" s="31">
        <v>1225.6500000000001</v>
      </c>
      <c r="N64" s="31">
        <v>1186</v>
      </c>
      <c r="O64" s="42">
        <v>5471950</v>
      </c>
      <c r="P64" s="43">
        <v>-4.0690386655095938E-2</v>
      </c>
    </row>
    <row r="65" spans="1:16" ht="12.75" customHeight="1">
      <c r="A65" s="31">
        <v>55</v>
      </c>
      <c r="B65" s="32" t="s">
        <v>50</v>
      </c>
      <c r="C65" s="33" t="s">
        <v>103</v>
      </c>
      <c r="D65" s="34">
        <v>44434</v>
      </c>
      <c r="E65" s="40">
        <v>160.15</v>
      </c>
      <c r="F65" s="40">
        <v>160.91666666666666</v>
      </c>
      <c r="G65" s="41">
        <v>158.88333333333333</v>
      </c>
      <c r="H65" s="41">
        <v>157.61666666666667</v>
      </c>
      <c r="I65" s="41">
        <v>155.58333333333334</v>
      </c>
      <c r="J65" s="41">
        <v>162.18333333333331</v>
      </c>
      <c r="K65" s="41">
        <v>164.21666666666667</v>
      </c>
      <c r="L65" s="41">
        <v>165.48333333333329</v>
      </c>
      <c r="M65" s="31">
        <v>162.94999999999999</v>
      </c>
      <c r="N65" s="31">
        <v>159.65</v>
      </c>
      <c r="O65" s="42">
        <v>26496000</v>
      </c>
      <c r="P65" s="43">
        <v>2.0521353300055462E-2</v>
      </c>
    </row>
    <row r="66" spans="1:16" ht="12.75" customHeight="1">
      <c r="A66" s="31">
        <v>56</v>
      </c>
      <c r="B66" s="32" t="s">
        <v>59</v>
      </c>
      <c r="C66" s="33" t="s">
        <v>104</v>
      </c>
      <c r="D66" s="34">
        <v>44434</v>
      </c>
      <c r="E66" s="40">
        <v>79.95</v>
      </c>
      <c r="F66" s="40">
        <v>80.600000000000009</v>
      </c>
      <c r="G66" s="41">
        <v>78.800000000000011</v>
      </c>
      <c r="H66" s="41">
        <v>77.650000000000006</v>
      </c>
      <c r="I66" s="41">
        <v>75.850000000000009</v>
      </c>
      <c r="J66" s="41">
        <v>81.750000000000014</v>
      </c>
      <c r="K66" s="41">
        <v>83.55</v>
      </c>
      <c r="L66" s="41">
        <v>84.700000000000017</v>
      </c>
      <c r="M66" s="31">
        <v>82.4</v>
      </c>
      <c r="N66" s="31">
        <v>79.45</v>
      </c>
      <c r="O66" s="42">
        <v>87750000</v>
      </c>
      <c r="P66" s="43">
        <v>3.283898305084746E-2</v>
      </c>
    </row>
    <row r="67" spans="1:16" ht="12.75" customHeight="1">
      <c r="A67" s="31">
        <v>57</v>
      </c>
      <c r="B67" s="32" t="s">
        <v>80</v>
      </c>
      <c r="C67" s="33" t="s">
        <v>105</v>
      </c>
      <c r="D67" s="34">
        <v>44434</v>
      </c>
      <c r="E67" s="40">
        <v>140.4</v>
      </c>
      <c r="F67" s="40">
        <v>141.51666666666668</v>
      </c>
      <c r="G67" s="41">
        <v>138.63333333333335</v>
      </c>
      <c r="H67" s="41">
        <v>136.86666666666667</v>
      </c>
      <c r="I67" s="41">
        <v>133.98333333333335</v>
      </c>
      <c r="J67" s="41">
        <v>143.28333333333336</v>
      </c>
      <c r="K67" s="41">
        <v>146.16666666666669</v>
      </c>
      <c r="L67" s="41">
        <v>147.93333333333337</v>
      </c>
      <c r="M67" s="31">
        <v>144.4</v>
      </c>
      <c r="N67" s="31">
        <v>139.75</v>
      </c>
      <c r="O67" s="42">
        <v>33623200</v>
      </c>
      <c r="P67" s="43">
        <v>3.2789956904628069E-2</v>
      </c>
    </row>
    <row r="68" spans="1:16" ht="12.75" customHeight="1">
      <c r="A68" s="31">
        <v>58</v>
      </c>
      <c r="B68" s="32" t="s">
        <v>48</v>
      </c>
      <c r="C68" s="33" t="s">
        <v>106</v>
      </c>
      <c r="D68" s="34">
        <v>44434</v>
      </c>
      <c r="E68" s="40">
        <v>539.85</v>
      </c>
      <c r="F68" s="40">
        <v>544.18333333333328</v>
      </c>
      <c r="G68" s="41">
        <v>529.86666666666656</v>
      </c>
      <c r="H68" s="41">
        <v>519.88333333333333</v>
      </c>
      <c r="I68" s="41">
        <v>505.56666666666661</v>
      </c>
      <c r="J68" s="41">
        <v>554.16666666666652</v>
      </c>
      <c r="K68" s="41">
        <v>568.48333333333335</v>
      </c>
      <c r="L68" s="41">
        <v>578.46666666666647</v>
      </c>
      <c r="M68" s="31">
        <v>558.5</v>
      </c>
      <c r="N68" s="31">
        <v>534.20000000000005</v>
      </c>
      <c r="O68" s="42">
        <v>8669850</v>
      </c>
      <c r="P68" s="43">
        <v>1.6037735849056604E-2</v>
      </c>
    </row>
    <row r="69" spans="1:16" ht="12.75" customHeight="1">
      <c r="A69" s="31">
        <v>59</v>
      </c>
      <c r="B69" s="32" t="s">
        <v>107</v>
      </c>
      <c r="C69" s="33" t="s">
        <v>108</v>
      </c>
      <c r="D69" s="34">
        <v>44434</v>
      </c>
      <c r="E69" s="40">
        <v>27.55</v>
      </c>
      <c r="F69" s="40">
        <v>27.883333333333336</v>
      </c>
      <c r="G69" s="41">
        <v>27.066666666666674</v>
      </c>
      <c r="H69" s="41">
        <v>26.583333333333336</v>
      </c>
      <c r="I69" s="41">
        <v>25.766666666666673</v>
      </c>
      <c r="J69" s="41">
        <v>28.366666666666674</v>
      </c>
      <c r="K69" s="41">
        <v>29.183333333333337</v>
      </c>
      <c r="L69" s="41">
        <v>29.666666666666675</v>
      </c>
      <c r="M69" s="31">
        <v>28.7</v>
      </c>
      <c r="N69" s="31">
        <v>27.4</v>
      </c>
      <c r="O69" s="42">
        <v>127080000</v>
      </c>
      <c r="P69" s="43">
        <v>5.7084035186224964E-2</v>
      </c>
    </row>
    <row r="70" spans="1:16" ht="12.75" customHeight="1">
      <c r="A70" s="31">
        <v>60</v>
      </c>
      <c r="B70" s="32" t="s">
        <v>57</v>
      </c>
      <c r="C70" s="33" t="s">
        <v>109</v>
      </c>
      <c r="D70" s="34">
        <v>44434</v>
      </c>
      <c r="E70" s="40">
        <v>1033.1500000000001</v>
      </c>
      <c r="F70" s="40">
        <v>1022.0666666666666</v>
      </c>
      <c r="G70" s="41">
        <v>997.63333333333321</v>
      </c>
      <c r="H70" s="41">
        <v>962.11666666666656</v>
      </c>
      <c r="I70" s="41">
        <v>937.68333333333317</v>
      </c>
      <c r="J70" s="41">
        <v>1057.5833333333333</v>
      </c>
      <c r="K70" s="41">
        <v>1082.0166666666667</v>
      </c>
      <c r="L70" s="41">
        <v>1117.5333333333333</v>
      </c>
      <c r="M70" s="31">
        <v>1046.5</v>
      </c>
      <c r="N70" s="31">
        <v>986.55</v>
      </c>
      <c r="O70" s="42">
        <v>4159000</v>
      </c>
      <c r="P70" s="43">
        <v>6.8602261048304219E-2</v>
      </c>
    </row>
    <row r="71" spans="1:16" ht="12.75" customHeight="1">
      <c r="A71" s="31">
        <v>61</v>
      </c>
      <c r="B71" s="32" t="s">
        <v>98</v>
      </c>
      <c r="C71" s="33" t="s">
        <v>110</v>
      </c>
      <c r="D71" s="34">
        <v>44434</v>
      </c>
      <c r="E71" s="40">
        <v>1478.05</v>
      </c>
      <c r="F71" s="40">
        <v>1482.6166666666668</v>
      </c>
      <c r="G71" s="41">
        <v>1455.4833333333336</v>
      </c>
      <c r="H71" s="41">
        <v>1432.9166666666667</v>
      </c>
      <c r="I71" s="41">
        <v>1405.7833333333335</v>
      </c>
      <c r="J71" s="41">
        <v>1505.1833333333336</v>
      </c>
      <c r="K71" s="41">
        <v>1532.3166666666668</v>
      </c>
      <c r="L71" s="41">
        <v>1554.8833333333337</v>
      </c>
      <c r="M71" s="31">
        <v>1509.75</v>
      </c>
      <c r="N71" s="31">
        <v>1460.05</v>
      </c>
      <c r="O71" s="42">
        <v>2536950</v>
      </c>
      <c r="P71" s="43">
        <v>8.2963374028856826E-2</v>
      </c>
    </row>
    <row r="72" spans="1:16" ht="12.75" customHeight="1">
      <c r="A72" s="31">
        <v>62</v>
      </c>
      <c r="B72" s="32" t="s">
        <v>48</v>
      </c>
      <c r="C72" s="33" t="s">
        <v>111</v>
      </c>
      <c r="D72" s="34">
        <v>44434</v>
      </c>
      <c r="E72" s="40">
        <v>325.14999999999998</v>
      </c>
      <c r="F72" s="40">
        <v>330.90000000000003</v>
      </c>
      <c r="G72" s="41">
        <v>317.05000000000007</v>
      </c>
      <c r="H72" s="41">
        <v>308.95000000000005</v>
      </c>
      <c r="I72" s="41">
        <v>295.10000000000008</v>
      </c>
      <c r="J72" s="41">
        <v>339.00000000000006</v>
      </c>
      <c r="K72" s="41">
        <v>352.85000000000008</v>
      </c>
      <c r="L72" s="41">
        <v>360.95000000000005</v>
      </c>
      <c r="M72" s="31">
        <v>344.75</v>
      </c>
      <c r="N72" s="31">
        <v>322.8</v>
      </c>
      <c r="O72" s="42">
        <v>12232600</v>
      </c>
      <c r="P72" s="43">
        <v>-1.743027888446215E-2</v>
      </c>
    </row>
    <row r="73" spans="1:16" ht="12.75" customHeight="1">
      <c r="A73" s="31">
        <v>63</v>
      </c>
      <c r="B73" s="32" t="s">
        <v>43</v>
      </c>
      <c r="C73" s="33" t="s">
        <v>112</v>
      </c>
      <c r="D73" s="34">
        <v>44434</v>
      </c>
      <c r="E73" s="40">
        <v>1482.55</v>
      </c>
      <c r="F73" s="40">
        <v>1487.05</v>
      </c>
      <c r="G73" s="41">
        <v>1470.5</v>
      </c>
      <c r="H73" s="41">
        <v>1458.45</v>
      </c>
      <c r="I73" s="41">
        <v>1441.9</v>
      </c>
      <c r="J73" s="41">
        <v>1499.1</v>
      </c>
      <c r="K73" s="41">
        <v>1515.6499999999996</v>
      </c>
      <c r="L73" s="41">
        <v>1527.6999999999998</v>
      </c>
      <c r="M73" s="31">
        <v>1503.6</v>
      </c>
      <c r="N73" s="31">
        <v>1475</v>
      </c>
      <c r="O73" s="42">
        <v>10672300</v>
      </c>
      <c r="P73" s="43">
        <v>-1.8521754324654902E-2</v>
      </c>
    </row>
    <row r="74" spans="1:16" ht="12.75" customHeight="1">
      <c r="A74" s="31">
        <v>64</v>
      </c>
      <c r="B74" s="32" t="s">
        <v>80</v>
      </c>
      <c r="C74" s="33" t="s">
        <v>113</v>
      </c>
      <c r="D74" s="34">
        <v>44434</v>
      </c>
      <c r="E74" s="40">
        <v>713.55</v>
      </c>
      <c r="F74" s="40">
        <v>717.36666666666667</v>
      </c>
      <c r="G74" s="41">
        <v>704.68333333333339</v>
      </c>
      <c r="H74" s="41">
        <v>695.81666666666672</v>
      </c>
      <c r="I74" s="41">
        <v>683.13333333333344</v>
      </c>
      <c r="J74" s="41">
        <v>726.23333333333335</v>
      </c>
      <c r="K74" s="41">
        <v>738.91666666666652</v>
      </c>
      <c r="L74" s="41">
        <v>747.7833333333333</v>
      </c>
      <c r="M74" s="31">
        <v>730.05</v>
      </c>
      <c r="N74" s="31">
        <v>708.5</v>
      </c>
      <c r="O74" s="42">
        <v>2192500</v>
      </c>
      <c r="P74" s="43">
        <v>-6.3534436732514687E-2</v>
      </c>
    </row>
    <row r="75" spans="1:16" ht="12.75" customHeight="1">
      <c r="A75" s="31">
        <v>65</v>
      </c>
      <c r="B75" s="32" t="s">
        <v>71</v>
      </c>
      <c r="C75" s="33" t="s">
        <v>114</v>
      </c>
      <c r="D75" s="34">
        <v>44434</v>
      </c>
      <c r="E75" s="40">
        <v>1234.0999999999999</v>
      </c>
      <c r="F75" s="40">
        <v>1236.3</v>
      </c>
      <c r="G75" s="41">
        <v>1220.1999999999998</v>
      </c>
      <c r="H75" s="41">
        <v>1206.3</v>
      </c>
      <c r="I75" s="41">
        <v>1190.1999999999998</v>
      </c>
      <c r="J75" s="41">
        <v>1250.1999999999998</v>
      </c>
      <c r="K75" s="41">
        <v>1266.2999999999997</v>
      </c>
      <c r="L75" s="41">
        <v>1280.1999999999998</v>
      </c>
      <c r="M75" s="31">
        <v>1252.4000000000001</v>
      </c>
      <c r="N75" s="31">
        <v>1222.4000000000001</v>
      </c>
      <c r="O75" s="42">
        <v>3889000</v>
      </c>
      <c r="P75" s="43">
        <v>-6.6411238825031926E-3</v>
      </c>
    </row>
    <row r="76" spans="1:16" ht="12.75" customHeight="1">
      <c r="A76" s="31">
        <v>66</v>
      </c>
      <c r="B76" s="32" t="s">
        <v>88</v>
      </c>
      <c r="C76" t="s">
        <v>115</v>
      </c>
      <c r="D76" s="34">
        <v>44434</v>
      </c>
      <c r="E76" s="40">
        <v>1118.9000000000001</v>
      </c>
      <c r="F76" s="40">
        <v>1121.2333333333333</v>
      </c>
      <c r="G76" s="41">
        <v>1100.4666666666667</v>
      </c>
      <c r="H76" s="41">
        <v>1082.0333333333333</v>
      </c>
      <c r="I76" s="41">
        <v>1061.2666666666667</v>
      </c>
      <c r="J76" s="41">
        <v>1139.6666666666667</v>
      </c>
      <c r="K76" s="41">
        <v>1160.4333333333336</v>
      </c>
      <c r="L76" s="41">
        <v>1178.8666666666668</v>
      </c>
      <c r="M76" s="31">
        <v>1142</v>
      </c>
      <c r="N76" s="31">
        <v>1102.8</v>
      </c>
      <c r="O76" s="42">
        <v>18146100</v>
      </c>
      <c r="P76" s="43">
        <v>1.9186160802044428E-2</v>
      </c>
    </row>
    <row r="77" spans="1:16" ht="12.75" customHeight="1">
      <c r="A77" s="31">
        <v>67</v>
      </c>
      <c r="B77" s="32" t="s">
        <v>64</v>
      </c>
      <c r="C77" s="33" t="s">
        <v>116</v>
      </c>
      <c r="D77" s="34">
        <v>44434</v>
      </c>
      <c r="E77" s="40">
        <v>2720.1</v>
      </c>
      <c r="F77" s="40">
        <v>2717.5666666666671</v>
      </c>
      <c r="G77" s="41">
        <v>2700.1333333333341</v>
      </c>
      <c r="H77" s="41">
        <v>2680.166666666667</v>
      </c>
      <c r="I77" s="41">
        <v>2662.733333333334</v>
      </c>
      <c r="J77" s="41">
        <v>2737.5333333333342</v>
      </c>
      <c r="K77" s="41">
        <v>2754.9666666666676</v>
      </c>
      <c r="L77" s="41">
        <v>2774.9333333333343</v>
      </c>
      <c r="M77" s="31">
        <v>2735</v>
      </c>
      <c r="N77" s="31">
        <v>2697.6</v>
      </c>
      <c r="O77" s="42">
        <v>12305100</v>
      </c>
      <c r="P77" s="43">
        <v>8.2593839876109239E-3</v>
      </c>
    </row>
    <row r="78" spans="1:16" ht="12.75" customHeight="1">
      <c r="A78" s="31">
        <v>68</v>
      </c>
      <c r="B78" s="32" t="s">
        <v>64</v>
      </c>
      <c r="C78" s="33" t="s">
        <v>117</v>
      </c>
      <c r="D78" s="34">
        <v>44434</v>
      </c>
      <c r="E78" s="40">
        <v>2930.85</v>
      </c>
      <c r="F78" s="40">
        <v>2932.5166666666664</v>
      </c>
      <c r="G78" s="41">
        <v>2903.333333333333</v>
      </c>
      <c r="H78" s="41">
        <v>2875.8166666666666</v>
      </c>
      <c r="I78" s="41">
        <v>2846.6333333333332</v>
      </c>
      <c r="J78" s="41">
        <v>2960.0333333333328</v>
      </c>
      <c r="K78" s="41">
        <v>2989.2166666666662</v>
      </c>
      <c r="L78" s="41">
        <v>3016.7333333333327</v>
      </c>
      <c r="M78" s="31">
        <v>2961.7</v>
      </c>
      <c r="N78" s="31">
        <v>2905</v>
      </c>
      <c r="O78" s="42">
        <v>891600</v>
      </c>
      <c r="P78" s="43">
        <v>1.2951601908657124E-2</v>
      </c>
    </row>
    <row r="79" spans="1:16" ht="12.75" customHeight="1">
      <c r="A79" s="31">
        <v>69</v>
      </c>
      <c r="B79" s="32" t="s">
        <v>59</v>
      </c>
      <c r="C79" s="33" t="s">
        <v>118</v>
      </c>
      <c r="D79" s="34">
        <v>44434</v>
      </c>
      <c r="E79" s="40">
        <v>1513.45</v>
      </c>
      <c r="F79" s="40">
        <v>1503.8</v>
      </c>
      <c r="G79" s="41">
        <v>1489.6499999999999</v>
      </c>
      <c r="H79" s="41">
        <v>1465.85</v>
      </c>
      <c r="I79" s="41">
        <v>1451.6999999999998</v>
      </c>
      <c r="J79" s="41">
        <v>1527.6</v>
      </c>
      <c r="K79" s="41">
        <v>1541.75</v>
      </c>
      <c r="L79" s="41">
        <v>1565.55</v>
      </c>
      <c r="M79" s="31">
        <v>1517.95</v>
      </c>
      <c r="N79" s="31">
        <v>1480</v>
      </c>
      <c r="O79" s="42">
        <v>23367850</v>
      </c>
      <c r="P79" s="43">
        <v>-3.792853584529686E-2</v>
      </c>
    </row>
    <row r="80" spans="1:16" ht="12.75" customHeight="1">
      <c r="A80" s="31">
        <v>70</v>
      </c>
      <c r="B80" s="32" t="s">
        <v>64</v>
      </c>
      <c r="C80" s="33" t="s">
        <v>119</v>
      </c>
      <c r="D80" s="34">
        <v>44434</v>
      </c>
      <c r="E80" s="40">
        <v>666.8</v>
      </c>
      <c r="F80" s="40">
        <v>665.56666666666672</v>
      </c>
      <c r="G80" s="41">
        <v>656.53333333333342</v>
      </c>
      <c r="H80" s="41">
        <v>646.26666666666665</v>
      </c>
      <c r="I80" s="41">
        <v>637.23333333333335</v>
      </c>
      <c r="J80" s="41">
        <v>675.83333333333348</v>
      </c>
      <c r="K80" s="41">
        <v>684.86666666666679</v>
      </c>
      <c r="L80" s="41">
        <v>695.13333333333355</v>
      </c>
      <c r="M80" s="31">
        <v>674.6</v>
      </c>
      <c r="N80" s="31">
        <v>655.29999999999995</v>
      </c>
      <c r="O80" s="42">
        <v>22262900</v>
      </c>
      <c r="P80" s="43">
        <v>5.9326642606417164E-4</v>
      </c>
    </row>
    <row r="81" spans="1:16" ht="12.75" customHeight="1">
      <c r="A81" s="31">
        <v>71</v>
      </c>
      <c r="B81" s="32" t="s">
        <v>50</v>
      </c>
      <c r="C81" s="33" t="s">
        <v>120</v>
      </c>
      <c r="D81" s="34">
        <v>44434</v>
      </c>
      <c r="E81" s="40">
        <v>2693.1</v>
      </c>
      <c r="F81" s="40">
        <v>2706.5833333333335</v>
      </c>
      <c r="G81" s="41">
        <v>2669.166666666667</v>
      </c>
      <c r="H81" s="41">
        <v>2645.2333333333336</v>
      </c>
      <c r="I81" s="41">
        <v>2607.8166666666671</v>
      </c>
      <c r="J81" s="41">
        <v>2730.5166666666669</v>
      </c>
      <c r="K81" s="41">
        <v>2767.9333333333338</v>
      </c>
      <c r="L81" s="41">
        <v>2791.8666666666668</v>
      </c>
      <c r="M81" s="31">
        <v>2744</v>
      </c>
      <c r="N81" s="31">
        <v>2682.65</v>
      </c>
      <c r="O81" s="42">
        <v>5504400</v>
      </c>
      <c r="P81" s="43">
        <v>3.9487847714010538E-2</v>
      </c>
    </row>
    <row r="82" spans="1:16" ht="12.75" customHeight="1">
      <c r="A82" s="31">
        <v>72</v>
      </c>
      <c r="B82" s="32" t="s">
        <v>121</v>
      </c>
      <c r="C82" s="33" t="s">
        <v>122</v>
      </c>
      <c r="D82" s="34">
        <v>44434</v>
      </c>
      <c r="E82" s="40">
        <v>403</v>
      </c>
      <c r="F82" s="40">
        <v>407.56666666666661</v>
      </c>
      <c r="G82" s="41">
        <v>396.3333333333332</v>
      </c>
      <c r="H82" s="41">
        <v>389.66666666666657</v>
      </c>
      <c r="I82" s="41">
        <v>378.43333333333317</v>
      </c>
      <c r="J82" s="41">
        <v>414.23333333333323</v>
      </c>
      <c r="K82" s="41">
        <v>425.46666666666658</v>
      </c>
      <c r="L82" s="41">
        <v>432.13333333333327</v>
      </c>
      <c r="M82" s="31">
        <v>418.8</v>
      </c>
      <c r="N82" s="31">
        <v>400.9</v>
      </c>
      <c r="O82" s="42">
        <v>40523200</v>
      </c>
      <c r="P82" s="43">
        <v>9.2096808738487898E-3</v>
      </c>
    </row>
    <row r="83" spans="1:16" ht="12.75" customHeight="1">
      <c r="A83" s="31">
        <v>73</v>
      </c>
      <c r="B83" s="32" t="s">
        <v>80</v>
      </c>
      <c r="C83" s="33" t="s">
        <v>123</v>
      </c>
      <c r="D83" s="34">
        <v>44434</v>
      </c>
      <c r="E83" s="40">
        <v>246.75</v>
      </c>
      <c r="F83" s="40">
        <v>248.41666666666666</v>
      </c>
      <c r="G83" s="41">
        <v>244.13333333333333</v>
      </c>
      <c r="H83" s="41">
        <v>241.51666666666668</v>
      </c>
      <c r="I83" s="41">
        <v>237.23333333333335</v>
      </c>
      <c r="J83" s="41">
        <v>251.0333333333333</v>
      </c>
      <c r="K83" s="41">
        <v>255.31666666666666</v>
      </c>
      <c r="L83" s="41">
        <v>257.93333333333328</v>
      </c>
      <c r="M83" s="31">
        <v>252.7</v>
      </c>
      <c r="N83" s="31">
        <v>245.8</v>
      </c>
      <c r="O83" s="42">
        <v>23830200</v>
      </c>
      <c r="P83" s="43">
        <v>9.8398169336384438E-3</v>
      </c>
    </row>
    <row r="84" spans="1:16" ht="12.75" customHeight="1">
      <c r="A84" s="31">
        <v>74</v>
      </c>
      <c r="B84" s="32" t="s">
        <v>57</v>
      </c>
      <c r="C84" s="33" t="s">
        <v>124</v>
      </c>
      <c r="D84" s="34">
        <v>44434</v>
      </c>
      <c r="E84" s="40">
        <v>2614.5500000000002</v>
      </c>
      <c r="F84" s="40">
        <v>2570.6666666666665</v>
      </c>
      <c r="G84" s="41">
        <v>2515.3833333333332</v>
      </c>
      <c r="H84" s="41">
        <v>2416.2166666666667</v>
      </c>
      <c r="I84" s="41">
        <v>2360.9333333333334</v>
      </c>
      <c r="J84" s="41">
        <v>2669.833333333333</v>
      </c>
      <c r="K84" s="41">
        <v>2725.1166666666668</v>
      </c>
      <c r="L84" s="41">
        <v>2824.2833333333328</v>
      </c>
      <c r="M84" s="31">
        <v>2625.95</v>
      </c>
      <c r="N84" s="31">
        <v>2471.5</v>
      </c>
      <c r="O84" s="42">
        <v>6634800</v>
      </c>
      <c r="P84" s="43">
        <v>9.6325039945217988E-3</v>
      </c>
    </row>
    <row r="85" spans="1:16" ht="12.75" customHeight="1">
      <c r="A85" s="31">
        <v>75</v>
      </c>
      <c r="B85" s="32" t="s">
        <v>64</v>
      </c>
      <c r="C85" s="33" t="s">
        <v>125</v>
      </c>
      <c r="D85" s="34">
        <v>44434</v>
      </c>
      <c r="E85" s="40">
        <v>224.25</v>
      </c>
      <c r="F85" s="40">
        <v>229.25</v>
      </c>
      <c r="G85" s="41">
        <v>215.95</v>
      </c>
      <c r="H85" s="41">
        <v>207.64999999999998</v>
      </c>
      <c r="I85" s="41">
        <v>194.34999999999997</v>
      </c>
      <c r="J85" s="41">
        <v>237.55</v>
      </c>
      <c r="K85" s="41">
        <v>250.85000000000002</v>
      </c>
      <c r="L85" s="41">
        <v>259.15000000000003</v>
      </c>
      <c r="M85" s="31">
        <v>242.55</v>
      </c>
      <c r="N85" s="31">
        <v>220.95</v>
      </c>
      <c r="O85" s="42">
        <v>34757200</v>
      </c>
      <c r="P85" s="43">
        <v>-1.2593571114046676E-2</v>
      </c>
    </row>
    <row r="86" spans="1:16" ht="12.75" customHeight="1">
      <c r="A86" s="31">
        <v>76</v>
      </c>
      <c r="B86" s="32" t="s">
        <v>59</v>
      </c>
      <c r="C86" s="33" t="s">
        <v>126</v>
      </c>
      <c r="D86" s="34">
        <v>44434</v>
      </c>
      <c r="E86" s="40">
        <v>681.95</v>
      </c>
      <c r="F86" s="40">
        <v>680.9</v>
      </c>
      <c r="G86" s="41">
        <v>676.84999999999991</v>
      </c>
      <c r="H86" s="41">
        <v>671.74999999999989</v>
      </c>
      <c r="I86" s="41">
        <v>667.69999999999982</v>
      </c>
      <c r="J86" s="41">
        <v>686</v>
      </c>
      <c r="K86" s="41">
        <v>690.05</v>
      </c>
      <c r="L86" s="41">
        <v>695.15000000000009</v>
      </c>
      <c r="M86" s="31">
        <v>684.95</v>
      </c>
      <c r="N86" s="31">
        <v>675.8</v>
      </c>
      <c r="O86" s="42">
        <v>81719000</v>
      </c>
      <c r="P86" s="43">
        <v>8.8609743676795107E-3</v>
      </c>
    </row>
    <row r="87" spans="1:16" ht="12.75" customHeight="1">
      <c r="A87" s="31">
        <v>77</v>
      </c>
      <c r="B87" s="32" t="s">
        <v>64</v>
      </c>
      <c r="C87" s="33" t="s">
        <v>127</v>
      </c>
      <c r="D87" s="34">
        <v>44434</v>
      </c>
      <c r="E87" s="40">
        <v>1471.25</v>
      </c>
      <c r="F87" s="40">
        <v>1472.5833333333333</v>
      </c>
      <c r="G87" s="41">
        <v>1450.2166666666665</v>
      </c>
      <c r="H87" s="41">
        <v>1429.1833333333332</v>
      </c>
      <c r="I87" s="41">
        <v>1406.8166666666664</v>
      </c>
      <c r="J87" s="41">
        <v>1493.6166666666666</v>
      </c>
      <c r="K87" s="41">
        <v>1515.9833333333333</v>
      </c>
      <c r="L87" s="41">
        <v>1537.0166666666667</v>
      </c>
      <c r="M87" s="31">
        <v>1494.95</v>
      </c>
      <c r="N87" s="31">
        <v>1451.55</v>
      </c>
      <c r="O87" s="42">
        <v>1955850</v>
      </c>
      <c r="P87" s="43">
        <v>-2.7472527472527472E-2</v>
      </c>
    </row>
    <row r="88" spans="1:16" ht="12.75" customHeight="1">
      <c r="A88" s="31">
        <v>78</v>
      </c>
      <c r="B88" s="32" t="s">
        <v>64</v>
      </c>
      <c r="C88" s="33" t="s">
        <v>128</v>
      </c>
      <c r="D88" s="34">
        <v>44434</v>
      </c>
      <c r="E88" s="40">
        <v>666.95</v>
      </c>
      <c r="F88" s="40">
        <v>672.03333333333342</v>
      </c>
      <c r="G88" s="41">
        <v>656.61666666666679</v>
      </c>
      <c r="H88" s="41">
        <v>646.28333333333342</v>
      </c>
      <c r="I88" s="41">
        <v>630.86666666666679</v>
      </c>
      <c r="J88" s="41">
        <v>682.36666666666679</v>
      </c>
      <c r="K88" s="41">
        <v>697.78333333333353</v>
      </c>
      <c r="L88" s="41">
        <v>708.11666666666679</v>
      </c>
      <c r="M88" s="31">
        <v>687.45</v>
      </c>
      <c r="N88" s="31">
        <v>661.7</v>
      </c>
      <c r="O88" s="42">
        <v>6186000</v>
      </c>
      <c r="P88" s="43">
        <v>-1.2452107279693486E-2</v>
      </c>
    </row>
    <row r="89" spans="1:16" ht="12.75" customHeight="1">
      <c r="A89" s="31">
        <v>79</v>
      </c>
      <c r="B89" s="32" t="s">
        <v>75</v>
      </c>
      <c r="C89" s="33" t="s">
        <v>129</v>
      </c>
      <c r="D89" s="34">
        <v>44434</v>
      </c>
      <c r="E89" s="40">
        <v>6</v>
      </c>
      <c r="F89" s="40">
        <v>6.1000000000000005</v>
      </c>
      <c r="G89" s="41">
        <v>5.8000000000000007</v>
      </c>
      <c r="H89" s="41">
        <v>5.6000000000000005</v>
      </c>
      <c r="I89" s="41">
        <v>5.3000000000000007</v>
      </c>
      <c r="J89" s="41">
        <v>6.3000000000000007</v>
      </c>
      <c r="K89" s="41">
        <v>6.6</v>
      </c>
      <c r="L89" s="41">
        <v>6.8000000000000007</v>
      </c>
      <c r="M89" s="31">
        <v>6.4</v>
      </c>
      <c r="N89" s="31">
        <v>5.9</v>
      </c>
      <c r="O89" s="42">
        <v>597800000</v>
      </c>
      <c r="P89" s="43">
        <v>3.8676720992459258E-2</v>
      </c>
    </row>
    <row r="90" spans="1:16" ht="12.75" customHeight="1">
      <c r="A90" s="31">
        <v>80</v>
      </c>
      <c r="B90" s="32" t="s">
        <v>59</v>
      </c>
      <c r="C90" s="33" t="s">
        <v>130</v>
      </c>
      <c r="D90" s="34">
        <v>44434</v>
      </c>
      <c r="E90" s="40">
        <v>41.75</v>
      </c>
      <c r="F90" s="40">
        <v>42.550000000000004</v>
      </c>
      <c r="G90" s="41">
        <v>40.600000000000009</v>
      </c>
      <c r="H90" s="41">
        <v>39.450000000000003</v>
      </c>
      <c r="I90" s="41">
        <v>37.500000000000007</v>
      </c>
      <c r="J90" s="41">
        <v>43.70000000000001</v>
      </c>
      <c r="K90" s="41">
        <v>45.650000000000013</v>
      </c>
      <c r="L90" s="41">
        <v>46.800000000000011</v>
      </c>
      <c r="M90" s="31">
        <v>44.5</v>
      </c>
      <c r="N90" s="31">
        <v>41.4</v>
      </c>
      <c r="O90" s="42">
        <v>226166500</v>
      </c>
      <c r="P90" s="43">
        <v>-1.9279093717816685E-2</v>
      </c>
    </row>
    <row r="91" spans="1:16" ht="12.75" customHeight="1">
      <c r="A91" s="31">
        <v>81</v>
      </c>
      <c r="B91" s="32" t="s">
        <v>80</v>
      </c>
      <c r="C91" s="33" t="s">
        <v>131</v>
      </c>
      <c r="D91" s="34">
        <v>44434</v>
      </c>
      <c r="E91" s="40">
        <v>521.5</v>
      </c>
      <c r="F91" s="40">
        <v>525.08333333333337</v>
      </c>
      <c r="G91" s="41">
        <v>514.66666666666674</v>
      </c>
      <c r="H91" s="41">
        <v>507.83333333333337</v>
      </c>
      <c r="I91" s="41">
        <v>497.41666666666674</v>
      </c>
      <c r="J91" s="41">
        <v>531.91666666666674</v>
      </c>
      <c r="K91" s="41">
        <v>542.33333333333348</v>
      </c>
      <c r="L91" s="41">
        <v>549.16666666666674</v>
      </c>
      <c r="M91" s="31">
        <v>535.5</v>
      </c>
      <c r="N91" s="31">
        <v>518.25</v>
      </c>
      <c r="O91" s="42">
        <v>9883500</v>
      </c>
      <c r="P91" s="43">
        <v>-3.4659642312491333E-3</v>
      </c>
    </row>
    <row r="92" spans="1:16" ht="12.75" customHeight="1">
      <c r="A92" s="31">
        <v>82</v>
      </c>
      <c r="B92" s="32" t="s">
        <v>107</v>
      </c>
      <c r="C92" s="33" t="s">
        <v>132</v>
      </c>
      <c r="D92" s="34">
        <v>44434</v>
      </c>
      <c r="E92" s="40">
        <v>138.44999999999999</v>
      </c>
      <c r="F92" s="40">
        <v>138.73333333333332</v>
      </c>
      <c r="G92" s="41">
        <v>137.26666666666665</v>
      </c>
      <c r="H92" s="41">
        <v>136.08333333333334</v>
      </c>
      <c r="I92" s="41">
        <v>134.61666666666667</v>
      </c>
      <c r="J92" s="41">
        <v>139.91666666666663</v>
      </c>
      <c r="K92" s="41">
        <v>141.38333333333327</v>
      </c>
      <c r="L92" s="41">
        <v>142.56666666666661</v>
      </c>
      <c r="M92" s="31">
        <v>140.19999999999999</v>
      </c>
      <c r="N92" s="31">
        <v>137.55000000000001</v>
      </c>
      <c r="O92" s="42">
        <v>9059700</v>
      </c>
      <c r="P92" s="43">
        <v>1.3083296990841693E-2</v>
      </c>
    </row>
    <row r="93" spans="1:16" ht="12.75" customHeight="1">
      <c r="A93" s="31">
        <v>83</v>
      </c>
      <c r="B93" s="32" t="s">
        <v>45</v>
      </c>
      <c r="C93" s="33" t="s">
        <v>133</v>
      </c>
      <c r="D93" s="34">
        <v>44434</v>
      </c>
      <c r="E93" s="40">
        <v>1653.85</v>
      </c>
      <c r="F93" s="40">
        <v>1674.9166666666667</v>
      </c>
      <c r="G93" s="41">
        <v>1625.4333333333334</v>
      </c>
      <c r="H93" s="41">
        <v>1597.0166666666667</v>
      </c>
      <c r="I93" s="41">
        <v>1547.5333333333333</v>
      </c>
      <c r="J93" s="41">
        <v>1703.3333333333335</v>
      </c>
      <c r="K93" s="41">
        <v>1752.8166666666666</v>
      </c>
      <c r="L93" s="41">
        <v>1781.2333333333336</v>
      </c>
      <c r="M93" s="31">
        <v>1724.4</v>
      </c>
      <c r="N93" s="31">
        <v>1646.5</v>
      </c>
      <c r="O93" s="42">
        <v>2700000</v>
      </c>
      <c r="P93" s="43">
        <v>-7.4019245003700959E-4</v>
      </c>
    </row>
    <row r="94" spans="1:16" ht="12.75" customHeight="1">
      <c r="A94" s="31">
        <v>84</v>
      </c>
      <c r="B94" s="32" t="s">
        <v>59</v>
      </c>
      <c r="C94" s="33" t="s">
        <v>134</v>
      </c>
      <c r="D94" s="34">
        <v>44434</v>
      </c>
      <c r="E94" s="40">
        <v>977.45</v>
      </c>
      <c r="F94" s="40">
        <v>979.4666666666667</v>
      </c>
      <c r="G94" s="41">
        <v>967.08333333333337</v>
      </c>
      <c r="H94" s="41">
        <v>956.7166666666667</v>
      </c>
      <c r="I94" s="41">
        <v>944.33333333333337</v>
      </c>
      <c r="J94" s="41">
        <v>989.83333333333337</v>
      </c>
      <c r="K94" s="41">
        <v>1002.2166666666666</v>
      </c>
      <c r="L94" s="41">
        <v>1012.5833333333334</v>
      </c>
      <c r="M94" s="31">
        <v>991.85</v>
      </c>
      <c r="N94" s="31">
        <v>969.1</v>
      </c>
      <c r="O94" s="42">
        <v>14702400</v>
      </c>
      <c r="P94" s="43">
        <v>-1.9859602807943841E-2</v>
      </c>
    </row>
    <row r="95" spans="1:16" ht="12.75" customHeight="1">
      <c r="A95" s="31">
        <v>85</v>
      </c>
      <c r="B95" s="32" t="s">
        <v>75</v>
      </c>
      <c r="C95" s="33" t="s">
        <v>135</v>
      </c>
      <c r="D95" s="34">
        <v>44434</v>
      </c>
      <c r="E95" s="40">
        <v>219.2</v>
      </c>
      <c r="F95" s="40">
        <v>219.55000000000004</v>
      </c>
      <c r="G95" s="41">
        <v>215.70000000000007</v>
      </c>
      <c r="H95" s="41">
        <v>212.20000000000005</v>
      </c>
      <c r="I95" s="41">
        <v>208.35000000000008</v>
      </c>
      <c r="J95" s="41">
        <v>223.05000000000007</v>
      </c>
      <c r="K95" s="41">
        <v>226.90000000000003</v>
      </c>
      <c r="L95" s="41">
        <v>230.40000000000006</v>
      </c>
      <c r="M95" s="31">
        <v>223.4</v>
      </c>
      <c r="N95" s="31">
        <v>216.05</v>
      </c>
      <c r="O95" s="42">
        <v>14428400</v>
      </c>
      <c r="P95" s="43">
        <v>-2.2015562725374836E-2</v>
      </c>
    </row>
    <row r="96" spans="1:16" ht="12.75" customHeight="1">
      <c r="A96" s="31">
        <v>86</v>
      </c>
      <c r="B96" s="32" t="s">
        <v>88</v>
      </c>
      <c r="C96" s="33" t="s">
        <v>136</v>
      </c>
      <c r="D96" s="34">
        <v>44434</v>
      </c>
      <c r="E96" s="40">
        <v>1734.4</v>
      </c>
      <c r="F96" s="40">
        <v>1734.7333333333336</v>
      </c>
      <c r="G96" s="41">
        <v>1723.0166666666671</v>
      </c>
      <c r="H96" s="41">
        <v>1711.6333333333334</v>
      </c>
      <c r="I96" s="41">
        <v>1699.916666666667</v>
      </c>
      <c r="J96" s="41">
        <v>1746.1166666666672</v>
      </c>
      <c r="K96" s="41">
        <v>1757.8333333333335</v>
      </c>
      <c r="L96" s="41">
        <v>1769.2166666666674</v>
      </c>
      <c r="M96" s="31">
        <v>1746.45</v>
      </c>
      <c r="N96" s="31">
        <v>1723.35</v>
      </c>
      <c r="O96" s="42">
        <v>30337800</v>
      </c>
      <c r="P96" s="43">
        <v>-1.7259139764047346E-2</v>
      </c>
    </row>
    <row r="97" spans="1:16" ht="12.75" customHeight="1">
      <c r="A97" s="31">
        <v>87</v>
      </c>
      <c r="B97" s="32" t="s">
        <v>80</v>
      </c>
      <c r="C97" s="33" t="s">
        <v>137</v>
      </c>
      <c r="D97" s="34">
        <v>44434</v>
      </c>
      <c r="E97" s="40">
        <v>103.3</v>
      </c>
      <c r="F97" s="40">
        <v>103.86666666666667</v>
      </c>
      <c r="G97" s="41">
        <v>102.23333333333335</v>
      </c>
      <c r="H97" s="41">
        <v>101.16666666666667</v>
      </c>
      <c r="I97" s="41">
        <v>99.533333333333346</v>
      </c>
      <c r="J97" s="41">
        <v>104.93333333333335</v>
      </c>
      <c r="K97" s="41">
        <v>106.56666666666668</v>
      </c>
      <c r="L97" s="41">
        <v>107.63333333333335</v>
      </c>
      <c r="M97" s="31">
        <v>105.5</v>
      </c>
      <c r="N97" s="31">
        <v>102.8</v>
      </c>
      <c r="O97" s="42">
        <v>55913000</v>
      </c>
      <c r="P97" s="43">
        <v>-3.1088082901554404E-2</v>
      </c>
    </row>
    <row r="98" spans="1:16" ht="12.75" customHeight="1">
      <c r="A98" s="31">
        <v>88</v>
      </c>
      <c r="B98" s="32" t="s">
        <v>45</v>
      </c>
      <c r="C98" s="33" t="s">
        <v>138</v>
      </c>
      <c r="D98" s="34">
        <v>44434</v>
      </c>
      <c r="E98" s="40">
        <v>2642.35</v>
      </c>
      <c r="F98" s="40">
        <v>2653.9166666666665</v>
      </c>
      <c r="G98" s="41">
        <v>2594.1333333333332</v>
      </c>
      <c r="H98" s="41">
        <v>2545.9166666666665</v>
      </c>
      <c r="I98" s="41">
        <v>2486.1333333333332</v>
      </c>
      <c r="J98" s="41">
        <v>2702.1333333333332</v>
      </c>
      <c r="K98" s="41">
        <v>2761.916666666667</v>
      </c>
      <c r="L98" s="41">
        <v>2810.1333333333332</v>
      </c>
      <c r="M98" s="31">
        <v>2713.7</v>
      </c>
      <c r="N98" s="31">
        <v>2605.6999999999998</v>
      </c>
      <c r="O98" s="42">
        <v>2016950</v>
      </c>
      <c r="P98" s="43">
        <v>-3.4085603112840465E-2</v>
      </c>
    </row>
    <row r="99" spans="1:16" ht="12.75" customHeight="1">
      <c r="A99" s="31">
        <v>89</v>
      </c>
      <c r="B99" s="32" t="s">
        <v>57</v>
      </c>
      <c r="C99" s="33" t="s">
        <v>139</v>
      </c>
      <c r="D99" s="34">
        <v>44434</v>
      </c>
      <c r="E99" s="40">
        <v>209.25</v>
      </c>
      <c r="F99" s="40">
        <v>209.05000000000004</v>
      </c>
      <c r="G99" s="41">
        <v>207.00000000000009</v>
      </c>
      <c r="H99" s="41">
        <v>204.75000000000006</v>
      </c>
      <c r="I99" s="41">
        <v>202.7000000000001</v>
      </c>
      <c r="J99" s="41">
        <v>211.30000000000007</v>
      </c>
      <c r="K99" s="41">
        <v>213.35000000000002</v>
      </c>
      <c r="L99" s="41">
        <v>215.60000000000005</v>
      </c>
      <c r="M99" s="31">
        <v>211.1</v>
      </c>
      <c r="N99" s="31">
        <v>206.8</v>
      </c>
      <c r="O99" s="42">
        <v>177939200</v>
      </c>
      <c r="P99" s="43">
        <v>2.2413444389284203E-2</v>
      </c>
    </row>
    <row r="100" spans="1:16" ht="12.75" customHeight="1">
      <c r="A100" s="31">
        <v>90</v>
      </c>
      <c r="B100" s="32" t="s">
        <v>121</v>
      </c>
      <c r="C100" s="33" t="s">
        <v>140</v>
      </c>
      <c r="D100" s="34">
        <v>44434</v>
      </c>
      <c r="E100" s="40">
        <v>375.95</v>
      </c>
      <c r="F100" s="40">
        <v>381.61666666666662</v>
      </c>
      <c r="G100" s="41">
        <v>367.83333333333326</v>
      </c>
      <c r="H100" s="41">
        <v>359.71666666666664</v>
      </c>
      <c r="I100" s="41">
        <v>345.93333333333328</v>
      </c>
      <c r="J100" s="41">
        <v>389.73333333333323</v>
      </c>
      <c r="K100" s="41">
        <v>403.51666666666665</v>
      </c>
      <c r="L100" s="41">
        <v>411.63333333333321</v>
      </c>
      <c r="M100" s="31">
        <v>395.4</v>
      </c>
      <c r="N100" s="31">
        <v>373.5</v>
      </c>
      <c r="O100" s="42">
        <v>37617500</v>
      </c>
      <c r="P100" s="43">
        <v>1.1971215280112987E-2</v>
      </c>
    </row>
    <row r="101" spans="1:16" ht="12.75" customHeight="1">
      <c r="A101" s="31">
        <v>91</v>
      </c>
      <c r="B101" s="32" t="s">
        <v>121</v>
      </c>
      <c r="C101" s="33" t="s">
        <v>141</v>
      </c>
      <c r="D101" s="34">
        <v>44434</v>
      </c>
      <c r="E101" s="40">
        <v>685.6</v>
      </c>
      <c r="F101" s="40">
        <v>696.36666666666667</v>
      </c>
      <c r="G101" s="41">
        <v>670.83333333333337</v>
      </c>
      <c r="H101" s="41">
        <v>656.06666666666672</v>
      </c>
      <c r="I101" s="41">
        <v>630.53333333333342</v>
      </c>
      <c r="J101" s="41">
        <v>711.13333333333333</v>
      </c>
      <c r="K101" s="41">
        <v>736.66666666666663</v>
      </c>
      <c r="L101" s="41">
        <v>751.43333333333328</v>
      </c>
      <c r="M101" s="31">
        <v>721.9</v>
      </c>
      <c r="N101" s="31">
        <v>681.6</v>
      </c>
      <c r="O101" s="42">
        <v>49574700</v>
      </c>
      <c r="P101" s="43">
        <v>1.6920052061698651E-2</v>
      </c>
    </row>
    <row r="102" spans="1:16" ht="12.75" customHeight="1">
      <c r="A102" s="31">
        <v>92</v>
      </c>
      <c r="B102" s="32" t="s">
        <v>45</v>
      </c>
      <c r="C102" s="33" t="s">
        <v>142</v>
      </c>
      <c r="D102" s="34">
        <v>44434</v>
      </c>
      <c r="E102" s="40">
        <v>3967.85</v>
      </c>
      <c r="F102" s="40">
        <v>4000.0166666666664</v>
      </c>
      <c r="G102" s="41">
        <v>3896.0333333333328</v>
      </c>
      <c r="H102" s="41">
        <v>3824.2166666666662</v>
      </c>
      <c r="I102" s="41">
        <v>3720.2333333333327</v>
      </c>
      <c r="J102" s="41">
        <v>4071.833333333333</v>
      </c>
      <c r="K102" s="41">
        <v>4175.8166666666666</v>
      </c>
      <c r="L102" s="41">
        <v>4247.6333333333332</v>
      </c>
      <c r="M102" s="31">
        <v>4104</v>
      </c>
      <c r="N102" s="31">
        <v>3928.2</v>
      </c>
      <c r="O102" s="42">
        <v>1998250</v>
      </c>
      <c r="P102" s="43">
        <v>-2.5956617109432124E-2</v>
      </c>
    </row>
    <row r="103" spans="1:16" ht="12.75" customHeight="1">
      <c r="A103" s="31">
        <v>93</v>
      </c>
      <c r="B103" s="32" t="s">
        <v>59</v>
      </c>
      <c r="C103" s="33" t="s">
        <v>143</v>
      </c>
      <c r="D103" s="34">
        <v>44434</v>
      </c>
      <c r="E103" s="40">
        <v>1706.15</v>
      </c>
      <c r="F103" s="40">
        <v>1712.75</v>
      </c>
      <c r="G103" s="41">
        <v>1690.9</v>
      </c>
      <c r="H103" s="41">
        <v>1675.65</v>
      </c>
      <c r="I103" s="41">
        <v>1653.8000000000002</v>
      </c>
      <c r="J103" s="41">
        <v>1728</v>
      </c>
      <c r="K103" s="41">
        <v>1749.85</v>
      </c>
      <c r="L103" s="41">
        <v>1765.1</v>
      </c>
      <c r="M103" s="31">
        <v>1734.6</v>
      </c>
      <c r="N103" s="31">
        <v>1697.5</v>
      </c>
      <c r="O103" s="42">
        <v>15420800</v>
      </c>
      <c r="P103" s="43">
        <v>0.11126484492101925</v>
      </c>
    </row>
    <row r="104" spans="1:16" ht="12.75" customHeight="1">
      <c r="A104" s="31">
        <v>94</v>
      </c>
      <c r="B104" s="32" t="s">
        <v>64</v>
      </c>
      <c r="C104" s="33" t="s">
        <v>144</v>
      </c>
      <c r="D104" s="34">
        <v>44434</v>
      </c>
      <c r="E104" s="40">
        <v>79.099999999999994</v>
      </c>
      <c r="F104" s="40">
        <v>79.900000000000006</v>
      </c>
      <c r="G104" s="41">
        <v>77.850000000000009</v>
      </c>
      <c r="H104" s="41">
        <v>76.600000000000009</v>
      </c>
      <c r="I104" s="41">
        <v>74.550000000000011</v>
      </c>
      <c r="J104" s="41">
        <v>81.150000000000006</v>
      </c>
      <c r="K104" s="41">
        <v>83.200000000000017</v>
      </c>
      <c r="L104" s="41">
        <v>84.45</v>
      </c>
      <c r="M104" s="31">
        <v>81.95</v>
      </c>
      <c r="N104" s="31">
        <v>78.650000000000006</v>
      </c>
      <c r="O104" s="42">
        <v>73979960</v>
      </c>
      <c r="P104" s="43">
        <v>4.0281089220730329E-2</v>
      </c>
    </row>
    <row r="105" spans="1:16" ht="12.75" customHeight="1">
      <c r="A105" s="31">
        <v>95</v>
      </c>
      <c r="B105" s="32" t="s">
        <v>45</v>
      </c>
      <c r="C105" s="33" t="s">
        <v>145</v>
      </c>
      <c r="D105" s="34">
        <v>44434</v>
      </c>
      <c r="E105" s="40">
        <v>3845.4</v>
      </c>
      <c r="F105" s="40">
        <v>3901.7666666666664</v>
      </c>
      <c r="G105" s="41">
        <v>3768.6333333333328</v>
      </c>
      <c r="H105" s="41">
        <v>3691.8666666666663</v>
      </c>
      <c r="I105" s="41">
        <v>3558.7333333333327</v>
      </c>
      <c r="J105" s="41">
        <v>3978.5333333333328</v>
      </c>
      <c r="K105" s="41">
        <v>4111.6666666666661</v>
      </c>
      <c r="L105" s="41">
        <v>4188.4333333333325</v>
      </c>
      <c r="M105" s="31">
        <v>4034.9</v>
      </c>
      <c r="N105" s="31">
        <v>3825</v>
      </c>
      <c r="O105" s="42">
        <v>531000</v>
      </c>
      <c r="P105" s="43">
        <v>-5.0938337801608578E-2</v>
      </c>
    </row>
    <row r="106" spans="1:16" ht="12.75" customHeight="1">
      <c r="A106" s="31">
        <v>96</v>
      </c>
      <c r="B106" s="32" t="s">
        <v>64</v>
      </c>
      <c r="C106" s="33" t="s">
        <v>146</v>
      </c>
      <c r="D106" s="34">
        <v>44434</v>
      </c>
      <c r="E106" s="40">
        <v>375.4</v>
      </c>
      <c r="F106" s="40">
        <v>378.33333333333331</v>
      </c>
      <c r="G106" s="41">
        <v>371.16666666666663</v>
      </c>
      <c r="H106" s="41">
        <v>366.93333333333334</v>
      </c>
      <c r="I106" s="41">
        <v>359.76666666666665</v>
      </c>
      <c r="J106" s="41">
        <v>382.56666666666661</v>
      </c>
      <c r="K106" s="41">
        <v>389.73333333333323</v>
      </c>
      <c r="L106" s="41">
        <v>393.96666666666658</v>
      </c>
      <c r="M106" s="31">
        <v>385.5</v>
      </c>
      <c r="N106" s="31">
        <v>374.1</v>
      </c>
      <c r="O106" s="42">
        <v>25108000</v>
      </c>
      <c r="P106" s="43">
        <v>1.4300719075704937E-2</v>
      </c>
    </row>
    <row r="107" spans="1:16" ht="12.75" customHeight="1">
      <c r="A107" s="31">
        <v>97</v>
      </c>
      <c r="B107" s="32" t="s">
        <v>71</v>
      </c>
      <c r="C107" s="33" t="s">
        <v>147</v>
      </c>
      <c r="D107" s="34">
        <v>44434</v>
      </c>
      <c r="E107" s="40">
        <v>1594.75</v>
      </c>
      <c r="F107" s="40">
        <v>1603.3999999999999</v>
      </c>
      <c r="G107" s="41">
        <v>1581.6499999999996</v>
      </c>
      <c r="H107" s="41">
        <v>1568.5499999999997</v>
      </c>
      <c r="I107" s="41">
        <v>1546.7999999999995</v>
      </c>
      <c r="J107" s="41">
        <v>1616.4999999999998</v>
      </c>
      <c r="K107" s="41">
        <v>1638.2500000000002</v>
      </c>
      <c r="L107" s="41">
        <v>1651.35</v>
      </c>
      <c r="M107" s="31">
        <v>1625.15</v>
      </c>
      <c r="N107" s="31">
        <v>1590.3</v>
      </c>
      <c r="O107" s="42">
        <v>12708075</v>
      </c>
      <c r="P107" s="43">
        <v>-1.2422360248447204E-2</v>
      </c>
    </row>
    <row r="108" spans="1:16" ht="12.75" customHeight="1">
      <c r="A108" s="31">
        <v>98</v>
      </c>
      <c r="B108" s="32" t="s">
        <v>88</v>
      </c>
      <c r="C108" s="33" t="s">
        <v>148</v>
      </c>
      <c r="D108" s="34">
        <v>44434</v>
      </c>
      <c r="E108" s="40">
        <v>4929.25</v>
      </c>
      <c r="F108" s="40">
        <v>4974.3</v>
      </c>
      <c r="G108" s="41">
        <v>4853.9500000000007</v>
      </c>
      <c r="H108" s="41">
        <v>4778.6500000000005</v>
      </c>
      <c r="I108" s="41">
        <v>4658.3000000000011</v>
      </c>
      <c r="J108" s="41">
        <v>5049.6000000000004</v>
      </c>
      <c r="K108" s="41">
        <v>5169.9500000000007</v>
      </c>
      <c r="L108" s="41">
        <v>5245.25</v>
      </c>
      <c r="M108" s="31">
        <v>5094.6499999999996</v>
      </c>
      <c r="N108" s="31">
        <v>4899</v>
      </c>
      <c r="O108" s="42">
        <v>690150</v>
      </c>
      <c r="P108" s="43">
        <v>3.5095613048368952E-2</v>
      </c>
    </row>
    <row r="109" spans="1:16" ht="12.75" customHeight="1">
      <c r="A109" s="31">
        <v>99</v>
      </c>
      <c r="B109" s="32" t="s">
        <v>88</v>
      </c>
      <c r="C109" s="33" t="s">
        <v>149</v>
      </c>
      <c r="D109" s="34">
        <v>44434</v>
      </c>
      <c r="E109" s="40">
        <v>3864.65</v>
      </c>
      <c r="F109" s="40">
        <v>3854.85</v>
      </c>
      <c r="G109" s="41">
        <v>3761.95</v>
      </c>
      <c r="H109" s="41">
        <v>3659.25</v>
      </c>
      <c r="I109" s="41">
        <v>3566.35</v>
      </c>
      <c r="J109" s="41">
        <v>3957.5499999999997</v>
      </c>
      <c r="K109" s="41">
        <v>4050.4500000000003</v>
      </c>
      <c r="L109" s="41">
        <v>4153.1499999999996</v>
      </c>
      <c r="M109" s="31">
        <v>3947.75</v>
      </c>
      <c r="N109" s="31">
        <v>3752.15</v>
      </c>
      <c r="O109" s="42">
        <v>582400</v>
      </c>
      <c r="P109" s="43">
        <v>4.9369369369369372E-2</v>
      </c>
    </row>
    <row r="110" spans="1:16" ht="12.75" customHeight="1">
      <c r="A110" s="31">
        <v>100</v>
      </c>
      <c r="B110" s="32" t="s">
        <v>48</v>
      </c>
      <c r="C110" s="33" t="s">
        <v>150</v>
      </c>
      <c r="D110" s="34">
        <v>44434</v>
      </c>
      <c r="E110" s="40">
        <v>929</v>
      </c>
      <c r="F110" s="40">
        <v>940.4</v>
      </c>
      <c r="G110" s="41">
        <v>912.44999999999993</v>
      </c>
      <c r="H110" s="41">
        <v>895.9</v>
      </c>
      <c r="I110" s="41">
        <v>867.94999999999993</v>
      </c>
      <c r="J110" s="41">
        <v>956.94999999999993</v>
      </c>
      <c r="K110" s="41">
        <v>984.9</v>
      </c>
      <c r="L110" s="41">
        <v>1001.4499999999999</v>
      </c>
      <c r="M110" s="31">
        <v>968.35</v>
      </c>
      <c r="N110" s="31">
        <v>923.85</v>
      </c>
      <c r="O110" s="42">
        <v>11810750</v>
      </c>
      <c r="P110" s="43">
        <v>-6.0090135202804209E-3</v>
      </c>
    </row>
    <row r="111" spans="1:16" ht="12.75" customHeight="1">
      <c r="A111" s="31">
        <v>101</v>
      </c>
      <c r="B111" s="32" t="s">
        <v>50</v>
      </c>
      <c r="C111" s="33" t="s">
        <v>151</v>
      </c>
      <c r="D111" s="34">
        <v>44434</v>
      </c>
      <c r="E111" s="40">
        <v>784.8</v>
      </c>
      <c r="F111" s="40">
        <v>783.7166666666667</v>
      </c>
      <c r="G111" s="41">
        <v>777.08333333333337</v>
      </c>
      <c r="H111" s="41">
        <v>769.36666666666667</v>
      </c>
      <c r="I111" s="41">
        <v>762.73333333333335</v>
      </c>
      <c r="J111" s="41">
        <v>791.43333333333339</v>
      </c>
      <c r="K111" s="41">
        <v>798.06666666666661</v>
      </c>
      <c r="L111" s="41">
        <v>805.78333333333342</v>
      </c>
      <c r="M111" s="31">
        <v>790.35</v>
      </c>
      <c r="N111" s="31">
        <v>776</v>
      </c>
      <c r="O111" s="42">
        <v>11585000</v>
      </c>
      <c r="P111" s="43">
        <v>-6.0386473429951688E-4</v>
      </c>
    </row>
    <row r="112" spans="1:16" ht="12.75" customHeight="1">
      <c r="A112" s="31">
        <v>102</v>
      </c>
      <c r="B112" s="32" t="s">
        <v>64</v>
      </c>
      <c r="C112" s="33" t="s">
        <v>152</v>
      </c>
      <c r="D112" s="34">
        <v>44434</v>
      </c>
      <c r="E112" s="40">
        <v>143</v>
      </c>
      <c r="F112" s="40">
        <v>144.25</v>
      </c>
      <c r="G112" s="41">
        <v>141.30000000000001</v>
      </c>
      <c r="H112" s="41">
        <v>139.60000000000002</v>
      </c>
      <c r="I112" s="41">
        <v>136.65000000000003</v>
      </c>
      <c r="J112" s="41">
        <v>145.94999999999999</v>
      </c>
      <c r="K112" s="41">
        <v>148.89999999999998</v>
      </c>
      <c r="L112" s="41">
        <v>150.59999999999997</v>
      </c>
      <c r="M112" s="31">
        <v>147.19999999999999</v>
      </c>
      <c r="N112" s="31">
        <v>142.55000000000001</v>
      </c>
      <c r="O112" s="42">
        <v>40152000</v>
      </c>
      <c r="P112" s="43">
        <v>1.3734599070894769E-2</v>
      </c>
    </row>
    <row r="113" spans="1:16" ht="12.75" customHeight="1">
      <c r="A113" s="31">
        <v>103</v>
      </c>
      <c r="B113" s="32" t="s">
        <v>64</v>
      </c>
      <c r="C113" s="33" t="s">
        <v>153</v>
      </c>
      <c r="D113" s="34">
        <v>44434</v>
      </c>
      <c r="E113" s="40">
        <v>158.25</v>
      </c>
      <c r="F113" s="40">
        <v>159.96666666666667</v>
      </c>
      <c r="G113" s="41">
        <v>155.93333333333334</v>
      </c>
      <c r="H113" s="41">
        <v>153.61666666666667</v>
      </c>
      <c r="I113" s="41">
        <v>149.58333333333334</v>
      </c>
      <c r="J113" s="41">
        <v>162.28333333333333</v>
      </c>
      <c r="K113" s="41">
        <v>166.31666666666669</v>
      </c>
      <c r="L113" s="41">
        <v>168.63333333333333</v>
      </c>
      <c r="M113" s="31">
        <v>164</v>
      </c>
      <c r="N113" s="31">
        <v>157.65</v>
      </c>
      <c r="O113" s="42">
        <v>30570000</v>
      </c>
      <c r="P113" s="43">
        <v>4.5347003154574137E-3</v>
      </c>
    </row>
    <row r="114" spans="1:16" ht="12.75" customHeight="1">
      <c r="A114" s="31">
        <v>104</v>
      </c>
      <c r="B114" s="32" t="s">
        <v>57</v>
      </c>
      <c r="C114" s="33" t="s">
        <v>154</v>
      </c>
      <c r="D114" s="34">
        <v>44434</v>
      </c>
      <c r="E114" s="40">
        <v>538.04999999999995</v>
      </c>
      <c r="F114" s="40">
        <v>533.56666666666661</v>
      </c>
      <c r="G114" s="41">
        <v>523.13333333333321</v>
      </c>
      <c r="H114" s="41">
        <v>508.21666666666658</v>
      </c>
      <c r="I114" s="41">
        <v>497.78333333333319</v>
      </c>
      <c r="J114" s="41">
        <v>548.48333333333323</v>
      </c>
      <c r="K114" s="41">
        <v>558.91666666666663</v>
      </c>
      <c r="L114" s="41">
        <v>573.83333333333326</v>
      </c>
      <c r="M114" s="31">
        <v>544</v>
      </c>
      <c r="N114" s="31">
        <v>518.65</v>
      </c>
      <c r="O114" s="42">
        <v>9800000</v>
      </c>
      <c r="P114" s="43">
        <v>2.2964509394572025E-2</v>
      </c>
    </row>
    <row r="115" spans="1:16" ht="12.75" customHeight="1">
      <c r="A115" s="31">
        <v>105</v>
      </c>
      <c r="B115" s="32" t="s">
        <v>50</v>
      </c>
      <c r="C115" s="33" t="s">
        <v>155</v>
      </c>
      <c r="D115" s="34">
        <v>44434</v>
      </c>
      <c r="E115" s="40">
        <v>6845.05</v>
      </c>
      <c r="F115" s="40">
        <v>6846.5</v>
      </c>
      <c r="G115" s="41">
        <v>6783.05</v>
      </c>
      <c r="H115" s="41">
        <v>6721.05</v>
      </c>
      <c r="I115" s="41">
        <v>6657.6</v>
      </c>
      <c r="J115" s="41">
        <v>6908.5</v>
      </c>
      <c r="K115" s="41">
        <v>6971.9500000000007</v>
      </c>
      <c r="L115" s="41">
        <v>7033.95</v>
      </c>
      <c r="M115" s="31">
        <v>6909.95</v>
      </c>
      <c r="N115" s="31">
        <v>6784.5</v>
      </c>
      <c r="O115" s="42">
        <v>3067600</v>
      </c>
      <c r="P115" s="43">
        <v>-6.5193298128952349E-5</v>
      </c>
    </row>
    <row r="116" spans="1:16" ht="12.75" customHeight="1">
      <c r="A116" s="31">
        <v>106</v>
      </c>
      <c r="B116" s="32" t="s">
        <v>57</v>
      </c>
      <c r="C116" s="33" t="s">
        <v>156</v>
      </c>
      <c r="D116" s="34">
        <v>44434</v>
      </c>
      <c r="E116" s="40">
        <v>704.7</v>
      </c>
      <c r="F116" s="40">
        <v>711.23333333333323</v>
      </c>
      <c r="G116" s="41">
        <v>691.51666666666642</v>
      </c>
      <c r="H116" s="41">
        <v>678.33333333333314</v>
      </c>
      <c r="I116" s="41">
        <v>658.61666666666633</v>
      </c>
      <c r="J116" s="41">
        <v>724.41666666666652</v>
      </c>
      <c r="K116" s="41">
        <v>744.13333333333344</v>
      </c>
      <c r="L116" s="41">
        <v>757.31666666666661</v>
      </c>
      <c r="M116" s="31">
        <v>730.95</v>
      </c>
      <c r="N116" s="31">
        <v>698.05</v>
      </c>
      <c r="O116" s="42">
        <v>14002500</v>
      </c>
      <c r="P116" s="43">
        <v>-1.5900904858121762E-2</v>
      </c>
    </row>
    <row r="117" spans="1:16" ht="12.75" customHeight="1">
      <c r="A117" s="31">
        <v>107</v>
      </c>
      <c r="B117" s="32" t="s">
        <v>48</v>
      </c>
      <c r="C117" s="33" t="s">
        <v>157</v>
      </c>
      <c r="D117" s="34">
        <v>44434</v>
      </c>
      <c r="E117" s="40">
        <v>2739.3</v>
      </c>
      <c r="F117" s="40">
        <v>2761.9166666666665</v>
      </c>
      <c r="G117" s="41">
        <v>2700.7833333333328</v>
      </c>
      <c r="H117" s="41">
        <v>2662.2666666666664</v>
      </c>
      <c r="I117" s="41">
        <v>2601.1333333333328</v>
      </c>
      <c r="J117" s="41">
        <v>2800.4333333333329</v>
      </c>
      <c r="K117" s="41">
        <v>2861.5666666666671</v>
      </c>
      <c r="L117" s="41">
        <v>2900.083333333333</v>
      </c>
      <c r="M117" s="31">
        <v>2823.05</v>
      </c>
      <c r="N117" s="31">
        <v>2723.4</v>
      </c>
      <c r="O117" s="42">
        <v>381200</v>
      </c>
      <c r="P117" s="43">
        <v>-4.652326163081541E-2</v>
      </c>
    </row>
    <row r="118" spans="1:16" ht="12.75" customHeight="1">
      <c r="A118" s="31">
        <v>108</v>
      </c>
      <c r="B118" s="32" t="s">
        <v>64</v>
      </c>
      <c r="C118" s="33" t="s">
        <v>158</v>
      </c>
      <c r="D118" s="34">
        <v>44434</v>
      </c>
      <c r="E118" s="40">
        <v>1038.1500000000001</v>
      </c>
      <c r="F118" s="40">
        <v>1047.95</v>
      </c>
      <c r="G118" s="41">
        <v>1021.8500000000001</v>
      </c>
      <c r="H118" s="41">
        <v>1005.5500000000002</v>
      </c>
      <c r="I118" s="41">
        <v>979.45000000000027</v>
      </c>
      <c r="J118" s="41">
        <v>1064.25</v>
      </c>
      <c r="K118" s="41">
        <v>1090.3499999999999</v>
      </c>
      <c r="L118" s="41">
        <v>1106.6499999999999</v>
      </c>
      <c r="M118" s="31">
        <v>1074.05</v>
      </c>
      <c r="N118" s="31">
        <v>1031.6500000000001</v>
      </c>
      <c r="O118" s="42">
        <v>2949050</v>
      </c>
      <c r="P118" s="43">
        <v>-1.8390307226308956E-2</v>
      </c>
    </row>
    <row r="119" spans="1:16" ht="12.75" customHeight="1">
      <c r="A119" s="31">
        <v>109</v>
      </c>
      <c r="B119" s="32" t="s">
        <v>80</v>
      </c>
      <c r="C119" s="33" t="s">
        <v>159</v>
      </c>
      <c r="D119" s="34">
        <v>44434</v>
      </c>
      <c r="E119" s="40">
        <v>1096.7</v>
      </c>
      <c r="F119" s="40">
        <v>1104.55</v>
      </c>
      <c r="G119" s="41">
        <v>1085.1499999999999</v>
      </c>
      <c r="H119" s="41">
        <v>1073.5999999999999</v>
      </c>
      <c r="I119" s="41">
        <v>1054.1999999999998</v>
      </c>
      <c r="J119" s="41">
        <v>1116.0999999999999</v>
      </c>
      <c r="K119" s="41">
        <v>1135.5</v>
      </c>
      <c r="L119" s="41">
        <v>1147.05</v>
      </c>
      <c r="M119" s="31">
        <v>1123.95</v>
      </c>
      <c r="N119" s="31">
        <v>1093</v>
      </c>
      <c r="O119" s="42">
        <v>2007600</v>
      </c>
      <c r="P119" s="43">
        <v>1.2711864406779662E-2</v>
      </c>
    </row>
    <row r="120" spans="1:16" ht="12.75" customHeight="1">
      <c r="A120" s="31">
        <v>110</v>
      </c>
      <c r="B120" s="32" t="s">
        <v>88</v>
      </c>
      <c r="C120" s="33" t="s">
        <v>160</v>
      </c>
      <c r="D120" s="34">
        <v>44434</v>
      </c>
      <c r="E120" s="40">
        <v>3350.85</v>
      </c>
      <c r="F120" s="40">
        <v>3296.5499999999997</v>
      </c>
      <c r="G120" s="41">
        <v>3184.9999999999995</v>
      </c>
      <c r="H120" s="41">
        <v>3019.1499999999996</v>
      </c>
      <c r="I120" s="41">
        <v>2907.5999999999995</v>
      </c>
      <c r="J120" s="41">
        <v>3462.3999999999996</v>
      </c>
      <c r="K120" s="41">
        <v>3573.95</v>
      </c>
      <c r="L120" s="41">
        <v>3739.7999999999997</v>
      </c>
      <c r="M120" s="31">
        <v>3408.1</v>
      </c>
      <c r="N120" s="31">
        <v>3130.7</v>
      </c>
      <c r="O120" s="42">
        <v>2242800</v>
      </c>
      <c r="P120" s="43">
        <v>5.5595408895265427E-3</v>
      </c>
    </row>
    <row r="121" spans="1:16" ht="12.75" customHeight="1">
      <c r="A121" s="31">
        <v>111</v>
      </c>
      <c r="B121" s="32" t="s">
        <v>50</v>
      </c>
      <c r="C121" s="33" t="s">
        <v>161</v>
      </c>
      <c r="D121" s="34">
        <v>44434</v>
      </c>
      <c r="E121" s="40">
        <v>203.1</v>
      </c>
      <c r="F121" s="40">
        <v>205.53333333333333</v>
      </c>
      <c r="G121" s="41">
        <v>199.41666666666666</v>
      </c>
      <c r="H121" s="41">
        <v>195.73333333333332</v>
      </c>
      <c r="I121" s="41">
        <v>189.61666666666665</v>
      </c>
      <c r="J121" s="41">
        <v>209.21666666666667</v>
      </c>
      <c r="K121" s="41">
        <v>215.33333333333334</v>
      </c>
      <c r="L121" s="41">
        <v>219.01666666666668</v>
      </c>
      <c r="M121" s="31">
        <v>211.65</v>
      </c>
      <c r="N121" s="31">
        <v>201.85</v>
      </c>
      <c r="O121" s="42">
        <v>36862000</v>
      </c>
      <c r="P121" s="43">
        <v>0.1127311146328579</v>
      </c>
    </row>
    <row r="122" spans="1:16" ht="12.75" customHeight="1">
      <c r="A122" s="31">
        <v>112</v>
      </c>
      <c r="B122" s="32" t="s">
        <v>88</v>
      </c>
      <c r="C122" s="33" t="s">
        <v>162</v>
      </c>
      <c r="D122" s="34">
        <v>44434</v>
      </c>
      <c r="E122" s="40">
        <v>2858</v>
      </c>
      <c r="F122" s="40">
        <v>2851.7333333333336</v>
      </c>
      <c r="G122" s="41">
        <v>2792.6166666666672</v>
      </c>
      <c r="H122" s="41">
        <v>2727.2333333333336</v>
      </c>
      <c r="I122" s="41">
        <v>2668.1166666666672</v>
      </c>
      <c r="J122" s="41">
        <v>2917.1166666666672</v>
      </c>
      <c r="K122" s="41">
        <v>2976.233333333334</v>
      </c>
      <c r="L122" s="41">
        <v>3041.6166666666672</v>
      </c>
      <c r="M122" s="31">
        <v>2910.85</v>
      </c>
      <c r="N122" s="31">
        <v>2786.35</v>
      </c>
      <c r="O122" s="42">
        <v>943150</v>
      </c>
      <c r="P122" s="43">
        <v>0.12306501547987617</v>
      </c>
    </row>
    <row r="123" spans="1:16" ht="12.75" customHeight="1">
      <c r="A123" s="31">
        <v>113</v>
      </c>
      <c r="B123" s="32" t="s">
        <v>50</v>
      </c>
      <c r="C123" s="33" t="s">
        <v>163</v>
      </c>
      <c r="D123" s="34">
        <v>44434</v>
      </c>
      <c r="E123" s="40">
        <v>77931.600000000006</v>
      </c>
      <c r="F123" s="40">
        <v>78277.016666666663</v>
      </c>
      <c r="G123" s="41">
        <v>77367.533333333326</v>
      </c>
      <c r="H123" s="41">
        <v>76803.46666666666</v>
      </c>
      <c r="I123" s="41">
        <v>75893.983333333323</v>
      </c>
      <c r="J123" s="41">
        <v>78841.083333333328</v>
      </c>
      <c r="K123" s="41">
        <v>79750.566666666666</v>
      </c>
      <c r="L123" s="41">
        <v>80314.633333333331</v>
      </c>
      <c r="M123" s="31">
        <v>79186.5</v>
      </c>
      <c r="N123" s="31">
        <v>77712.95</v>
      </c>
      <c r="O123" s="42">
        <v>48600</v>
      </c>
      <c r="P123" s="43">
        <v>3.7796284433055737E-2</v>
      </c>
    </row>
    <row r="124" spans="1:16" ht="12.75" customHeight="1">
      <c r="A124" s="31">
        <v>114</v>
      </c>
      <c r="B124" s="32" t="s">
        <v>64</v>
      </c>
      <c r="C124" s="33" t="s">
        <v>164</v>
      </c>
      <c r="D124" s="34">
        <v>44434</v>
      </c>
      <c r="E124" s="40">
        <v>1456.2</v>
      </c>
      <c r="F124" s="40">
        <v>1459.3333333333333</v>
      </c>
      <c r="G124" s="41">
        <v>1442.8666666666666</v>
      </c>
      <c r="H124" s="41">
        <v>1429.5333333333333</v>
      </c>
      <c r="I124" s="41">
        <v>1413.0666666666666</v>
      </c>
      <c r="J124" s="41">
        <v>1472.6666666666665</v>
      </c>
      <c r="K124" s="41">
        <v>1489.1333333333332</v>
      </c>
      <c r="L124" s="41">
        <v>1502.4666666666665</v>
      </c>
      <c r="M124" s="31">
        <v>1475.8</v>
      </c>
      <c r="N124" s="31">
        <v>1446</v>
      </c>
      <c r="O124" s="42">
        <v>3624000</v>
      </c>
      <c r="P124" s="43">
        <v>-1.7686521650742019E-2</v>
      </c>
    </row>
    <row r="125" spans="1:16" ht="12.75" customHeight="1">
      <c r="A125" s="31">
        <v>115</v>
      </c>
      <c r="B125" s="32" t="s">
        <v>45</v>
      </c>
      <c r="C125" s="33" t="s">
        <v>165</v>
      </c>
      <c r="D125" s="34">
        <v>44434</v>
      </c>
      <c r="E125" s="40">
        <v>390.95</v>
      </c>
      <c r="F125" s="40">
        <v>392.41666666666669</v>
      </c>
      <c r="G125" s="41">
        <v>385.13333333333338</v>
      </c>
      <c r="H125" s="41">
        <v>379.31666666666672</v>
      </c>
      <c r="I125" s="41">
        <v>372.03333333333342</v>
      </c>
      <c r="J125" s="41">
        <v>398.23333333333335</v>
      </c>
      <c r="K125" s="41">
        <v>405.51666666666665</v>
      </c>
      <c r="L125" s="41">
        <v>411.33333333333331</v>
      </c>
      <c r="M125" s="31">
        <v>399.7</v>
      </c>
      <c r="N125" s="31">
        <v>386.6</v>
      </c>
      <c r="O125" s="42">
        <v>4124800</v>
      </c>
      <c r="P125" s="43">
        <v>-7.2328175602734801E-2</v>
      </c>
    </row>
    <row r="126" spans="1:16" ht="12.75" customHeight="1">
      <c r="A126" s="31">
        <v>116</v>
      </c>
      <c r="B126" s="32" t="s">
        <v>121</v>
      </c>
      <c r="C126" s="33" t="s">
        <v>166</v>
      </c>
      <c r="D126" s="34">
        <v>44434</v>
      </c>
      <c r="E126" s="40">
        <v>73.099999999999994</v>
      </c>
      <c r="F126" s="40">
        <v>73.883333333333326</v>
      </c>
      <c r="G126" s="41">
        <v>71.166666666666657</v>
      </c>
      <c r="H126" s="41">
        <v>69.233333333333334</v>
      </c>
      <c r="I126" s="41">
        <v>66.516666666666666</v>
      </c>
      <c r="J126" s="41">
        <v>75.816666666666649</v>
      </c>
      <c r="K126" s="41">
        <v>78.533333333333317</v>
      </c>
      <c r="L126" s="41">
        <v>80.46666666666664</v>
      </c>
      <c r="M126" s="31">
        <v>76.599999999999994</v>
      </c>
      <c r="N126" s="31">
        <v>71.95</v>
      </c>
      <c r="O126" s="42">
        <v>85697000</v>
      </c>
      <c r="P126" s="43">
        <v>-8.7601809954751128E-2</v>
      </c>
    </row>
    <row r="127" spans="1:16" ht="12.75" customHeight="1">
      <c r="A127" s="31">
        <v>117</v>
      </c>
      <c r="B127" s="32" t="s">
        <v>45</v>
      </c>
      <c r="C127" s="33" t="s">
        <v>167</v>
      </c>
      <c r="D127" s="34">
        <v>44434</v>
      </c>
      <c r="E127" s="40">
        <v>5388.75</v>
      </c>
      <c r="F127" s="40">
        <v>5405.8</v>
      </c>
      <c r="G127" s="41">
        <v>5337.75</v>
      </c>
      <c r="H127" s="41">
        <v>5286.75</v>
      </c>
      <c r="I127" s="41">
        <v>5218.7</v>
      </c>
      <c r="J127" s="41">
        <v>5456.8</v>
      </c>
      <c r="K127" s="41">
        <v>5524.8500000000013</v>
      </c>
      <c r="L127" s="41">
        <v>5575.85</v>
      </c>
      <c r="M127" s="31">
        <v>5473.85</v>
      </c>
      <c r="N127" s="31">
        <v>5354.8</v>
      </c>
      <c r="O127" s="42">
        <v>917750</v>
      </c>
      <c r="P127" s="43">
        <v>-1.5025489669975852E-2</v>
      </c>
    </row>
    <row r="128" spans="1:16" ht="12.75" customHeight="1">
      <c r="A128" s="31">
        <v>118</v>
      </c>
      <c r="B128" s="32" t="s">
        <v>39</v>
      </c>
      <c r="C128" s="33" t="s">
        <v>168</v>
      </c>
      <c r="D128" s="34">
        <v>44434</v>
      </c>
      <c r="E128" s="40">
        <v>3712.55</v>
      </c>
      <c r="F128" s="40">
        <v>3715.5</v>
      </c>
      <c r="G128" s="41">
        <v>3656.05</v>
      </c>
      <c r="H128" s="41">
        <v>3599.55</v>
      </c>
      <c r="I128" s="41">
        <v>3540.1000000000004</v>
      </c>
      <c r="J128" s="41">
        <v>3772</v>
      </c>
      <c r="K128" s="41">
        <v>3831.45</v>
      </c>
      <c r="L128" s="41">
        <v>3887.95</v>
      </c>
      <c r="M128" s="31">
        <v>3774.95</v>
      </c>
      <c r="N128" s="31">
        <v>3659</v>
      </c>
      <c r="O128" s="42">
        <v>477225</v>
      </c>
      <c r="P128" s="43">
        <v>-4.2253521126760559E-3</v>
      </c>
    </row>
    <row r="129" spans="1:16" ht="12.75" customHeight="1">
      <c r="A129" s="31">
        <v>119</v>
      </c>
      <c r="B129" s="32" t="s">
        <v>57</v>
      </c>
      <c r="C129" s="33" t="s">
        <v>169</v>
      </c>
      <c r="D129" s="34">
        <v>44434</v>
      </c>
      <c r="E129" s="40">
        <v>19567.400000000001</v>
      </c>
      <c r="F129" s="40">
        <v>19299.916666666668</v>
      </c>
      <c r="G129" s="41">
        <v>18954.783333333336</v>
      </c>
      <c r="H129" s="41">
        <v>18342.166666666668</v>
      </c>
      <c r="I129" s="41">
        <v>17997.033333333336</v>
      </c>
      <c r="J129" s="41">
        <v>19912.533333333336</v>
      </c>
      <c r="K129" s="41">
        <v>20257.666666666668</v>
      </c>
      <c r="L129" s="41">
        <v>20870.283333333336</v>
      </c>
      <c r="M129" s="31">
        <v>19645.05</v>
      </c>
      <c r="N129" s="31">
        <v>18687.3</v>
      </c>
      <c r="O129" s="42">
        <v>360050</v>
      </c>
      <c r="P129" s="43">
        <v>9.5331557549418189E-3</v>
      </c>
    </row>
    <row r="130" spans="1:16" ht="12.75" customHeight="1">
      <c r="A130" s="31">
        <v>120</v>
      </c>
      <c r="B130" s="32" t="s">
        <v>121</v>
      </c>
      <c r="C130" s="33" t="s">
        <v>170</v>
      </c>
      <c r="D130" s="34">
        <v>44434</v>
      </c>
      <c r="E130" s="40">
        <v>150.80000000000001</v>
      </c>
      <c r="F130" s="40">
        <v>154.20000000000002</v>
      </c>
      <c r="G130" s="41">
        <v>145.60000000000002</v>
      </c>
      <c r="H130" s="41">
        <v>140.4</v>
      </c>
      <c r="I130" s="41">
        <v>131.80000000000001</v>
      </c>
      <c r="J130" s="41">
        <v>159.40000000000003</v>
      </c>
      <c r="K130" s="41">
        <v>168</v>
      </c>
      <c r="L130" s="41">
        <v>173.20000000000005</v>
      </c>
      <c r="M130" s="31">
        <v>162.80000000000001</v>
      </c>
      <c r="N130" s="31">
        <v>149</v>
      </c>
      <c r="O130" s="42">
        <v>134268000</v>
      </c>
      <c r="P130" s="43">
        <v>5.584826132771338E-2</v>
      </c>
    </row>
    <row r="131" spans="1:16" ht="12.75" customHeight="1">
      <c r="A131" s="31">
        <v>121</v>
      </c>
      <c r="B131" s="32" t="s">
        <v>171</v>
      </c>
      <c r="C131" s="33" t="s">
        <v>172</v>
      </c>
      <c r="D131" s="34">
        <v>44434</v>
      </c>
      <c r="E131" s="40">
        <v>114.2</v>
      </c>
      <c r="F131" s="40">
        <v>114.93333333333334</v>
      </c>
      <c r="G131" s="41">
        <v>112.81666666666668</v>
      </c>
      <c r="H131" s="41">
        <v>111.43333333333334</v>
      </c>
      <c r="I131" s="41">
        <v>109.31666666666668</v>
      </c>
      <c r="J131" s="41">
        <v>116.31666666666668</v>
      </c>
      <c r="K131" s="41">
        <v>118.43333333333335</v>
      </c>
      <c r="L131" s="41">
        <v>119.81666666666668</v>
      </c>
      <c r="M131" s="31">
        <v>117.05</v>
      </c>
      <c r="N131" s="31">
        <v>113.55</v>
      </c>
      <c r="O131" s="42">
        <v>66940800</v>
      </c>
      <c r="P131" s="43">
        <v>2.133287823193105E-3</v>
      </c>
    </row>
    <row r="132" spans="1:16" ht="12.75" customHeight="1">
      <c r="A132" s="31">
        <v>122</v>
      </c>
      <c r="B132" s="32" t="s">
        <v>80</v>
      </c>
      <c r="C132" s="33" t="s">
        <v>173</v>
      </c>
      <c r="D132" s="34">
        <v>44434</v>
      </c>
      <c r="E132" s="40">
        <v>110.15</v>
      </c>
      <c r="F132" s="40">
        <v>110.01666666666667</v>
      </c>
      <c r="G132" s="41">
        <v>108.53333333333333</v>
      </c>
      <c r="H132" s="41">
        <v>106.91666666666667</v>
      </c>
      <c r="I132" s="41">
        <v>105.43333333333334</v>
      </c>
      <c r="J132" s="41">
        <v>111.63333333333333</v>
      </c>
      <c r="K132" s="41">
        <v>113.11666666666665</v>
      </c>
      <c r="L132" s="41">
        <v>114.73333333333332</v>
      </c>
      <c r="M132" s="31">
        <v>111.5</v>
      </c>
      <c r="N132" s="31">
        <v>108.4</v>
      </c>
      <c r="O132" s="42">
        <v>48463800</v>
      </c>
      <c r="P132" s="43">
        <v>2.5485823510672189E-3</v>
      </c>
    </row>
    <row r="133" spans="1:16" ht="12.75" customHeight="1">
      <c r="A133" s="31">
        <v>123</v>
      </c>
      <c r="B133" s="32" t="s">
        <v>41</v>
      </c>
      <c r="C133" s="33" t="s">
        <v>174</v>
      </c>
      <c r="D133" s="34">
        <v>44434</v>
      </c>
      <c r="E133" s="40">
        <v>31061.3</v>
      </c>
      <c r="F133" s="40">
        <v>30863.816666666669</v>
      </c>
      <c r="G133" s="41">
        <v>30477.633333333339</v>
      </c>
      <c r="H133" s="41">
        <v>29893.966666666671</v>
      </c>
      <c r="I133" s="41">
        <v>29507.78333333334</v>
      </c>
      <c r="J133" s="41">
        <v>31447.483333333337</v>
      </c>
      <c r="K133" s="41">
        <v>31833.666666666664</v>
      </c>
      <c r="L133" s="41">
        <v>32417.333333333336</v>
      </c>
      <c r="M133" s="31">
        <v>31250</v>
      </c>
      <c r="N133" s="31">
        <v>30280.15</v>
      </c>
      <c r="O133" s="42">
        <v>84000</v>
      </c>
      <c r="P133" s="43">
        <v>-2.4390243902439025E-2</v>
      </c>
    </row>
    <row r="134" spans="1:16" ht="12.75" customHeight="1">
      <c r="A134" s="31">
        <v>124</v>
      </c>
      <c r="B134" s="32" t="s">
        <v>48</v>
      </c>
      <c r="C134" s="33" t="s">
        <v>175</v>
      </c>
      <c r="D134" s="34">
        <v>44434</v>
      </c>
      <c r="E134" s="40">
        <v>2634.45</v>
      </c>
      <c r="F134" s="40">
        <v>2655.4666666666667</v>
      </c>
      <c r="G134" s="41">
        <v>2591.4333333333334</v>
      </c>
      <c r="H134" s="41">
        <v>2548.4166666666665</v>
      </c>
      <c r="I134" s="41">
        <v>2484.3833333333332</v>
      </c>
      <c r="J134" s="41">
        <v>2698.4833333333336</v>
      </c>
      <c r="K134" s="41">
        <v>2762.5166666666673</v>
      </c>
      <c r="L134" s="41">
        <v>2805.5333333333338</v>
      </c>
      <c r="M134" s="31">
        <v>2719.5</v>
      </c>
      <c r="N134" s="31">
        <v>2612.4499999999998</v>
      </c>
      <c r="O134" s="42">
        <v>2761550</v>
      </c>
      <c r="P134" s="43">
        <v>-2.3721563289908612E-2</v>
      </c>
    </row>
    <row r="135" spans="1:16" ht="12.75" customHeight="1">
      <c r="A135" s="31">
        <v>125</v>
      </c>
      <c r="B135" s="32" t="s">
        <v>80</v>
      </c>
      <c r="C135" s="33" t="s">
        <v>176</v>
      </c>
      <c r="D135" s="34">
        <v>44434</v>
      </c>
      <c r="E135" s="40">
        <v>226.55</v>
      </c>
      <c r="F135" s="40">
        <v>224.41666666666666</v>
      </c>
      <c r="G135" s="41">
        <v>221.63333333333333</v>
      </c>
      <c r="H135" s="41">
        <v>216.71666666666667</v>
      </c>
      <c r="I135" s="41">
        <v>213.93333333333334</v>
      </c>
      <c r="J135" s="41">
        <v>229.33333333333331</v>
      </c>
      <c r="K135" s="41">
        <v>232.11666666666667</v>
      </c>
      <c r="L135" s="41">
        <v>237.0333333333333</v>
      </c>
      <c r="M135" s="31">
        <v>227.2</v>
      </c>
      <c r="N135" s="31">
        <v>219.5</v>
      </c>
      <c r="O135" s="42">
        <v>23646000</v>
      </c>
      <c r="P135" s="43">
        <v>-4.4374393792434533E-2</v>
      </c>
    </row>
    <row r="136" spans="1:16" ht="12.75" customHeight="1">
      <c r="A136" s="31">
        <v>126</v>
      </c>
      <c r="B136" s="32" t="s">
        <v>64</v>
      </c>
      <c r="C136" s="33" t="s">
        <v>177</v>
      </c>
      <c r="D136" s="34">
        <v>44434</v>
      </c>
      <c r="E136" s="40">
        <v>124.25</v>
      </c>
      <c r="F136" s="40">
        <v>125.53333333333335</v>
      </c>
      <c r="G136" s="41">
        <v>122.56666666666669</v>
      </c>
      <c r="H136" s="41">
        <v>120.88333333333334</v>
      </c>
      <c r="I136" s="41">
        <v>117.91666666666669</v>
      </c>
      <c r="J136" s="41">
        <v>127.2166666666667</v>
      </c>
      <c r="K136" s="41">
        <v>130.18333333333337</v>
      </c>
      <c r="L136" s="41">
        <v>131.8666666666667</v>
      </c>
      <c r="M136" s="31">
        <v>128.5</v>
      </c>
      <c r="N136" s="31">
        <v>123.85</v>
      </c>
      <c r="O136" s="42">
        <v>33777600</v>
      </c>
      <c r="P136" s="43">
        <v>1.0573177518085699E-2</v>
      </c>
    </row>
    <row r="137" spans="1:16" ht="12.75" customHeight="1">
      <c r="A137" s="31">
        <v>127</v>
      </c>
      <c r="B137" s="32" t="s">
        <v>48</v>
      </c>
      <c r="C137" s="33" t="s">
        <v>178</v>
      </c>
      <c r="D137" s="34">
        <v>44434</v>
      </c>
      <c r="E137" s="40">
        <v>5816.75</v>
      </c>
      <c r="F137" s="40">
        <v>5832.9833333333336</v>
      </c>
      <c r="G137" s="41">
        <v>5747.7166666666672</v>
      </c>
      <c r="H137" s="41">
        <v>5678.6833333333334</v>
      </c>
      <c r="I137" s="41">
        <v>5593.416666666667</v>
      </c>
      <c r="J137" s="41">
        <v>5902.0166666666673</v>
      </c>
      <c r="K137" s="41">
        <v>5987.2833333333338</v>
      </c>
      <c r="L137" s="41">
        <v>6056.3166666666675</v>
      </c>
      <c r="M137" s="31">
        <v>5918.25</v>
      </c>
      <c r="N137" s="31">
        <v>5763.95</v>
      </c>
      <c r="O137" s="42">
        <v>316875</v>
      </c>
      <c r="P137" s="43">
        <v>-3.6488027366020526E-2</v>
      </c>
    </row>
    <row r="138" spans="1:16" ht="12.75" customHeight="1">
      <c r="A138" s="31">
        <v>128</v>
      </c>
      <c r="B138" s="32" t="s">
        <v>57</v>
      </c>
      <c r="C138" s="33" t="s">
        <v>179</v>
      </c>
      <c r="D138" s="34">
        <v>44434</v>
      </c>
      <c r="E138" s="40">
        <v>2261.9</v>
      </c>
      <c r="F138" s="40">
        <v>2252.7166666666667</v>
      </c>
      <c r="G138" s="41">
        <v>2222.9333333333334</v>
      </c>
      <c r="H138" s="41">
        <v>2183.9666666666667</v>
      </c>
      <c r="I138" s="41">
        <v>2154.1833333333334</v>
      </c>
      <c r="J138" s="41">
        <v>2291.6833333333334</v>
      </c>
      <c r="K138" s="41">
        <v>2321.4666666666672</v>
      </c>
      <c r="L138" s="41">
        <v>2360.4333333333334</v>
      </c>
      <c r="M138" s="31">
        <v>2282.5</v>
      </c>
      <c r="N138" s="31">
        <v>2213.75</v>
      </c>
      <c r="O138" s="42">
        <v>2746500</v>
      </c>
      <c r="P138" s="43">
        <v>-3.3092765358211582E-2</v>
      </c>
    </row>
    <row r="139" spans="1:16" ht="12.75" customHeight="1">
      <c r="A139" s="31">
        <v>129</v>
      </c>
      <c r="B139" s="32" t="s">
        <v>39</v>
      </c>
      <c r="C139" s="33" t="s">
        <v>180</v>
      </c>
      <c r="D139" s="34">
        <v>44434</v>
      </c>
      <c r="E139" s="40">
        <v>3184.2</v>
      </c>
      <c r="F139" s="40">
        <v>3179.6166666666663</v>
      </c>
      <c r="G139" s="41">
        <v>3144.8833333333328</v>
      </c>
      <c r="H139" s="41">
        <v>3105.5666666666666</v>
      </c>
      <c r="I139" s="41">
        <v>3070.833333333333</v>
      </c>
      <c r="J139" s="41">
        <v>3218.9333333333325</v>
      </c>
      <c r="K139" s="41">
        <v>3253.6666666666661</v>
      </c>
      <c r="L139" s="41">
        <v>3292.9833333333322</v>
      </c>
      <c r="M139" s="31">
        <v>3214.35</v>
      </c>
      <c r="N139" s="31">
        <v>3140.3</v>
      </c>
      <c r="O139" s="42">
        <v>1000000</v>
      </c>
      <c r="P139" s="43">
        <v>-2.9126213592233011E-2</v>
      </c>
    </row>
    <row r="140" spans="1:16" ht="12.75" customHeight="1">
      <c r="A140" s="31">
        <v>130</v>
      </c>
      <c r="B140" s="32" t="s">
        <v>59</v>
      </c>
      <c r="C140" s="33" t="s">
        <v>181</v>
      </c>
      <c r="D140" s="34">
        <v>44434</v>
      </c>
      <c r="E140" s="40">
        <v>35.5</v>
      </c>
      <c r="F140" s="40">
        <v>35.583333333333336</v>
      </c>
      <c r="G140" s="41">
        <v>34.916666666666671</v>
      </c>
      <c r="H140" s="41">
        <v>34.333333333333336</v>
      </c>
      <c r="I140" s="41">
        <v>33.666666666666671</v>
      </c>
      <c r="J140" s="41">
        <v>36.166666666666671</v>
      </c>
      <c r="K140" s="41">
        <v>36.833333333333343</v>
      </c>
      <c r="L140" s="41">
        <v>37.416666666666671</v>
      </c>
      <c r="M140" s="31">
        <v>36.25</v>
      </c>
      <c r="N140" s="31">
        <v>35</v>
      </c>
      <c r="O140" s="42">
        <v>312768000</v>
      </c>
      <c r="P140" s="43">
        <v>-2.4404851025602636E-2</v>
      </c>
    </row>
    <row r="141" spans="1:16" ht="12.75" customHeight="1">
      <c r="A141" s="31">
        <v>131</v>
      </c>
      <c r="B141" s="32" t="s">
        <v>171</v>
      </c>
      <c r="C141" s="33" t="s">
        <v>182</v>
      </c>
      <c r="D141" s="34">
        <v>44434</v>
      </c>
      <c r="E141" s="40">
        <v>178.95</v>
      </c>
      <c r="F141" s="40">
        <v>178.83333333333334</v>
      </c>
      <c r="G141" s="41">
        <v>177.16666666666669</v>
      </c>
      <c r="H141" s="41">
        <v>175.38333333333335</v>
      </c>
      <c r="I141" s="41">
        <v>173.7166666666667</v>
      </c>
      <c r="J141" s="41">
        <v>180.61666666666667</v>
      </c>
      <c r="K141" s="41">
        <v>182.28333333333336</v>
      </c>
      <c r="L141" s="41">
        <v>184.06666666666666</v>
      </c>
      <c r="M141" s="31">
        <v>180.5</v>
      </c>
      <c r="N141" s="31">
        <v>177.05</v>
      </c>
      <c r="O141" s="42">
        <v>32824615</v>
      </c>
      <c r="P141" s="43">
        <v>-1.8184718455894082E-2</v>
      </c>
    </row>
    <row r="142" spans="1:16" ht="12.75" customHeight="1">
      <c r="A142" s="31">
        <v>132</v>
      </c>
      <c r="B142" s="32" t="s">
        <v>183</v>
      </c>
      <c r="C142" s="33" t="s">
        <v>184</v>
      </c>
      <c r="D142" s="34">
        <v>44434</v>
      </c>
      <c r="E142" s="40">
        <v>1322.8</v>
      </c>
      <c r="F142" s="40">
        <v>1341.0166666666667</v>
      </c>
      <c r="G142" s="41">
        <v>1294.8333333333333</v>
      </c>
      <c r="H142" s="41">
        <v>1266.8666666666666</v>
      </c>
      <c r="I142" s="41">
        <v>1220.6833333333332</v>
      </c>
      <c r="J142" s="41">
        <v>1368.9833333333333</v>
      </c>
      <c r="K142" s="41">
        <v>1415.1666666666667</v>
      </c>
      <c r="L142" s="41">
        <v>1443.1333333333334</v>
      </c>
      <c r="M142" s="31">
        <v>1387.2</v>
      </c>
      <c r="N142" s="31">
        <v>1313.05</v>
      </c>
      <c r="O142" s="42">
        <v>1989009</v>
      </c>
      <c r="P142" s="43">
        <v>1.7277268942547878E-2</v>
      </c>
    </row>
    <row r="143" spans="1:16" ht="12.75" customHeight="1">
      <c r="A143" s="31">
        <v>133</v>
      </c>
      <c r="B143" s="32" t="s">
        <v>43</v>
      </c>
      <c r="C143" s="33" t="s">
        <v>185</v>
      </c>
      <c r="D143" s="34">
        <v>44434</v>
      </c>
      <c r="E143" s="40">
        <v>959.6</v>
      </c>
      <c r="F143" s="40">
        <v>968.65</v>
      </c>
      <c r="G143" s="41">
        <v>945.8</v>
      </c>
      <c r="H143" s="41">
        <v>932</v>
      </c>
      <c r="I143" s="41">
        <v>909.15</v>
      </c>
      <c r="J143" s="41">
        <v>982.44999999999993</v>
      </c>
      <c r="K143" s="41">
        <v>1005.3000000000001</v>
      </c>
      <c r="L143" s="41">
        <v>1019.0999999999999</v>
      </c>
      <c r="M143" s="31">
        <v>991.5</v>
      </c>
      <c r="N143" s="31">
        <v>954.85</v>
      </c>
      <c r="O143" s="42">
        <v>2362150</v>
      </c>
      <c r="P143" s="43">
        <v>-1.6283185840707964E-2</v>
      </c>
    </row>
    <row r="144" spans="1:16" ht="12.75" customHeight="1">
      <c r="A144" s="31">
        <v>134</v>
      </c>
      <c r="B144" s="32" t="s">
        <v>59</v>
      </c>
      <c r="C144" s="33" t="s">
        <v>186</v>
      </c>
      <c r="D144" s="34">
        <v>44434</v>
      </c>
      <c r="E144" s="40">
        <v>163.05000000000001</v>
      </c>
      <c r="F144" s="40">
        <v>164.58333333333334</v>
      </c>
      <c r="G144" s="41">
        <v>160.56666666666669</v>
      </c>
      <c r="H144" s="41">
        <v>158.08333333333334</v>
      </c>
      <c r="I144" s="41">
        <v>154.06666666666669</v>
      </c>
      <c r="J144" s="41">
        <v>167.06666666666669</v>
      </c>
      <c r="K144" s="41">
        <v>171.08333333333334</v>
      </c>
      <c r="L144" s="41">
        <v>173.56666666666669</v>
      </c>
      <c r="M144" s="31">
        <v>168.6</v>
      </c>
      <c r="N144" s="31">
        <v>162.1</v>
      </c>
      <c r="O144" s="42">
        <v>43363700</v>
      </c>
      <c r="P144" s="43">
        <v>8.646370704061615E-2</v>
      </c>
    </row>
    <row r="145" spans="1:16" ht="12.75" customHeight="1">
      <c r="A145" s="31">
        <v>135</v>
      </c>
      <c r="B145" s="32" t="s">
        <v>171</v>
      </c>
      <c r="C145" s="33" t="s">
        <v>187</v>
      </c>
      <c r="D145" s="34">
        <v>44434</v>
      </c>
      <c r="E145" s="40">
        <v>143.80000000000001</v>
      </c>
      <c r="F145" s="40">
        <v>145.33333333333334</v>
      </c>
      <c r="G145" s="41">
        <v>141.81666666666669</v>
      </c>
      <c r="H145" s="41">
        <v>139.83333333333334</v>
      </c>
      <c r="I145" s="41">
        <v>136.31666666666669</v>
      </c>
      <c r="J145" s="41">
        <v>147.31666666666669</v>
      </c>
      <c r="K145" s="41">
        <v>150.83333333333334</v>
      </c>
      <c r="L145" s="41">
        <v>152.81666666666669</v>
      </c>
      <c r="M145" s="31">
        <v>148.85</v>
      </c>
      <c r="N145" s="31">
        <v>143.35</v>
      </c>
      <c r="O145" s="42">
        <v>22824000</v>
      </c>
      <c r="P145" s="43">
        <v>-3.671815649531527E-2</v>
      </c>
    </row>
    <row r="146" spans="1:16" ht="12.75" customHeight="1">
      <c r="A146" s="31">
        <v>136</v>
      </c>
      <c r="B146" s="32" t="s">
        <v>80</v>
      </c>
      <c r="C146" s="33" t="s">
        <v>188</v>
      </c>
      <c r="D146" s="34">
        <v>44434</v>
      </c>
      <c r="E146" s="40">
        <v>2144.4499999999998</v>
      </c>
      <c r="F146" s="40">
        <v>2150.2666666666664</v>
      </c>
      <c r="G146" s="41">
        <v>2129.6833333333329</v>
      </c>
      <c r="H146" s="41">
        <v>2114.9166666666665</v>
      </c>
      <c r="I146" s="41">
        <v>2094.333333333333</v>
      </c>
      <c r="J146" s="41">
        <v>2165.0333333333328</v>
      </c>
      <c r="K146" s="41">
        <v>2185.6166666666668</v>
      </c>
      <c r="L146" s="41">
        <v>2200.3833333333328</v>
      </c>
      <c r="M146" s="31">
        <v>2170.85</v>
      </c>
      <c r="N146" s="31">
        <v>2135.5</v>
      </c>
      <c r="O146" s="42">
        <v>31882500</v>
      </c>
      <c r="P146" s="43">
        <v>-2.379093372525605E-2</v>
      </c>
    </row>
    <row r="147" spans="1:16" ht="12.75" customHeight="1">
      <c r="A147" s="31">
        <v>137</v>
      </c>
      <c r="B147" s="32" t="s">
        <v>121</v>
      </c>
      <c r="C147" s="33" t="s">
        <v>189</v>
      </c>
      <c r="D147" s="34">
        <v>44434</v>
      </c>
      <c r="E147" s="40">
        <v>118.55</v>
      </c>
      <c r="F147" s="40">
        <v>120.2</v>
      </c>
      <c r="G147" s="41">
        <v>114.45</v>
      </c>
      <c r="H147" s="41">
        <v>110.35</v>
      </c>
      <c r="I147" s="41">
        <v>104.6</v>
      </c>
      <c r="J147" s="41">
        <v>124.30000000000001</v>
      </c>
      <c r="K147" s="41">
        <v>130.05000000000001</v>
      </c>
      <c r="L147" s="41">
        <v>134.15000000000003</v>
      </c>
      <c r="M147" s="31">
        <v>125.95</v>
      </c>
      <c r="N147" s="31">
        <v>116.1</v>
      </c>
      <c r="O147" s="42">
        <v>152095000</v>
      </c>
      <c r="P147" s="43">
        <v>-5.6292366637194224E-2</v>
      </c>
    </row>
    <row r="148" spans="1:16" ht="12.75" customHeight="1">
      <c r="A148" s="31">
        <v>138</v>
      </c>
      <c r="B148" s="32" t="s">
        <v>64</v>
      </c>
      <c r="C148" s="33" t="s">
        <v>190</v>
      </c>
      <c r="D148" s="34">
        <v>44434</v>
      </c>
      <c r="E148" s="40">
        <v>1123</v>
      </c>
      <c r="F148" s="40">
        <v>1106.4666666666665</v>
      </c>
      <c r="G148" s="41">
        <v>1080.9833333333329</v>
      </c>
      <c r="H148" s="41">
        <v>1038.9666666666665</v>
      </c>
      <c r="I148" s="41">
        <v>1013.4833333333329</v>
      </c>
      <c r="J148" s="41">
        <v>1148.4833333333329</v>
      </c>
      <c r="K148" s="41">
        <v>1173.9666666666665</v>
      </c>
      <c r="L148" s="41">
        <v>1215.9833333333329</v>
      </c>
      <c r="M148" s="31">
        <v>1131.95</v>
      </c>
      <c r="N148" s="31">
        <v>1064.45</v>
      </c>
      <c r="O148" s="42">
        <v>8343000</v>
      </c>
      <c r="P148" s="43">
        <v>-2.3010714913051115E-2</v>
      </c>
    </row>
    <row r="149" spans="1:16" ht="12.75" customHeight="1">
      <c r="A149" s="31">
        <v>139</v>
      </c>
      <c r="B149" s="32" t="s">
        <v>59</v>
      </c>
      <c r="C149" s="33" t="s">
        <v>191</v>
      </c>
      <c r="D149" s="34">
        <v>44434</v>
      </c>
      <c r="E149" s="40">
        <v>406.35</v>
      </c>
      <c r="F149" s="40">
        <v>409.5</v>
      </c>
      <c r="G149" s="41">
        <v>402</v>
      </c>
      <c r="H149" s="41">
        <v>397.65</v>
      </c>
      <c r="I149" s="41">
        <v>390.15</v>
      </c>
      <c r="J149" s="41">
        <v>413.85</v>
      </c>
      <c r="K149" s="41">
        <v>421.35</v>
      </c>
      <c r="L149" s="41">
        <v>425.70000000000005</v>
      </c>
      <c r="M149" s="31">
        <v>417</v>
      </c>
      <c r="N149" s="31">
        <v>405.15</v>
      </c>
      <c r="O149" s="42">
        <v>105249000</v>
      </c>
      <c r="P149" s="43">
        <v>-8.3385154615862964E-3</v>
      </c>
    </row>
    <row r="150" spans="1:16" ht="12.75" customHeight="1">
      <c r="A150" s="31">
        <v>140</v>
      </c>
      <c r="B150" s="32" t="s">
        <v>43</v>
      </c>
      <c r="C150" s="33" t="s">
        <v>192</v>
      </c>
      <c r="D150" s="34">
        <v>44434</v>
      </c>
      <c r="E150" s="40">
        <v>26250.5</v>
      </c>
      <c r="F150" s="40">
        <v>26121.683333333334</v>
      </c>
      <c r="G150" s="41">
        <v>25930.816666666669</v>
      </c>
      <c r="H150" s="41">
        <v>25611.133333333335</v>
      </c>
      <c r="I150" s="41">
        <v>25420.26666666667</v>
      </c>
      <c r="J150" s="41">
        <v>26441.366666666669</v>
      </c>
      <c r="K150" s="41">
        <v>26632.233333333337</v>
      </c>
      <c r="L150" s="41">
        <v>26951.916666666668</v>
      </c>
      <c r="M150" s="31">
        <v>26312.55</v>
      </c>
      <c r="N150" s="31">
        <v>25802</v>
      </c>
      <c r="O150" s="42">
        <v>220175</v>
      </c>
      <c r="P150" s="43">
        <v>-2.0028930677645489E-2</v>
      </c>
    </row>
    <row r="151" spans="1:16" ht="12.75" customHeight="1">
      <c r="A151" s="31">
        <v>141</v>
      </c>
      <c r="B151" s="32" t="s">
        <v>71</v>
      </c>
      <c r="C151" s="33" t="s">
        <v>193</v>
      </c>
      <c r="D151" s="34">
        <v>44434</v>
      </c>
      <c r="E151" s="40">
        <v>2213.9499999999998</v>
      </c>
      <c r="F151" s="40">
        <v>2212.2999999999997</v>
      </c>
      <c r="G151" s="41">
        <v>2187.6499999999996</v>
      </c>
      <c r="H151" s="41">
        <v>2161.35</v>
      </c>
      <c r="I151" s="41">
        <v>2136.6999999999998</v>
      </c>
      <c r="J151" s="41">
        <v>2238.5999999999995</v>
      </c>
      <c r="K151" s="41">
        <v>2263.25</v>
      </c>
      <c r="L151" s="41">
        <v>2289.5499999999993</v>
      </c>
      <c r="M151" s="31">
        <v>2236.9499999999998</v>
      </c>
      <c r="N151" s="31">
        <v>2186</v>
      </c>
      <c r="O151" s="42">
        <v>1987700</v>
      </c>
      <c r="P151" s="43">
        <v>-1.8334917832405269E-2</v>
      </c>
    </row>
    <row r="152" spans="1:16" ht="12.75" customHeight="1">
      <c r="A152" s="31">
        <v>142</v>
      </c>
      <c r="B152" s="32" t="s">
        <v>41</v>
      </c>
      <c r="C152" s="33" t="s">
        <v>194</v>
      </c>
      <c r="D152" s="34">
        <v>44434</v>
      </c>
      <c r="E152" s="40">
        <v>8898.2000000000007</v>
      </c>
      <c r="F152" s="40">
        <v>8877.9666666666672</v>
      </c>
      <c r="G152" s="41">
        <v>8740.9833333333336</v>
      </c>
      <c r="H152" s="41">
        <v>8583.7666666666664</v>
      </c>
      <c r="I152" s="41">
        <v>8446.7833333333328</v>
      </c>
      <c r="J152" s="41">
        <v>9035.1833333333343</v>
      </c>
      <c r="K152" s="41">
        <v>9172.1666666666679</v>
      </c>
      <c r="L152" s="41">
        <v>9329.383333333335</v>
      </c>
      <c r="M152" s="31">
        <v>9014.9500000000007</v>
      </c>
      <c r="N152" s="31">
        <v>8720.75</v>
      </c>
      <c r="O152" s="42">
        <v>654875</v>
      </c>
      <c r="P152" s="43">
        <v>-4.7800799709196658E-2</v>
      </c>
    </row>
    <row r="153" spans="1:16" ht="12.75" customHeight="1">
      <c r="A153" s="31">
        <v>143</v>
      </c>
      <c r="B153" s="32" t="s">
        <v>64</v>
      </c>
      <c r="C153" s="33" t="s">
        <v>195</v>
      </c>
      <c r="D153" s="34">
        <v>44434</v>
      </c>
      <c r="E153" s="40">
        <v>1252.1500000000001</v>
      </c>
      <c r="F153" s="40">
        <v>1262.2</v>
      </c>
      <c r="G153" s="41">
        <v>1236.8500000000001</v>
      </c>
      <c r="H153" s="41">
        <v>1221.5500000000002</v>
      </c>
      <c r="I153" s="41">
        <v>1196.2000000000003</v>
      </c>
      <c r="J153" s="41">
        <v>1277.5</v>
      </c>
      <c r="K153" s="41">
        <v>1302.8499999999999</v>
      </c>
      <c r="L153" s="41">
        <v>1318.1499999999999</v>
      </c>
      <c r="M153" s="31">
        <v>1287.55</v>
      </c>
      <c r="N153" s="31">
        <v>1246.9000000000001</v>
      </c>
      <c r="O153" s="42">
        <v>4910800</v>
      </c>
      <c r="P153" s="43">
        <v>4.9934512115258674E-3</v>
      </c>
    </row>
    <row r="154" spans="1:16" ht="12.75" customHeight="1">
      <c r="A154" s="31">
        <v>144</v>
      </c>
      <c r="B154" s="32" t="s">
        <v>48</v>
      </c>
      <c r="C154" s="33" t="s">
        <v>531</v>
      </c>
      <c r="D154" s="34">
        <v>44434</v>
      </c>
      <c r="E154" s="40">
        <v>602.29999999999995</v>
      </c>
      <c r="F154" s="40">
        <v>610.28333333333342</v>
      </c>
      <c r="G154" s="41">
        <v>590.71666666666681</v>
      </c>
      <c r="H154" s="41">
        <v>579.13333333333344</v>
      </c>
      <c r="I154" s="41">
        <v>559.56666666666683</v>
      </c>
      <c r="J154" s="41">
        <v>621.86666666666679</v>
      </c>
      <c r="K154" s="41">
        <v>641.43333333333339</v>
      </c>
      <c r="L154" s="41">
        <v>653.01666666666677</v>
      </c>
      <c r="M154" s="31">
        <v>629.85</v>
      </c>
      <c r="N154" s="31">
        <v>598.70000000000005</v>
      </c>
      <c r="O154" s="42">
        <v>1973700</v>
      </c>
      <c r="P154" s="43">
        <v>-3.7478705281090291E-3</v>
      </c>
    </row>
    <row r="155" spans="1:16" ht="12.75" customHeight="1">
      <c r="A155" s="31">
        <v>145</v>
      </c>
      <c r="B155" s="323" t="s">
        <v>48</v>
      </c>
      <c r="C155" s="33" t="s">
        <v>196</v>
      </c>
      <c r="D155" s="34">
        <v>44434</v>
      </c>
      <c r="E155" s="40">
        <v>758.1</v>
      </c>
      <c r="F155" s="40">
        <v>760.43333333333339</v>
      </c>
      <c r="G155" s="41">
        <v>738.66666666666674</v>
      </c>
      <c r="H155" s="41">
        <v>719.23333333333335</v>
      </c>
      <c r="I155" s="41">
        <v>697.4666666666667</v>
      </c>
      <c r="J155" s="41">
        <v>779.86666666666679</v>
      </c>
      <c r="K155" s="41">
        <v>801.63333333333344</v>
      </c>
      <c r="L155" s="41">
        <v>821.06666666666683</v>
      </c>
      <c r="M155" s="31">
        <v>782.2</v>
      </c>
      <c r="N155" s="31">
        <v>741</v>
      </c>
      <c r="O155" s="42">
        <v>35674800</v>
      </c>
      <c r="P155" s="43">
        <v>-3.2133090246125796E-2</v>
      </c>
    </row>
    <row r="156" spans="1:16" ht="12.75" customHeight="1">
      <c r="A156" s="31">
        <v>146</v>
      </c>
      <c r="B156" s="32" t="s">
        <v>183</v>
      </c>
      <c r="C156" s="33" t="s">
        <v>197</v>
      </c>
      <c r="D156" s="34">
        <v>44434</v>
      </c>
      <c r="E156" s="40">
        <v>478.55</v>
      </c>
      <c r="F156" s="40">
        <v>482.66666666666669</v>
      </c>
      <c r="G156" s="41">
        <v>471.33333333333337</v>
      </c>
      <c r="H156" s="41">
        <v>464.11666666666667</v>
      </c>
      <c r="I156" s="41">
        <v>452.78333333333336</v>
      </c>
      <c r="J156" s="41">
        <v>489.88333333333338</v>
      </c>
      <c r="K156" s="41">
        <v>501.21666666666675</v>
      </c>
      <c r="L156" s="41">
        <v>508.43333333333339</v>
      </c>
      <c r="M156" s="31">
        <v>494</v>
      </c>
      <c r="N156" s="31">
        <v>475.45</v>
      </c>
      <c r="O156" s="42">
        <v>13194000</v>
      </c>
      <c r="P156" s="43">
        <v>-4.188837314615646E-3</v>
      </c>
    </row>
    <row r="157" spans="1:16" ht="12.75" customHeight="1">
      <c r="A157" s="31">
        <v>147</v>
      </c>
      <c r="B157" s="32" t="s">
        <v>39</v>
      </c>
      <c r="C157" s="33" t="s">
        <v>198</v>
      </c>
      <c r="D157" s="34">
        <v>44434</v>
      </c>
      <c r="E157" s="40">
        <v>839.3</v>
      </c>
      <c r="F157" s="40">
        <v>846.41666666666663</v>
      </c>
      <c r="G157" s="41">
        <v>826.68333333333328</v>
      </c>
      <c r="H157" s="41">
        <v>814.06666666666661</v>
      </c>
      <c r="I157" s="41">
        <v>794.33333333333326</v>
      </c>
      <c r="J157" s="41">
        <v>859.0333333333333</v>
      </c>
      <c r="K157" s="41">
        <v>878.76666666666665</v>
      </c>
      <c r="L157" s="41">
        <v>891.38333333333333</v>
      </c>
      <c r="M157" s="31">
        <v>866.15</v>
      </c>
      <c r="N157" s="31">
        <v>833.8</v>
      </c>
      <c r="O157" s="42">
        <v>11222000</v>
      </c>
      <c r="P157" s="43">
        <v>-5.0536395070484973E-3</v>
      </c>
    </row>
    <row r="158" spans="1:16" ht="12.75" customHeight="1">
      <c r="A158" s="31">
        <v>148</v>
      </c>
      <c r="B158" s="32" t="s">
        <v>57</v>
      </c>
      <c r="C158" s="33" t="s">
        <v>199</v>
      </c>
      <c r="D158" s="34">
        <v>44434</v>
      </c>
      <c r="E158" s="40">
        <v>846.3</v>
      </c>
      <c r="F158" s="40">
        <v>841.01666666666677</v>
      </c>
      <c r="G158" s="41">
        <v>830.43333333333351</v>
      </c>
      <c r="H158" s="41">
        <v>814.56666666666672</v>
      </c>
      <c r="I158" s="41">
        <v>803.98333333333346</v>
      </c>
      <c r="J158" s="41">
        <v>856.88333333333355</v>
      </c>
      <c r="K158" s="41">
        <v>867.46666666666681</v>
      </c>
      <c r="L158" s="41">
        <v>883.3333333333336</v>
      </c>
      <c r="M158" s="31">
        <v>851.6</v>
      </c>
      <c r="N158" s="31">
        <v>825.15</v>
      </c>
      <c r="O158" s="42">
        <v>7624800</v>
      </c>
      <c r="P158" s="43">
        <v>-3.0552694816340542E-2</v>
      </c>
    </row>
    <row r="159" spans="1:16" ht="12.75" customHeight="1">
      <c r="A159" s="31">
        <v>149</v>
      </c>
      <c r="B159" s="32" t="s">
        <v>50</v>
      </c>
      <c r="C159" s="33" t="s">
        <v>200</v>
      </c>
      <c r="D159" s="34">
        <v>44434</v>
      </c>
      <c r="E159" s="40">
        <v>282.55</v>
      </c>
      <c r="F159" s="40">
        <v>284.50000000000006</v>
      </c>
      <c r="G159" s="41">
        <v>278.65000000000009</v>
      </c>
      <c r="H159" s="41">
        <v>274.75000000000006</v>
      </c>
      <c r="I159" s="41">
        <v>268.90000000000009</v>
      </c>
      <c r="J159" s="41">
        <v>288.40000000000009</v>
      </c>
      <c r="K159" s="41">
        <v>294.25000000000011</v>
      </c>
      <c r="L159" s="41">
        <v>298.15000000000009</v>
      </c>
      <c r="M159" s="31">
        <v>290.35000000000002</v>
      </c>
      <c r="N159" s="31">
        <v>280.60000000000002</v>
      </c>
      <c r="O159" s="42">
        <v>121418550</v>
      </c>
      <c r="P159" s="43">
        <v>4.0569586243954861E-2</v>
      </c>
    </row>
    <row r="160" spans="1:16" ht="12.75" customHeight="1">
      <c r="A160" s="31">
        <v>150</v>
      </c>
      <c r="B160" s="32" t="s">
        <v>171</v>
      </c>
      <c r="C160" s="33" t="s">
        <v>201</v>
      </c>
      <c r="D160" s="34">
        <v>44434</v>
      </c>
      <c r="E160" s="40">
        <v>126</v>
      </c>
      <c r="F160" s="40">
        <v>127.01666666666667</v>
      </c>
      <c r="G160" s="41">
        <v>123.93333333333334</v>
      </c>
      <c r="H160" s="41">
        <v>121.86666666666667</v>
      </c>
      <c r="I160" s="41">
        <v>118.78333333333335</v>
      </c>
      <c r="J160" s="41">
        <v>129.08333333333331</v>
      </c>
      <c r="K160" s="41">
        <v>132.16666666666669</v>
      </c>
      <c r="L160" s="41">
        <v>134.23333333333332</v>
      </c>
      <c r="M160" s="31">
        <v>130.1</v>
      </c>
      <c r="N160" s="31">
        <v>124.95</v>
      </c>
      <c r="O160" s="42">
        <v>140332500</v>
      </c>
      <c r="P160" s="43">
        <v>-5.5486463216301539E-3</v>
      </c>
    </row>
    <row r="161" spans="1:16" ht="12.75" customHeight="1">
      <c r="A161" s="31">
        <v>151</v>
      </c>
      <c r="B161" s="32" t="s">
        <v>121</v>
      </c>
      <c r="C161" s="33" t="s">
        <v>202</v>
      </c>
      <c r="D161" s="34">
        <v>44434</v>
      </c>
      <c r="E161" s="40">
        <v>1375.15</v>
      </c>
      <c r="F161" s="40">
        <v>1398.1666666666667</v>
      </c>
      <c r="G161" s="41">
        <v>1342.3333333333335</v>
      </c>
      <c r="H161" s="41">
        <v>1309.5166666666667</v>
      </c>
      <c r="I161" s="41">
        <v>1253.6833333333334</v>
      </c>
      <c r="J161" s="41">
        <v>1430.9833333333336</v>
      </c>
      <c r="K161" s="41">
        <v>1486.8166666666671</v>
      </c>
      <c r="L161" s="41">
        <v>1519.6333333333337</v>
      </c>
      <c r="M161" s="31">
        <v>1454</v>
      </c>
      <c r="N161" s="31">
        <v>1365.35</v>
      </c>
      <c r="O161" s="42">
        <v>47170750</v>
      </c>
      <c r="P161" s="43">
        <v>3.1122259383128948E-2</v>
      </c>
    </row>
    <row r="162" spans="1:16" ht="12.75" customHeight="1">
      <c r="A162" s="31">
        <v>152</v>
      </c>
      <c r="B162" s="32" t="s">
        <v>88</v>
      </c>
      <c r="C162" s="33" t="s">
        <v>203</v>
      </c>
      <c r="D162" s="34">
        <v>44434</v>
      </c>
      <c r="E162" s="40">
        <v>3555.7</v>
      </c>
      <c r="F162" s="40">
        <v>3545.1833333333329</v>
      </c>
      <c r="G162" s="41">
        <v>3517.1166666666659</v>
      </c>
      <c r="H162" s="41">
        <v>3478.5333333333328</v>
      </c>
      <c r="I162" s="41">
        <v>3450.4666666666658</v>
      </c>
      <c r="J162" s="41">
        <v>3583.766666666666</v>
      </c>
      <c r="K162" s="41">
        <v>3611.8333333333326</v>
      </c>
      <c r="L162" s="41">
        <v>3650.4166666666661</v>
      </c>
      <c r="M162" s="31">
        <v>3573.25</v>
      </c>
      <c r="N162" s="31">
        <v>3506.6</v>
      </c>
      <c r="O162" s="42">
        <v>9675600</v>
      </c>
      <c r="P162" s="43">
        <v>-6.6221086025810821E-3</v>
      </c>
    </row>
    <row r="163" spans="1:16" ht="12.75" customHeight="1">
      <c r="A163" s="31">
        <v>153</v>
      </c>
      <c r="B163" s="32" t="s">
        <v>88</v>
      </c>
      <c r="C163" s="33" t="s">
        <v>204</v>
      </c>
      <c r="D163" s="34">
        <v>44434</v>
      </c>
      <c r="E163" s="40">
        <v>1400.1</v>
      </c>
      <c r="F163" s="40">
        <v>1395.4666666666665</v>
      </c>
      <c r="G163" s="41">
        <v>1369.883333333333</v>
      </c>
      <c r="H163" s="41">
        <v>1339.6666666666665</v>
      </c>
      <c r="I163" s="41">
        <v>1314.083333333333</v>
      </c>
      <c r="J163" s="41">
        <v>1425.6833333333329</v>
      </c>
      <c r="K163" s="41">
        <v>1451.2666666666664</v>
      </c>
      <c r="L163" s="41">
        <v>1481.4833333333329</v>
      </c>
      <c r="M163" s="31">
        <v>1421.05</v>
      </c>
      <c r="N163" s="31">
        <v>1365.25</v>
      </c>
      <c r="O163" s="42">
        <v>10531800</v>
      </c>
      <c r="P163" s="43">
        <v>-4.0085311167013013E-2</v>
      </c>
    </row>
    <row r="164" spans="1:16" ht="12.75" customHeight="1">
      <c r="A164" s="31">
        <v>154</v>
      </c>
      <c r="B164" s="32" t="s">
        <v>57</v>
      </c>
      <c r="C164" s="33" t="s">
        <v>205</v>
      </c>
      <c r="D164" s="34">
        <v>44434</v>
      </c>
      <c r="E164" s="40">
        <v>1877.15</v>
      </c>
      <c r="F164" s="40">
        <v>1876.2333333333333</v>
      </c>
      <c r="G164" s="41">
        <v>1863.4166666666667</v>
      </c>
      <c r="H164" s="41">
        <v>1849.6833333333334</v>
      </c>
      <c r="I164" s="41">
        <v>1836.8666666666668</v>
      </c>
      <c r="J164" s="41">
        <v>1889.9666666666667</v>
      </c>
      <c r="K164" s="41">
        <v>1902.7833333333333</v>
      </c>
      <c r="L164" s="41">
        <v>1916.5166666666667</v>
      </c>
      <c r="M164" s="31">
        <v>1889.05</v>
      </c>
      <c r="N164" s="31">
        <v>1862.5</v>
      </c>
      <c r="O164" s="42">
        <v>4548750</v>
      </c>
      <c r="P164" s="43">
        <v>-1.5901346746714264E-2</v>
      </c>
    </row>
    <row r="165" spans="1:16" ht="12.75" customHeight="1">
      <c r="A165" s="31">
        <v>155</v>
      </c>
      <c r="B165" s="32" t="s">
        <v>48</v>
      </c>
      <c r="C165" s="33" t="s">
        <v>206</v>
      </c>
      <c r="D165" s="34">
        <v>44434</v>
      </c>
      <c r="E165" s="40">
        <v>3033.15</v>
      </c>
      <c r="F165" s="40">
        <v>3036.9500000000003</v>
      </c>
      <c r="G165" s="41">
        <v>2968.2000000000007</v>
      </c>
      <c r="H165" s="41">
        <v>2903.2500000000005</v>
      </c>
      <c r="I165" s="41">
        <v>2834.5000000000009</v>
      </c>
      <c r="J165" s="41">
        <v>3101.9000000000005</v>
      </c>
      <c r="K165" s="41">
        <v>3170.6499999999996</v>
      </c>
      <c r="L165" s="41">
        <v>3235.6000000000004</v>
      </c>
      <c r="M165" s="31">
        <v>3105.7</v>
      </c>
      <c r="N165" s="31">
        <v>2972</v>
      </c>
      <c r="O165" s="42">
        <v>754500</v>
      </c>
      <c r="P165" s="43">
        <v>5.3297801465689541E-3</v>
      </c>
    </row>
    <row r="166" spans="1:16" ht="12.75" customHeight="1">
      <c r="A166" s="31">
        <v>156</v>
      </c>
      <c r="B166" s="32" t="s">
        <v>171</v>
      </c>
      <c r="C166" s="33" t="s">
        <v>207</v>
      </c>
      <c r="D166" s="34">
        <v>44434</v>
      </c>
      <c r="E166" s="40">
        <v>451.7</v>
      </c>
      <c r="F166" s="40">
        <v>451.34999999999997</v>
      </c>
      <c r="G166" s="41">
        <v>444.34999999999991</v>
      </c>
      <c r="H166" s="41">
        <v>436.99999999999994</v>
      </c>
      <c r="I166" s="41">
        <v>429.99999999999989</v>
      </c>
      <c r="J166" s="41">
        <v>458.69999999999993</v>
      </c>
      <c r="K166" s="41">
        <v>465.70000000000005</v>
      </c>
      <c r="L166" s="41">
        <v>473.04999999999995</v>
      </c>
      <c r="M166" s="31">
        <v>458.35</v>
      </c>
      <c r="N166" s="31">
        <v>444</v>
      </c>
      <c r="O166" s="42">
        <v>2727000</v>
      </c>
      <c r="P166" s="43">
        <v>2.828054298642534E-2</v>
      </c>
    </row>
    <row r="167" spans="1:16" ht="12.75" customHeight="1">
      <c r="A167" s="31">
        <v>157</v>
      </c>
      <c r="B167" s="32" t="s">
        <v>45</v>
      </c>
      <c r="C167" s="33" t="s">
        <v>208</v>
      </c>
      <c r="D167" s="34">
        <v>44434</v>
      </c>
      <c r="E167" s="40">
        <v>897.55</v>
      </c>
      <c r="F167" s="40">
        <v>896.4</v>
      </c>
      <c r="G167" s="41">
        <v>876.15</v>
      </c>
      <c r="H167" s="41">
        <v>854.75</v>
      </c>
      <c r="I167" s="41">
        <v>834.5</v>
      </c>
      <c r="J167" s="41">
        <v>917.8</v>
      </c>
      <c r="K167" s="41">
        <v>938.05</v>
      </c>
      <c r="L167" s="41">
        <v>959.44999999999993</v>
      </c>
      <c r="M167" s="31">
        <v>916.65</v>
      </c>
      <c r="N167" s="31">
        <v>875</v>
      </c>
      <c r="O167" s="42">
        <v>1368075</v>
      </c>
      <c r="P167" s="43">
        <v>4.2575838211814793E-3</v>
      </c>
    </row>
    <row r="168" spans="1:16" ht="12.75" customHeight="1">
      <c r="A168" s="31">
        <v>158</v>
      </c>
      <c r="B168" s="32" t="s">
        <v>50</v>
      </c>
      <c r="C168" s="33" t="s">
        <v>209</v>
      </c>
      <c r="D168" s="34">
        <v>44434</v>
      </c>
      <c r="E168" s="40">
        <v>511.55</v>
      </c>
      <c r="F168" s="40">
        <v>514.85</v>
      </c>
      <c r="G168" s="41">
        <v>506.55000000000007</v>
      </c>
      <c r="H168" s="41">
        <v>501.55000000000007</v>
      </c>
      <c r="I168" s="41">
        <v>493.25000000000011</v>
      </c>
      <c r="J168" s="41">
        <v>519.85</v>
      </c>
      <c r="K168" s="41">
        <v>528.15</v>
      </c>
      <c r="L168" s="41">
        <v>533.15</v>
      </c>
      <c r="M168" s="31">
        <v>523.15</v>
      </c>
      <c r="N168" s="31">
        <v>509.85</v>
      </c>
      <c r="O168" s="42">
        <v>7526400</v>
      </c>
      <c r="P168" s="43">
        <v>-1.9693654266958426E-2</v>
      </c>
    </row>
    <row r="169" spans="1:16" ht="12.75" customHeight="1">
      <c r="A169" s="31">
        <v>159</v>
      </c>
      <c r="B169" s="32" t="s">
        <v>57</v>
      </c>
      <c r="C169" s="33" t="s">
        <v>210</v>
      </c>
      <c r="D169" s="34">
        <v>44434</v>
      </c>
      <c r="E169" s="40">
        <v>1449.35</v>
      </c>
      <c r="F169" s="40">
        <v>1457.9833333333333</v>
      </c>
      <c r="G169" s="41">
        <v>1424.1666666666667</v>
      </c>
      <c r="H169" s="41">
        <v>1398.9833333333333</v>
      </c>
      <c r="I169" s="41">
        <v>1365.1666666666667</v>
      </c>
      <c r="J169" s="41">
        <v>1483.1666666666667</v>
      </c>
      <c r="K169" s="41">
        <v>1516.9833333333333</v>
      </c>
      <c r="L169" s="41">
        <v>1542.1666666666667</v>
      </c>
      <c r="M169" s="31">
        <v>1491.8</v>
      </c>
      <c r="N169" s="31">
        <v>1432.8</v>
      </c>
      <c r="O169" s="42">
        <v>1927800</v>
      </c>
      <c r="P169" s="43">
        <v>-1.3256897169473307E-2</v>
      </c>
    </row>
    <row r="170" spans="1:16" ht="12.75" customHeight="1">
      <c r="A170" s="31">
        <v>160</v>
      </c>
      <c r="B170" s="32" t="s">
        <v>43</v>
      </c>
      <c r="C170" s="33" t="s">
        <v>211</v>
      </c>
      <c r="D170" s="34">
        <v>44434</v>
      </c>
      <c r="E170" s="40">
        <v>7492.05</v>
      </c>
      <c r="F170" s="40">
        <v>7524.9000000000005</v>
      </c>
      <c r="G170" s="41">
        <v>7414.4500000000007</v>
      </c>
      <c r="H170" s="41">
        <v>7336.85</v>
      </c>
      <c r="I170" s="41">
        <v>7226.4000000000005</v>
      </c>
      <c r="J170" s="41">
        <v>7602.5000000000009</v>
      </c>
      <c r="K170" s="41">
        <v>7712.95</v>
      </c>
      <c r="L170" s="41">
        <v>7790.5500000000011</v>
      </c>
      <c r="M170" s="31">
        <v>7635.35</v>
      </c>
      <c r="N170" s="31">
        <v>7447.3</v>
      </c>
      <c r="O170" s="42">
        <v>1890000</v>
      </c>
      <c r="P170" s="43">
        <v>7.5163921317767468E-3</v>
      </c>
    </row>
    <row r="171" spans="1:16" ht="12.75" customHeight="1">
      <c r="A171" s="31">
        <v>161</v>
      </c>
      <c r="B171" s="32" t="s">
        <v>39</v>
      </c>
      <c r="C171" s="33" t="s">
        <v>212</v>
      </c>
      <c r="D171" s="34">
        <v>44434</v>
      </c>
      <c r="E171" s="40">
        <v>728.05</v>
      </c>
      <c r="F171" s="40">
        <v>736.4</v>
      </c>
      <c r="G171" s="41">
        <v>714.8</v>
      </c>
      <c r="H171" s="41">
        <v>701.55</v>
      </c>
      <c r="I171" s="41">
        <v>679.94999999999993</v>
      </c>
      <c r="J171" s="41">
        <v>749.65</v>
      </c>
      <c r="K171" s="41">
        <v>771.25000000000011</v>
      </c>
      <c r="L171" s="41">
        <v>784.5</v>
      </c>
      <c r="M171" s="31">
        <v>758</v>
      </c>
      <c r="N171" s="31">
        <v>723.15</v>
      </c>
      <c r="O171" s="42">
        <v>25632100</v>
      </c>
      <c r="P171" s="43">
        <v>3.0439855918015324E-4</v>
      </c>
    </row>
    <row r="172" spans="1:16" ht="12.75" customHeight="1">
      <c r="A172" s="31">
        <v>162</v>
      </c>
      <c r="B172" s="32" t="s">
        <v>121</v>
      </c>
      <c r="C172" s="33" t="s">
        <v>213</v>
      </c>
      <c r="D172" s="34">
        <v>44434</v>
      </c>
      <c r="E172" s="40">
        <v>268.95</v>
      </c>
      <c r="F172" s="40">
        <v>274.51666666666665</v>
      </c>
      <c r="G172" s="41">
        <v>260.73333333333329</v>
      </c>
      <c r="H172" s="41">
        <v>252.51666666666665</v>
      </c>
      <c r="I172" s="41">
        <v>238.73333333333329</v>
      </c>
      <c r="J172" s="41">
        <v>282.73333333333329</v>
      </c>
      <c r="K172" s="41">
        <v>296.51666666666659</v>
      </c>
      <c r="L172" s="41">
        <v>304.73333333333329</v>
      </c>
      <c r="M172" s="31">
        <v>288.3</v>
      </c>
      <c r="N172" s="31">
        <v>266.3</v>
      </c>
      <c r="O172" s="42">
        <v>135873000</v>
      </c>
      <c r="P172" s="43">
        <v>-4.0352067961377622E-2</v>
      </c>
    </row>
    <row r="173" spans="1:16" ht="12.75" customHeight="1">
      <c r="A173" s="325">
        <v>163</v>
      </c>
      <c r="B173" s="32" t="s">
        <v>71</v>
      </c>
      <c r="C173" s="33" t="s">
        <v>214</v>
      </c>
      <c r="D173" s="34">
        <v>44434</v>
      </c>
      <c r="E173" s="40">
        <v>976.3</v>
      </c>
      <c r="F173" s="40">
        <v>978.08333333333337</v>
      </c>
      <c r="G173" s="41">
        <v>967.86666666666679</v>
      </c>
      <c r="H173" s="41">
        <v>959.43333333333339</v>
      </c>
      <c r="I173" s="41">
        <v>949.21666666666681</v>
      </c>
      <c r="J173" s="41">
        <v>986.51666666666677</v>
      </c>
      <c r="K173" s="41">
        <v>996.73333333333323</v>
      </c>
      <c r="L173" s="41">
        <v>1005.1666666666667</v>
      </c>
      <c r="M173" s="31">
        <v>988.3</v>
      </c>
      <c r="N173" s="31">
        <v>969.65</v>
      </c>
      <c r="O173" s="42">
        <v>3962000</v>
      </c>
      <c r="P173" s="43">
        <v>-7.5150300601202402E-3</v>
      </c>
    </row>
    <row r="174" spans="1:16" ht="12.75" customHeight="1">
      <c r="A174" s="326">
        <v>164</v>
      </c>
      <c r="B174" s="324" t="s">
        <v>88</v>
      </c>
      <c r="C174" s="33" t="s">
        <v>215</v>
      </c>
      <c r="D174" s="34">
        <v>44434</v>
      </c>
      <c r="E174" s="40">
        <v>620.9</v>
      </c>
      <c r="F174" s="40">
        <v>623.73333333333335</v>
      </c>
      <c r="G174" s="41">
        <v>615.4666666666667</v>
      </c>
      <c r="H174" s="41">
        <v>610.0333333333333</v>
      </c>
      <c r="I174" s="41">
        <v>601.76666666666665</v>
      </c>
      <c r="J174" s="41">
        <v>629.16666666666674</v>
      </c>
      <c r="K174" s="41">
        <v>637.43333333333339</v>
      </c>
      <c r="L174" s="41">
        <v>642.86666666666679</v>
      </c>
      <c r="M174" s="31">
        <v>632</v>
      </c>
      <c r="N174" s="31">
        <v>618.29999999999995</v>
      </c>
      <c r="O174" s="42">
        <v>29651200</v>
      </c>
      <c r="P174" s="43">
        <v>-2.534974229515094E-2</v>
      </c>
    </row>
    <row r="175" spans="1:16" ht="12.75" customHeight="1">
      <c r="A175" s="326">
        <v>165</v>
      </c>
      <c r="B175" s="324" t="s">
        <v>183</v>
      </c>
      <c r="C175" s="33" t="s">
        <v>216</v>
      </c>
      <c r="D175" s="34">
        <v>44434</v>
      </c>
      <c r="E175" s="40">
        <v>170.55</v>
      </c>
      <c r="F175" s="40">
        <v>172</v>
      </c>
      <c r="G175" s="41">
        <v>168.15</v>
      </c>
      <c r="H175" s="41">
        <v>165.75</v>
      </c>
      <c r="I175" s="41">
        <v>161.9</v>
      </c>
      <c r="J175" s="41">
        <v>174.4</v>
      </c>
      <c r="K175" s="41">
        <v>178.25000000000003</v>
      </c>
      <c r="L175" s="41">
        <v>180.65</v>
      </c>
      <c r="M175" s="31">
        <v>175.85</v>
      </c>
      <c r="N175" s="31">
        <v>169.6</v>
      </c>
      <c r="O175" s="42">
        <v>75288000</v>
      </c>
      <c r="P175" s="43">
        <v>-7.317748506783751E-3</v>
      </c>
    </row>
    <row r="176" spans="1:16" ht="12.75" customHeight="1">
      <c r="A176" s="44"/>
      <c r="B176" s="45"/>
      <c r="C176" s="44"/>
      <c r="D176" s="46"/>
      <c r="E176" s="47"/>
      <c r="F176" s="47"/>
      <c r="G176" s="48"/>
      <c r="H176" s="48"/>
      <c r="I176" s="48"/>
      <c r="J176" s="48"/>
      <c r="K176" s="48"/>
      <c r="L176" s="48"/>
      <c r="M176" s="44"/>
      <c r="N176" s="44"/>
      <c r="O176" s="49"/>
      <c r="P176" s="50"/>
    </row>
    <row r="177" spans="1:16" ht="12.75" customHeight="1">
      <c r="A177" s="44"/>
      <c r="B177" s="45"/>
      <c r="C177" s="44"/>
      <c r="D177" s="46"/>
      <c r="E177" s="47"/>
      <c r="F177" s="47"/>
      <c r="G177" s="48"/>
      <c r="H177" s="48"/>
      <c r="I177" s="48"/>
      <c r="J177" s="48"/>
      <c r="K177" s="48"/>
      <c r="L177" s="48"/>
      <c r="M177" s="44"/>
      <c r="N177" s="44"/>
      <c r="O177" s="49"/>
      <c r="P177" s="50"/>
    </row>
    <row r="178" spans="1:16" ht="12.75" customHeight="1">
      <c r="A178" s="44"/>
      <c r="B178" s="45"/>
      <c r="C178" s="44"/>
      <c r="D178" s="46"/>
      <c r="E178" s="47"/>
      <c r="F178" s="47"/>
      <c r="G178" s="48"/>
      <c r="H178" s="48"/>
      <c r="I178" s="48"/>
      <c r="J178" s="48"/>
      <c r="K178" s="48"/>
      <c r="L178" s="48"/>
      <c r="M178" s="44"/>
      <c r="N178" s="44"/>
      <c r="O178" s="49"/>
      <c r="P178" s="50"/>
    </row>
    <row r="179" spans="1:16" ht="12.75" customHeight="1">
      <c r="A179" s="1"/>
      <c r="B179" s="45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12.75" customHeight="1">
      <c r="A180" s="1"/>
      <c r="B180" s="45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12.75" customHeight="1">
      <c r="A181" s="1"/>
      <c r="B181" s="45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12.75" customHeight="1">
      <c r="A182" s="1"/>
      <c r="B182" s="45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12.75" customHeight="1">
      <c r="A184" s="51" t="s">
        <v>217</v>
      </c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12.75" customHeight="1">
      <c r="A185" s="51" t="s">
        <v>218</v>
      </c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12.75" customHeight="1">
      <c r="A186" s="51" t="s">
        <v>219</v>
      </c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12.75" customHeight="1">
      <c r="A187" s="51" t="s">
        <v>220</v>
      </c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12.75" customHeight="1">
      <c r="A188" s="51" t="s">
        <v>221</v>
      </c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12.75" customHeight="1">
      <c r="A190" s="24" t="s">
        <v>222</v>
      </c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12.75" customHeight="1">
      <c r="A191" s="52" t="s">
        <v>223</v>
      </c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12.75" customHeight="1">
      <c r="A192" s="52" t="s">
        <v>224</v>
      </c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12.75" customHeight="1">
      <c r="A193" s="52" t="s">
        <v>225</v>
      </c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12.75" customHeight="1">
      <c r="A194" s="52" t="s">
        <v>226</v>
      </c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12.75" customHeight="1">
      <c r="A195" s="52" t="s">
        <v>227</v>
      </c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12.75" customHeight="1">
      <c r="A196" s="52" t="s">
        <v>228</v>
      </c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12.75" customHeight="1">
      <c r="A197" s="52" t="s">
        <v>229</v>
      </c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12.75" customHeight="1">
      <c r="A198" s="52" t="s">
        <v>230</v>
      </c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12.75" customHeight="1">
      <c r="A199" s="52" t="s">
        <v>231</v>
      </c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</sheetData>
  <mergeCells count="6">
    <mergeCell ref="G9:I9"/>
    <mergeCell ref="J9:L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E23" sqref="E23"/>
    </sheetView>
  </sheetViews>
  <sheetFormatPr defaultColWidth="17.28515625" defaultRowHeight="15" customHeight="1"/>
  <cols>
    <col min="1" max="1" width="5.855468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3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4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4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4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3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44431</v>
      </c>
      <c r="L6" s="53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3"/>
      <c r="M7" s="1"/>
      <c r="N7" s="1"/>
      <c r="O7" s="1"/>
    </row>
    <row r="8" spans="1:15" ht="28.5" customHeight="1">
      <c r="A8" s="471" t="s">
        <v>16</v>
      </c>
      <c r="B8" s="473"/>
      <c r="C8" s="477" t="s">
        <v>20</v>
      </c>
      <c r="D8" s="477" t="s">
        <v>21</v>
      </c>
      <c r="E8" s="468" t="s">
        <v>22</v>
      </c>
      <c r="F8" s="469"/>
      <c r="G8" s="470"/>
      <c r="H8" s="468" t="s">
        <v>23</v>
      </c>
      <c r="I8" s="469"/>
      <c r="J8" s="470"/>
      <c r="K8" s="26"/>
      <c r="L8" s="55"/>
      <c r="M8" s="55"/>
      <c r="N8" s="1"/>
      <c r="O8" s="1"/>
    </row>
    <row r="9" spans="1:15" ht="36" customHeight="1">
      <c r="A9" s="475"/>
      <c r="B9" s="476"/>
      <c r="C9" s="476"/>
      <c r="D9" s="476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6" t="s">
        <v>32</v>
      </c>
      <c r="M9" s="57" t="s">
        <v>232</v>
      </c>
      <c r="N9" s="1"/>
      <c r="O9" s="1"/>
    </row>
    <row r="10" spans="1:15" ht="12.75" customHeight="1">
      <c r="A10" s="58">
        <v>1</v>
      </c>
      <c r="B10" s="31" t="s">
        <v>233</v>
      </c>
      <c r="C10" s="37">
        <v>16450.5</v>
      </c>
      <c r="D10" s="35">
        <v>16445.366666666669</v>
      </c>
      <c r="E10" s="35">
        <v>16381.183333333338</v>
      </c>
      <c r="F10" s="35">
        <v>16311.866666666669</v>
      </c>
      <c r="G10" s="35">
        <v>16247.683333333338</v>
      </c>
      <c r="H10" s="35">
        <v>16514.683333333338</v>
      </c>
      <c r="I10" s="35">
        <v>16578.866666666672</v>
      </c>
      <c r="J10" s="35">
        <v>16648.183333333338</v>
      </c>
      <c r="K10" s="37">
        <v>16509.55</v>
      </c>
      <c r="L10" s="37">
        <v>16376.05</v>
      </c>
      <c r="M10" s="59"/>
      <c r="N10" s="1"/>
      <c r="O10" s="1"/>
    </row>
    <row r="11" spans="1:15" ht="12.75" customHeight="1">
      <c r="A11" s="58">
        <v>2</v>
      </c>
      <c r="B11" s="31" t="s">
        <v>234</v>
      </c>
      <c r="C11" s="31">
        <v>35033.85</v>
      </c>
      <c r="D11" s="40">
        <v>35088.950000000004</v>
      </c>
      <c r="E11" s="40">
        <v>34871.400000000009</v>
      </c>
      <c r="F11" s="40">
        <v>34708.950000000004</v>
      </c>
      <c r="G11" s="40">
        <v>34491.400000000009</v>
      </c>
      <c r="H11" s="40">
        <v>35251.400000000009</v>
      </c>
      <c r="I11" s="40">
        <v>35468.950000000012</v>
      </c>
      <c r="J11" s="40">
        <v>35631.400000000009</v>
      </c>
      <c r="K11" s="31">
        <v>35306.5</v>
      </c>
      <c r="L11" s="31">
        <v>34926.5</v>
      </c>
      <c r="M11" s="59"/>
      <c r="N11" s="1"/>
      <c r="O11" s="1"/>
    </row>
    <row r="12" spans="1:15" ht="12.75" customHeight="1">
      <c r="A12" s="58">
        <v>3</v>
      </c>
      <c r="B12" s="44" t="s">
        <v>235</v>
      </c>
      <c r="C12" s="31">
        <v>1960.9</v>
      </c>
      <c r="D12" s="40">
        <v>1968.3</v>
      </c>
      <c r="E12" s="40">
        <v>1947.55</v>
      </c>
      <c r="F12" s="40">
        <v>1934.2</v>
      </c>
      <c r="G12" s="40">
        <v>1913.45</v>
      </c>
      <c r="H12" s="40">
        <v>1981.6499999999999</v>
      </c>
      <c r="I12" s="40">
        <v>2002.3999999999999</v>
      </c>
      <c r="J12" s="40">
        <v>2015.7499999999998</v>
      </c>
      <c r="K12" s="31">
        <v>1989.05</v>
      </c>
      <c r="L12" s="31">
        <v>1954.95</v>
      </c>
      <c r="M12" s="59"/>
      <c r="N12" s="1"/>
      <c r="O12" s="1"/>
    </row>
    <row r="13" spans="1:15" ht="12.75" customHeight="1">
      <c r="A13" s="58">
        <v>4</v>
      </c>
      <c r="B13" s="31" t="s">
        <v>236</v>
      </c>
      <c r="C13" s="31">
        <v>4490.8999999999996</v>
      </c>
      <c r="D13" s="40">
        <v>4508.45</v>
      </c>
      <c r="E13" s="40">
        <v>4457.45</v>
      </c>
      <c r="F13" s="40">
        <v>4424</v>
      </c>
      <c r="G13" s="40">
        <v>4373</v>
      </c>
      <c r="H13" s="40">
        <v>4541.8999999999996</v>
      </c>
      <c r="I13" s="40">
        <v>4592.8999999999996</v>
      </c>
      <c r="J13" s="40">
        <v>4626.3499999999995</v>
      </c>
      <c r="K13" s="31">
        <v>4559.45</v>
      </c>
      <c r="L13" s="31">
        <v>4475</v>
      </c>
      <c r="M13" s="59"/>
      <c r="N13" s="1"/>
      <c r="O13" s="1"/>
    </row>
    <row r="14" spans="1:15" ht="12.75" customHeight="1">
      <c r="A14" s="58">
        <v>5</v>
      </c>
      <c r="B14" s="31" t="s">
        <v>237</v>
      </c>
      <c r="C14" s="31">
        <v>33351.35</v>
      </c>
      <c r="D14" s="40">
        <v>33317.883333333331</v>
      </c>
      <c r="E14" s="40">
        <v>32983.366666666661</v>
      </c>
      <c r="F14" s="40">
        <v>32615.383333333331</v>
      </c>
      <c r="G14" s="40">
        <v>32280.866666666661</v>
      </c>
      <c r="H14" s="40">
        <v>33685.866666666661</v>
      </c>
      <c r="I14" s="40">
        <v>34020.383333333324</v>
      </c>
      <c r="J14" s="40">
        <v>34388.366666666661</v>
      </c>
      <c r="K14" s="31">
        <v>33652.400000000001</v>
      </c>
      <c r="L14" s="31">
        <v>32949.9</v>
      </c>
      <c r="M14" s="59"/>
      <c r="N14" s="1"/>
      <c r="O14" s="1"/>
    </row>
    <row r="15" spans="1:15" ht="12.75" customHeight="1">
      <c r="A15" s="58">
        <v>6</v>
      </c>
      <c r="B15" s="31" t="s">
        <v>238</v>
      </c>
      <c r="C15" s="31">
        <v>3480.9</v>
      </c>
      <c r="D15" s="40">
        <v>3500.7000000000003</v>
      </c>
      <c r="E15" s="40">
        <v>3451.2500000000005</v>
      </c>
      <c r="F15" s="40">
        <v>3421.6000000000004</v>
      </c>
      <c r="G15" s="40">
        <v>3372.1500000000005</v>
      </c>
      <c r="H15" s="40">
        <v>3530.3500000000004</v>
      </c>
      <c r="I15" s="40">
        <v>3579.8</v>
      </c>
      <c r="J15" s="40">
        <v>3609.4500000000003</v>
      </c>
      <c r="K15" s="31">
        <v>3550.15</v>
      </c>
      <c r="L15" s="31">
        <v>3471.05</v>
      </c>
      <c r="M15" s="59"/>
      <c r="N15" s="1"/>
      <c r="O15" s="1"/>
    </row>
    <row r="16" spans="1:15" ht="12.75" customHeight="1">
      <c r="A16" s="58">
        <v>7</v>
      </c>
      <c r="B16" s="31" t="s">
        <v>239</v>
      </c>
      <c r="C16" s="31">
        <v>7238.4</v>
      </c>
      <c r="D16" s="40">
        <v>7292.8666666666659</v>
      </c>
      <c r="E16" s="40">
        <v>7163.5833333333321</v>
      </c>
      <c r="F16" s="40">
        <v>7088.7666666666664</v>
      </c>
      <c r="G16" s="40">
        <v>6959.4833333333327</v>
      </c>
      <c r="H16" s="40">
        <v>7367.6833333333316</v>
      </c>
      <c r="I16" s="40">
        <v>7496.9666666666662</v>
      </c>
      <c r="J16" s="40">
        <v>7571.783333333331</v>
      </c>
      <c r="K16" s="31">
        <v>7422.15</v>
      </c>
      <c r="L16" s="31">
        <v>7218.05</v>
      </c>
      <c r="M16" s="59"/>
      <c r="N16" s="1"/>
      <c r="O16" s="1"/>
    </row>
    <row r="17" spans="1:15" ht="12.75" customHeight="1">
      <c r="A17" s="58">
        <v>8</v>
      </c>
      <c r="B17" s="31" t="s">
        <v>44</v>
      </c>
      <c r="C17" s="31">
        <v>2290.5500000000002</v>
      </c>
      <c r="D17" s="40">
        <v>2315.1166666666668</v>
      </c>
      <c r="E17" s="40">
        <v>2256.4333333333334</v>
      </c>
      <c r="F17" s="40">
        <v>2222.3166666666666</v>
      </c>
      <c r="G17" s="40">
        <v>2163.6333333333332</v>
      </c>
      <c r="H17" s="40">
        <v>2349.2333333333336</v>
      </c>
      <c r="I17" s="40">
        <v>2407.916666666667</v>
      </c>
      <c r="J17" s="40">
        <v>2442.0333333333338</v>
      </c>
      <c r="K17" s="31">
        <v>2373.8000000000002</v>
      </c>
      <c r="L17" s="31">
        <v>2281</v>
      </c>
      <c r="M17" s="31">
        <v>5.9664000000000001</v>
      </c>
      <c r="N17" s="1"/>
      <c r="O17" s="1"/>
    </row>
    <row r="18" spans="1:15" ht="12.75" customHeight="1">
      <c r="A18" s="58">
        <v>9</v>
      </c>
      <c r="B18" s="31" t="s">
        <v>60</v>
      </c>
      <c r="C18" s="31">
        <v>1301.3499999999999</v>
      </c>
      <c r="D18" s="40">
        <v>1305.6499999999999</v>
      </c>
      <c r="E18" s="40">
        <v>1277.2999999999997</v>
      </c>
      <c r="F18" s="40">
        <v>1253.2499999999998</v>
      </c>
      <c r="G18" s="40">
        <v>1224.8999999999996</v>
      </c>
      <c r="H18" s="40">
        <v>1329.6999999999998</v>
      </c>
      <c r="I18" s="40">
        <v>1358.0499999999997</v>
      </c>
      <c r="J18" s="40">
        <v>1382.1</v>
      </c>
      <c r="K18" s="31">
        <v>1334</v>
      </c>
      <c r="L18" s="31">
        <v>1281.5999999999999</v>
      </c>
      <c r="M18" s="31">
        <v>9.8344299999999993</v>
      </c>
      <c r="N18" s="1"/>
      <c r="O18" s="1"/>
    </row>
    <row r="19" spans="1:15" ht="12.75" customHeight="1">
      <c r="A19" s="58">
        <v>10</v>
      </c>
      <c r="B19" s="31" t="s">
        <v>40</v>
      </c>
      <c r="C19" s="60">
        <v>930.05</v>
      </c>
      <c r="D19" s="40">
        <v>940.56666666666661</v>
      </c>
      <c r="E19" s="40">
        <v>911.13333333333321</v>
      </c>
      <c r="F19" s="40">
        <v>892.21666666666658</v>
      </c>
      <c r="G19" s="40">
        <v>862.78333333333319</v>
      </c>
      <c r="H19" s="40">
        <v>959.48333333333323</v>
      </c>
      <c r="I19" s="40">
        <v>988.91666666666663</v>
      </c>
      <c r="J19" s="40">
        <v>1007.8333333333333</v>
      </c>
      <c r="K19" s="31">
        <v>970</v>
      </c>
      <c r="L19" s="31">
        <v>921.65</v>
      </c>
      <c r="M19" s="31">
        <v>18.979939999999999</v>
      </c>
      <c r="N19" s="1"/>
      <c r="O19" s="1"/>
    </row>
    <row r="20" spans="1:15" ht="12.75" customHeight="1">
      <c r="A20" s="58">
        <v>11</v>
      </c>
      <c r="B20" s="31" t="s">
        <v>240</v>
      </c>
      <c r="C20" s="31">
        <v>19074.400000000001</v>
      </c>
      <c r="D20" s="40">
        <v>18976.55</v>
      </c>
      <c r="E20" s="40">
        <v>18743.099999999999</v>
      </c>
      <c r="F20" s="40">
        <v>18411.8</v>
      </c>
      <c r="G20" s="40">
        <v>18178.349999999999</v>
      </c>
      <c r="H20" s="40">
        <v>19307.849999999999</v>
      </c>
      <c r="I20" s="40">
        <v>19541.300000000003</v>
      </c>
      <c r="J20" s="40">
        <v>19872.599999999999</v>
      </c>
      <c r="K20" s="31">
        <v>19210</v>
      </c>
      <c r="L20" s="31">
        <v>18645.25</v>
      </c>
      <c r="M20" s="31">
        <v>0.12055</v>
      </c>
      <c r="N20" s="1"/>
      <c r="O20" s="1"/>
    </row>
    <row r="21" spans="1:15" ht="12.75" customHeight="1">
      <c r="A21" s="58">
        <v>12</v>
      </c>
      <c r="B21" s="31" t="s">
        <v>46</v>
      </c>
      <c r="C21" s="31">
        <v>1430.1</v>
      </c>
      <c r="D21" s="40">
        <v>1441.25</v>
      </c>
      <c r="E21" s="40">
        <v>1399.85</v>
      </c>
      <c r="F21" s="40">
        <v>1369.6</v>
      </c>
      <c r="G21" s="40">
        <v>1328.1999999999998</v>
      </c>
      <c r="H21" s="40">
        <v>1471.5</v>
      </c>
      <c r="I21" s="40">
        <v>1512.9</v>
      </c>
      <c r="J21" s="40">
        <v>1543.15</v>
      </c>
      <c r="K21" s="31">
        <v>1482.65</v>
      </c>
      <c r="L21" s="31">
        <v>1411</v>
      </c>
      <c r="M21" s="31">
        <v>49.333770000000001</v>
      </c>
      <c r="N21" s="1"/>
      <c r="O21" s="1"/>
    </row>
    <row r="22" spans="1:15" ht="12.75" customHeight="1">
      <c r="A22" s="58">
        <v>13</v>
      </c>
      <c r="B22" s="31" t="s">
        <v>241</v>
      </c>
      <c r="C22" s="31">
        <v>935.85</v>
      </c>
      <c r="D22" s="40">
        <v>933.26666666666677</v>
      </c>
      <c r="E22" s="40">
        <v>927.58333333333348</v>
      </c>
      <c r="F22" s="40">
        <v>919.31666666666672</v>
      </c>
      <c r="G22" s="40">
        <v>913.63333333333344</v>
      </c>
      <c r="H22" s="40">
        <v>941.53333333333353</v>
      </c>
      <c r="I22" s="40">
        <v>947.2166666666667</v>
      </c>
      <c r="J22" s="40">
        <v>955.48333333333358</v>
      </c>
      <c r="K22" s="31">
        <v>938.95</v>
      </c>
      <c r="L22" s="31">
        <v>925</v>
      </c>
      <c r="M22" s="31">
        <v>24.65015</v>
      </c>
      <c r="N22" s="1"/>
      <c r="O22" s="1"/>
    </row>
    <row r="23" spans="1:15" ht="12.75" customHeight="1">
      <c r="A23" s="58">
        <v>14</v>
      </c>
      <c r="B23" s="31" t="s">
        <v>47</v>
      </c>
      <c r="C23" s="31">
        <v>687.2</v>
      </c>
      <c r="D23" s="40">
        <v>691.46666666666658</v>
      </c>
      <c r="E23" s="40">
        <v>676.53333333333319</v>
      </c>
      <c r="F23" s="40">
        <v>665.86666666666656</v>
      </c>
      <c r="G23" s="40">
        <v>650.93333333333317</v>
      </c>
      <c r="H23" s="40">
        <v>702.13333333333321</v>
      </c>
      <c r="I23" s="40">
        <v>717.06666666666661</v>
      </c>
      <c r="J23" s="40">
        <v>727.73333333333323</v>
      </c>
      <c r="K23" s="31">
        <v>706.4</v>
      </c>
      <c r="L23" s="31">
        <v>680.8</v>
      </c>
      <c r="M23" s="31">
        <v>62.747410000000002</v>
      </c>
      <c r="N23" s="1"/>
      <c r="O23" s="1"/>
    </row>
    <row r="24" spans="1:15" ht="12.75" customHeight="1">
      <c r="A24" s="58">
        <v>15</v>
      </c>
      <c r="B24" s="31" t="s">
        <v>242</v>
      </c>
      <c r="C24" s="31">
        <v>1072.8499999999999</v>
      </c>
      <c r="D24" s="40">
        <v>1062.6499999999999</v>
      </c>
      <c r="E24" s="40">
        <v>1052.4499999999998</v>
      </c>
      <c r="F24" s="40">
        <v>1032.05</v>
      </c>
      <c r="G24" s="40">
        <v>1021.8499999999999</v>
      </c>
      <c r="H24" s="40">
        <v>1083.0499999999997</v>
      </c>
      <c r="I24" s="40">
        <v>1093.25</v>
      </c>
      <c r="J24" s="40">
        <v>1113.6499999999996</v>
      </c>
      <c r="K24" s="31">
        <v>1072.8499999999999</v>
      </c>
      <c r="L24" s="31">
        <v>1042.25</v>
      </c>
      <c r="M24" s="31">
        <v>1.51112</v>
      </c>
      <c r="N24" s="1"/>
      <c r="O24" s="1"/>
    </row>
    <row r="25" spans="1:15" ht="12.75" customHeight="1">
      <c r="A25" s="58">
        <v>16</v>
      </c>
      <c r="B25" s="31" t="s">
        <v>243</v>
      </c>
      <c r="C25" s="31">
        <v>1123.45</v>
      </c>
      <c r="D25" s="40">
        <v>1109.1333333333334</v>
      </c>
      <c r="E25" s="40">
        <v>1089.3166666666668</v>
      </c>
      <c r="F25" s="40">
        <v>1055.1833333333334</v>
      </c>
      <c r="G25" s="40">
        <v>1035.3666666666668</v>
      </c>
      <c r="H25" s="40">
        <v>1143.2666666666669</v>
      </c>
      <c r="I25" s="40">
        <v>1163.0833333333335</v>
      </c>
      <c r="J25" s="40">
        <v>1197.2166666666669</v>
      </c>
      <c r="K25" s="31">
        <v>1128.95</v>
      </c>
      <c r="L25" s="31">
        <v>1075</v>
      </c>
      <c r="M25" s="31">
        <v>2.3083</v>
      </c>
      <c r="N25" s="1"/>
      <c r="O25" s="1"/>
    </row>
    <row r="26" spans="1:15" ht="12.75" customHeight="1">
      <c r="A26" s="58">
        <v>17</v>
      </c>
      <c r="B26" s="31" t="s">
        <v>244</v>
      </c>
      <c r="C26" s="31">
        <v>108.75</v>
      </c>
      <c r="D26" s="40">
        <v>109.8</v>
      </c>
      <c r="E26" s="40">
        <v>107</v>
      </c>
      <c r="F26" s="40">
        <v>105.25</v>
      </c>
      <c r="G26" s="40">
        <v>102.45</v>
      </c>
      <c r="H26" s="40">
        <v>111.55</v>
      </c>
      <c r="I26" s="40">
        <v>114.34999999999998</v>
      </c>
      <c r="J26" s="40">
        <v>116.1</v>
      </c>
      <c r="K26" s="31">
        <v>112.6</v>
      </c>
      <c r="L26" s="31">
        <v>108.05</v>
      </c>
      <c r="M26" s="31">
        <v>20.501000000000001</v>
      </c>
      <c r="N26" s="1"/>
      <c r="O26" s="1"/>
    </row>
    <row r="27" spans="1:15" ht="12.75" customHeight="1">
      <c r="A27" s="58">
        <v>18</v>
      </c>
      <c r="B27" s="31" t="s">
        <v>42</v>
      </c>
      <c r="C27" s="31">
        <v>200.05</v>
      </c>
      <c r="D27" s="40">
        <v>201.03333333333333</v>
      </c>
      <c r="E27" s="40">
        <v>197.51666666666665</v>
      </c>
      <c r="F27" s="40">
        <v>194.98333333333332</v>
      </c>
      <c r="G27" s="40">
        <v>191.46666666666664</v>
      </c>
      <c r="H27" s="40">
        <v>203.56666666666666</v>
      </c>
      <c r="I27" s="40">
        <v>207.08333333333337</v>
      </c>
      <c r="J27" s="40">
        <v>209.61666666666667</v>
      </c>
      <c r="K27" s="31">
        <v>204.55</v>
      </c>
      <c r="L27" s="31">
        <v>198.5</v>
      </c>
      <c r="M27" s="31">
        <v>26.508990000000001</v>
      </c>
      <c r="N27" s="1"/>
      <c r="O27" s="1"/>
    </row>
    <row r="28" spans="1:15" ht="12.75" customHeight="1">
      <c r="A28" s="58">
        <v>19</v>
      </c>
      <c r="B28" s="31" t="s">
        <v>245</v>
      </c>
      <c r="C28" s="31">
        <v>2240.4</v>
      </c>
      <c r="D28" s="40">
        <v>2250.4166666666665</v>
      </c>
      <c r="E28" s="40">
        <v>2210.9833333333331</v>
      </c>
      <c r="F28" s="40">
        <v>2181.5666666666666</v>
      </c>
      <c r="G28" s="40">
        <v>2142.1333333333332</v>
      </c>
      <c r="H28" s="40">
        <v>2279.833333333333</v>
      </c>
      <c r="I28" s="40">
        <v>2319.2666666666664</v>
      </c>
      <c r="J28" s="40">
        <v>2348.6833333333329</v>
      </c>
      <c r="K28" s="31">
        <v>2289.85</v>
      </c>
      <c r="L28" s="31">
        <v>2221</v>
      </c>
      <c r="M28" s="31">
        <v>0.40537000000000001</v>
      </c>
      <c r="N28" s="1"/>
      <c r="O28" s="1"/>
    </row>
    <row r="29" spans="1:15" ht="12.75" customHeight="1">
      <c r="A29" s="58">
        <v>20</v>
      </c>
      <c r="B29" s="31" t="s">
        <v>53</v>
      </c>
      <c r="C29" s="31">
        <v>738.65</v>
      </c>
      <c r="D29" s="40">
        <v>745.08333333333337</v>
      </c>
      <c r="E29" s="40">
        <v>726.56666666666672</v>
      </c>
      <c r="F29" s="40">
        <v>714.48333333333335</v>
      </c>
      <c r="G29" s="40">
        <v>695.9666666666667</v>
      </c>
      <c r="H29" s="40">
        <v>757.16666666666674</v>
      </c>
      <c r="I29" s="40">
        <v>775.68333333333339</v>
      </c>
      <c r="J29" s="40">
        <v>787.76666666666677</v>
      </c>
      <c r="K29" s="31">
        <v>763.6</v>
      </c>
      <c r="L29" s="31">
        <v>733</v>
      </c>
      <c r="M29" s="31">
        <v>3.49031</v>
      </c>
      <c r="N29" s="1"/>
      <c r="O29" s="1"/>
    </row>
    <row r="30" spans="1:15" ht="12.75" customHeight="1">
      <c r="A30" s="58">
        <v>21</v>
      </c>
      <c r="B30" s="31" t="s">
        <v>49</v>
      </c>
      <c r="C30" s="31">
        <v>3804.45</v>
      </c>
      <c r="D30" s="40">
        <v>3813.5166666666664</v>
      </c>
      <c r="E30" s="40">
        <v>3721.0333333333328</v>
      </c>
      <c r="F30" s="40">
        <v>3637.6166666666663</v>
      </c>
      <c r="G30" s="40">
        <v>3545.1333333333328</v>
      </c>
      <c r="H30" s="40">
        <v>3896.9333333333329</v>
      </c>
      <c r="I30" s="40">
        <v>3989.4166666666665</v>
      </c>
      <c r="J30" s="40">
        <v>4072.833333333333</v>
      </c>
      <c r="K30" s="31">
        <v>3906</v>
      </c>
      <c r="L30" s="31">
        <v>3730.1</v>
      </c>
      <c r="M30" s="31">
        <v>3.7332200000000002</v>
      </c>
      <c r="N30" s="1"/>
      <c r="O30" s="1"/>
    </row>
    <row r="31" spans="1:15" ht="12.75" customHeight="1">
      <c r="A31" s="58">
        <v>22</v>
      </c>
      <c r="B31" s="31" t="s">
        <v>51</v>
      </c>
      <c r="C31" s="31">
        <v>697.25</v>
      </c>
      <c r="D31" s="40">
        <v>700.6</v>
      </c>
      <c r="E31" s="40">
        <v>691.65000000000009</v>
      </c>
      <c r="F31" s="40">
        <v>686.05000000000007</v>
      </c>
      <c r="G31" s="40">
        <v>677.10000000000014</v>
      </c>
      <c r="H31" s="40">
        <v>706.2</v>
      </c>
      <c r="I31" s="40">
        <v>715.15000000000009</v>
      </c>
      <c r="J31" s="40">
        <v>720.75</v>
      </c>
      <c r="K31" s="31">
        <v>709.55</v>
      </c>
      <c r="L31" s="31">
        <v>695</v>
      </c>
      <c r="M31" s="31">
        <v>13.002269999999999</v>
      </c>
      <c r="N31" s="1"/>
      <c r="O31" s="1"/>
    </row>
    <row r="32" spans="1:15" ht="12.75" customHeight="1">
      <c r="A32" s="58">
        <v>23</v>
      </c>
      <c r="B32" s="31" t="s">
        <v>52</v>
      </c>
      <c r="C32" s="31">
        <v>391.8</v>
      </c>
      <c r="D32" s="40">
        <v>398.48333333333335</v>
      </c>
      <c r="E32" s="40">
        <v>383.31666666666672</v>
      </c>
      <c r="F32" s="40">
        <v>374.83333333333337</v>
      </c>
      <c r="G32" s="40">
        <v>359.66666666666674</v>
      </c>
      <c r="H32" s="40">
        <v>406.9666666666667</v>
      </c>
      <c r="I32" s="40">
        <v>422.13333333333333</v>
      </c>
      <c r="J32" s="40">
        <v>430.61666666666667</v>
      </c>
      <c r="K32" s="31">
        <v>413.65</v>
      </c>
      <c r="L32" s="31">
        <v>390</v>
      </c>
      <c r="M32" s="31">
        <v>69.679869999999994</v>
      </c>
      <c r="N32" s="1"/>
      <c r="O32" s="1"/>
    </row>
    <row r="33" spans="1:15" ht="12.75" customHeight="1">
      <c r="A33" s="58">
        <v>24</v>
      </c>
      <c r="B33" s="31" t="s">
        <v>54</v>
      </c>
      <c r="C33" s="31">
        <v>4746.5</v>
      </c>
      <c r="D33" s="40">
        <v>4792.8</v>
      </c>
      <c r="E33" s="40">
        <v>4650.9000000000005</v>
      </c>
      <c r="F33" s="40">
        <v>4555.3</v>
      </c>
      <c r="G33" s="40">
        <v>4413.4000000000005</v>
      </c>
      <c r="H33" s="40">
        <v>4888.4000000000005</v>
      </c>
      <c r="I33" s="40">
        <v>5030.3</v>
      </c>
      <c r="J33" s="40">
        <v>5125.9000000000005</v>
      </c>
      <c r="K33" s="31">
        <v>4934.7</v>
      </c>
      <c r="L33" s="31">
        <v>4697.2</v>
      </c>
      <c r="M33" s="31">
        <v>23.310199999999998</v>
      </c>
      <c r="N33" s="1"/>
      <c r="O33" s="1"/>
    </row>
    <row r="34" spans="1:15" ht="12.75" customHeight="1">
      <c r="A34" s="58">
        <v>25</v>
      </c>
      <c r="B34" s="31" t="s">
        <v>55</v>
      </c>
      <c r="C34" s="31">
        <v>211.55</v>
      </c>
      <c r="D34" s="40">
        <v>213.51666666666665</v>
      </c>
      <c r="E34" s="40">
        <v>208.0333333333333</v>
      </c>
      <c r="F34" s="40">
        <v>204.51666666666665</v>
      </c>
      <c r="G34" s="40">
        <v>199.0333333333333</v>
      </c>
      <c r="H34" s="40">
        <v>217.0333333333333</v>
      </c>
      <c r="I34" s="40">
        <v>222.51666666666665</v>
      </c>
      <c r="J34" s="40">
        <v>226.0333333333333</v>
      </c>
      <c r="K34" s="31">
        <v>219</v>
      </c>
      <c r="L34" s="31">
        <v>210</v>
      </c>
      <c r="M34" s="31">
        <v>39.411659999999998</v>
      </c>
      <c r="N34" s="1"/>
      <c r="O34" s="1"/>
    </row>
    <row r="35" spans="1:15" ht="12.75" customHeight="1">
      <c r="A35" s="58">
        <v>26</v>
      </c>
      <c r="B35" s="31" t="s">
        <v>56</v>
      </c>
      <c r="C35" s="31">
        <v>119</v>
      </c>
      <c r="D35" s="40">
        <v>120.46666666666665</v>
      </c>
      <c r="E35" s="40">
        <v>116.73333333333331</v>
      </c>
      <c r="F35" s="40">
        <v>114.46666666666665</v>
      </c>
      <c r="G35" s="40">
        <v>110.73333333333331</v>
      </c>
      <c r="H35" s="40">
        <v>122.73333333333331</v>
      </c>
      <c r="I35" s="40">
        <v>126.46666666666665</v>
      </c>
      <c r="J35" s="40">
        <v>128.73333333333329</v>
      </c>
      <c r="K35" s="31">
        <v>124.2</v>
      </c>
      <c r="L35" s="31">
        <v>118.2</v>
      </c>
      <c r="M35" s="31">
        <v>210.31189000000001</v>
      </c>
      <c r="N35" s="1"/>
      <c r="O35" s="1"/>
    </row>
    <row r="36" spans="1:15" ht="12.75" customHeight="1">
      <c r="A36" s="58">
        <v>27</v>
      </c>
      <c r="B36" s="31" t="s">
        <v>58</v>
      </c>
      <c r="C36" s="31">
        <v>3112.95</v>
      </c>
      <c r="D36" s="40">
        <v>3079.5</v>
      </c>
      <c r="E36" s="40">
        <v>3034.95</v>
      </c>
      <c r="F36" s="40">
        <v>2956.95</v>
      </c>
      <c r="G36" s="40">
        <v>2912.3999999999996</v>
      </c>
      <c r="H36" s="40">
        <v>3157.5</v>
      </c>
      <c r="I36" s="40">
        <v>3202.05</v>
      </c>
      <c r="J36" s="40">
        <v>3280.05</v>
      </c>
      <c r="K36" s="31">
        <v>3124.05</v>
      </c>
      <c r="L36" s="31">
        <v>3001.5</v>
      </c>
      <c r="M36" s="31">
        <v>39.313339999999997</v>
      </c>
      <c r="N36" s="1"/>
      <c r="O36" s="1"/>
    </row>
    <row r="37" spans="1:15" ht="12.75" customHeight="1">
      <c r="A37" s="58">
        <v>28</v>
      </c>
      <c r="B37" s="31" t="s">
        <v>61</v>
      </c>
      <c r="C37" s="31">
        <v>681.1</v>
      </c>
      <c r="D37" s="40">
        <v>693.0333333333333</v>
      </c>
      <c r="E37" s="40">
        <v>665.06666666666661</v>
      </c>
      <c r="F37" s="40">
        <v>649.0333333333333</v>
      </c>
      <c r="G37" s="40">
        <v>621.06666666666661</v>
      </c>
      <c r="H37" s="40">
        <v>709.06666666666661</v>
      </c>
      <c r="I37" s="40">
        <v>737.0333333333333</v>
      </c>
      <c r="J37" s="40">
        <v>753.06666666666661</v>
      </c>
      <c r="K37" s="31">
        <v>721</v>
      </c>
      <c r="L37" s="31">
        <v>677</v>
      </c>
      <c r="M37" s="31">
        <v>83.069850000000002</v>
      </c>
      <c r="N37" s="1"/>
      <c r="O37" s="1"/>
    </row>
    <row r="38" spans="1:15" ht="12.75" customHeight="1">
      <c r="A38" s="58">
        <v>29</v>
      </c>
      <c r="B38" s="31" t="s">
        <v>246</v>
      </c>
      <c r="C38" s="31">
        <v>3643.1</v>
      </c>
      <c r="D38" s="40">
        <v>3656.0833333333335</v>
      </c>
      <c r="E38" s="40">
        <v>3605.0166666666669</v>
      </c>
      <c r="F38" s="40">
        <v>3566.9333333333334</v>
      </c>
      <c r="G38" s="40">
        <v>3515.8666666666668</v>
      </c>
      <c r="H38" s="40">
        <v>3694.166666666667</v>
      </c>
      <c r="I38" s="40">
        <v>3745.2333333333336</v>
      </c>
      <c r="J38" s="40">
        <v>3783.3166666666671</v>
      </c>
      <c r="K38" s="31">
        <v>3707.15</v>
      </c>
      <c r="L38" s="31">
        <v>3618</v>
      </c>
      <c r="M38" s="31">
        <v>2.3275600000000001</v>
      </c>
      <c r="N38" s="1"/>
      <c r="O38" s="1"/>
    </row>
    <row r="39" spans="1:15" ht="12.75" customHeight="1">
      <c r="A39" s="58">
        <v>30</v>
      </c>
      <c r="B39" s="31" t="s">
        <v>62</v>
      </c>
      <c r="C39" s="31">
        <v>740.25</v>
      </c>
      <c r="D39" s="40">
        <v>741.81666666666661</v>
      </c>
      <c r="E39" s="40">
        <v>734.63333333333321</v>
      </c>
      <c r="F39" s="40">
        <v>729.01666666666665</v>
      </c>
      <c r="G39" s="40">
        <v>721.83333333333326</v>
      </c>
      <c r="H39" s="40">
        <v>747.43333333333317</v>
      </c>
      <c r="I39" s="40">
        <v>754.61666666666656</v>
      </c>
      <c r="J39" s="40">
        <v>760.23333333333312</v>
      </c>
      <c r="K39" s="31">
        <v>749</v>
      </c>
      <c r="L39" s="31">
        <v>736.2</v>
      </c>
      <c r="M39" s="31">
        <v>60.920360000000002</v>
      </c>
      <c r="N39" s="1"/>
      <c r="O39" s="1"/>
    </row>
    <row r="40" spans="1:15" ht="12.75" customHeight="1">
      <c r="A40" s="58">
        <v>31</v>
      </c>
      <c r="B40" s="31" t="s">
        <v>63</v>
      </c>
      <c r="C40" s="31">
        <v>3751.5</v>
      </c>
      <c r="D40" s="40">
        <v>3767.4333333333329</v>
      </c>
      <c r="E40" s="40">
        <v>3709.8666666666659</v>
      </c>
      <c r="F40" s="40">
        <v>3668.2333333333331</v>
      </c>
      <c r="G40" s="40">
        <v>3610.6666666666661</v>
      </c>
      <c r="H40" s="40">
        <v>3809.0666666666657</v>
      </c>
      <c r="I40" s="40">
        <v>3866.6333333333323</v>
      </c>
      <c r="J40" s="40">
        <v>3908.2666666666655</v>
      </c>
      <c r="K40" s="31">
        <v>3825</v>
      </c>
      <c r="L40" s="31">
        <v>3725.8</v>
      </c>
      <c r="M40" s="31">
        <v>3.0194299999999998</v>
      </c>
      <c r="N40" s="1"/>
      <c r="O40" s="1"/>
    </row>
    <row r="41" spans="1:15" ht="12.75" customHeight="1">
      <c r="A41" s="58">
        <v>32</v>
      </c>
      <c r="B41" s="31" t="s">
        <v>66</v>
      </c>
      <c r="C41" s="31">
        <v>6661.1</v>
      </c>
      <c r="D41" s="40">
        <v>6616.4833333333327</v>
      </c>
      <c r="E41" s="40">
        <v>6500.2666666666655</v>
      </c>
      <c r="F41" s="40">
        <v>6339.4333333333325</v>
      </c>
      <c r="G41" s="40">
        <v>6223.2166666666653</v>
      </c>
      <c r="H41" s="40">
        <v>6777.3166666666657</v>
      </c>
      <c r="I41" s="40">
        <v>6893.5333333333328</v>
      </c>
      <c r="J41" s="40">
        <v>7054.3666666666659</v>
      </c>
      <c r="K41" s="31">
        <v>6732.7</v>
      </c>
      <c r="L41" s="31">
        <v>6455.65</v>
      </c>
      <c r="M41" s="31">
        <v>21.647320000000001</v>
      </c>
      <c r="N41" s="1"/>
      <c r="O41" s="1"/>
    </row>
    <row r="42" spans="1:15" ht="12.75" customHeight="1">
      <c r="A42" s="58">
        <v>33</v>
      </c>
      <c r="B42" s="31" t="s">
        <v>65</v>
      </c>
      <c r="C42" s="31">
        <v>14978.55</v>
      </c>
      <c r="D42" s="40">
        <v>14975.866666666667</v>
      </c>
      <c r="E42" s="40">
        <v>14802.733333333334</v>
      </c>
      <c r="F42" s="40">
        <v>14626.916666666666</v>
      </c>
      <c r="G42" s="40">
        <v>14453.783333333333</v>
      </c>
      <c r="H42" s="40">
        <v>15151.683333333334</v>
      </c>
      <c r="I42" s="40">
        <v>15324.816666666669</v>
      </c>
      <c r="J42" s="40">
        <v>15500.633333333335</v>
      </c>
      <c r="K42" s="31">
        <v>15149</v>
      </c>
      <c r="L42" s="31">
        <v>14800.05</v>
      </c>
      <c r="M42" s="31">
        <v>2.7505199999999999</v>
      </c>
      <c r="N42" s="1"/>
      <c r="O42" s="1"/>
    </row>
    <row r="43" spans="1:15" ht="12.75" customHeight="1">
      <c r="A43" s="58">
        <v>34</v>
      </c>
      <c r="B43" s="31" t="s">
        <v>247</v>
      </c>
      <c r="C43" s="31">
        <v>4150.1000000000004</v>
      </c>
      <c r="D43" s="40">
        <v>4133.9333333333334</v>
      </c>
      <c r="E43" s="40">
        <v>4102.8666666666668</v>
      </c>
      <c r="F43" s="40">
        <v>4055.6333333333332</v>
      </c>
      <c r="G43" s="40">
        <v>4024.5666666666666</v>
      </c>
      <c r="H43" s="40">
        <v>4181.166666666667</v>
      </c>
      <c r="I43" s="40">
        <v>4212.2333333333345</v>
      </c>
      <c r="J43" s="40">
        <v>4259.4666666666672</v>
      </c>
      <c r="K43" s="31">
        <v>4165</v>
      </c>
      <c r="L43" s="31">
        <v>4086.7</v>
      </c>
      <c r="M43" s="31">
        <v>0.48298999999999997</v>
      </c>
      <c r="N43" s="1"/>
      <c r="O43" s="1"/>
    </row>
    <row r="44" spans="1:15" ht="12.75" customHeight="1">
      <c r="A44" s="58">
        <v>35</v>
      </c>
      <c r="B44" s="31" t="s">
        <v>67</v>
      </c>
      <c r="C44" s="31">
        <v>2236.1999999999998</v>
      </c>
      <c r="D44" s="40">
        <v>2237.35</v>
      </c>
      <c r="E44" s="40">
        <v>2206.35</v>
      </c>
      <c r="F44" s="40">
        <v>2176.5</v>
      </c>
      <c r="G44" s="40">
        <v>2145.5</v>
      </c>
      <c r="H44" s="40">
        <v>2267.1999999999998</v>
      </c>
      <c r="I44" s="40">
        <v>2298.1999999999998</v>
      </c>
      <c r="J44" s="40">
        <v>2328.0499999999997</v>
      </c>
      <c r="K44" s="31">
        <v>2268.35</v>
      </c>
      <c r="L44" s="31">
        <v>2207.5</v>
      </c>
      <c r="M44" s="31">
        <v>3.6865299999999999</v>
      </c>
      <c r="N44" s="1"/>
      <c r="O44" s="1"/>
    </row>
    <row r="45" spans="1:15" ht="12.75" customHeight="1">
      <c r="A45" s="58">
        <v>36</v>
      </c>
      <c r="B45" s="31" t="s">
        <v>68</v>
      </c>
      <c r="C45" s="31">
        <v>278.14999999999998</v>
      </c>
      <c r="D45" s="40">
        <v>281.65000000000003</v>
      </c>
      <c r="E45" s="40">
        <v>271.55000000000007</v>
      </c>
      <c r="F45" s="40">
        <v>264.95000000000005</v>
      </c>
      <c r="G45" s="40">
        <v>254.85000000000008</v>
      </c>
      <c r="H45" s="40">
        <v>288.25000000000006</v>
      </c>
      <c r="I45" s="40">
        <v>298.35000000000008</v>
      </c>
      <c r="J45" s="40">
        <v>304.95000000000005</v>
      </c>
      <c r="K45" s="31">
        <v>291.75</v>
      </c>
      <c r="L45" s="31">
        <v>275.05</v>
      </c>
      <c r="M45" s="31">
        <v>63.862310000000001</v>
      </c>
      <c r="N45" s="1"/>
      <c r="O45" s="1"/>
    </row>
    <row r="46" spans="1:15" ht="12.75" customHeight="1">
      <c r="A46" s="58">
        <v>37</v>
      </c>
      <c r="B46" s="31" t="s">
        <v>69</v>
      </c>
      <c r="C46" s="31">
        <v>74.150000000000006</v>
      </c>
      <c r="D46" s="40">
        <v>75.333333333333329</v>
      </c>
      <c r="E46" s="40">
        <v>72.416666666666657</v>
      </c>
      <c r="F46" s="40">
        <v>70.683333333333323</v>
      </c>
      <c r="G46" s="40">
        <v>67.766666666666652</v>
      </c>
      <c r="H46" s="40">
        <v>77.066666666666663</v>
      </c>
      <c r="I46" s="40">
        <v>79.98333333333332</v>
      </c>
      <c r="J46" s="40">
        <v>81.716666666666669</v>
      </c>
      <c r="K46" s="31">
        <v>78.25</v>
      </c>
      <c r="L46" s="31">
        <v>73.599999999999994</v>
      </c>
      <c r="M46" s="31">
        <v>370.53960000000001</v>
      </c>
      <c r="N46" s="1"/>
      <c r="O46" s="1"/>
    </row>
    <row r="47" spans="1:15" ht="12.75" customHeight="1">
      <c r="A47" s="58">
        <v>38</v>
      </c>
      <c r="B47" s="31" t="s">
        <v>248</v>
      </c>
      <c r="C47" s="31">
        <v>64.150000000000006</v>
      </c>
      <c r="D47" s="40">
        <v>64.866666666666674</v>
      </c>
      <c r="E47" s="40">
        <v>63.283333333333346</v>
      </c>
      <c r="F47" s="40">
        <v>62.416666666666671</v>
      </c>
      <c r="G47" s="40">
        <v>60.833333333333343</v>
      </c>
      <c r="H47" s="40">
        <v>65.733333333333348</v>
      </c>
      <c r="I47" s="40">
        <v>67.316666666666663</v>
      </c>
      <c r="J47" s="40">
        <v>68.183333333333351</v>
      </c>
      <c r="K47" s="31">
        <v>66.45</v>
      </c>
      <c r="L47" s="31">
        <v>64</v>
      </c>
      <c r="M47" s="31">
        <v>20.67455</v>
      </c>
      <c r="N47" s="1"/>
      <c r="O47" s="1"/>
    </row>
    <row r="48" spans="1:15" ht="12.75" customHeight="1">
      <c r="A48" s="58">
        <v>39</v>
      </c>
      <c r="B48" s="31" t="s">
        <v>70</v>
      </c>
      <c r="C48" s="31">
        <v>1742.6</v>
      </c>
      <c r="D48" s="40">
        <v>1747.5833333333333</v>
      </c>
      <c r="E48" s="40">
        <v>1717.1666666666665</v>
      </c>
      <c r="F48" s="40">
        <v>1691.7333333333333</v>
      </c>
      <c r="G48" s="40">
        <v>1661.3166666666666</v>
      </c>
      <c r="H48" s="40">
        <v>1773.0166666666664</v>
      </c>
      <c r="I48" s="40">
        <v>1803.4333333333329</v>
      </c>
      <c r="J48" s="40">
        <v>1828.8666666666663</v>
      </c>
      <c r="K48" s="31">
        <v>1778</v>
      </c>
      <c r="L48" s="31">
        <v>1722.15</v>
      </c>
      <c r="M48" s="31">
        <v>13.214169999999999</v>
      </c>
      <c r="N48" s="1"/>
      <c r="O48" s="1"/>
    </row>
    <row r="49" spans="1:15" ht="12.75" customHeight="1">
      <c r="A49" s="58">
        <v>40</v>
      </c>
      <c r="B49" s="31" t="s">
        <v>73</v>
      </c>
      <c r="C49" s="31">
        <v>819.25</v>
      </c>
      <c r="D49" s="40">
        <v>821.4</v>
      </c>
      <c r="E49" s="40">
        <v>809.94999999999993</v>
      </c>
      <c r="F49" s="40">
        <v>800.65</v>
      </c>
      <c r="G49" s="40">
        <v>789.19999999999993</v>
      </c>
      <c r="H49" s="40">
        <v>830.69999999999993</v>
      </c>
      <c r="I49" s="40">
        <v>842.15</v>
      </c>
      <c r="J49" s="40">
        <v>851.44999999999993</v>
      </c>
      <c r="K49" s="31">
        <v>832.85</v>
      </c>
      <c r="L49" s="31">
        <v>812.1</v>
      </c>
      <c r="M49" s="31">
        <v>28.477080000000001</v>
      </c>
      <c r="N49" s="1"/>
      <c r="O49" s="1"/>
    </row>
    <row r="50" spans="1:15" ht="12.75" customHeight="1">
      <c r="A50" s="58">
        <v>41</v>
      </c>
      <c r="B50" s="31" t="s">
        <v>72</v>
      </c>
      <c r="C50" s="31">
        <v>171.05</v>
      </c>
      <c r="D50" s="40">
        <v>172.08333333333334</v>
      </c>
      <c r="E50" s="40">
        <v>169.26666666666668</v>
      </c>
      <c r="F50" s="40">
        <v>167.48333333333335</v>
      </c>
      <c r="G50" s="40">
        <v>164.66666666666669</v>
      </c>
      <c r="H50" s="40">
        <v>173.86666666666667</v>
      </c>
      <c r="I50" s="40">
        <v>176.68333333333334</v>
      </c>
      <c r="J50" s="40">
        <v>178.46666666666667</v>
      </c>
      <c r="K50" s="31">
        <v>174.9</v>
      </c>
      <c r="L50" s="31">
        <v>170.3</v>
      </c>
      <c r="M50" s="31">
        <v>51.807209999999998</v>
      </c>
      <c r="N50" s="1"/>
      <c r="O50" s="1"/>
    </row>
    <row r="51" spans="1:15" ht="12.75" customHeight="1">
      <c r="A51" s="58">
        <v>42</v>
      </c>
      <c r="B51" s="31" t="s">
        <v>74</v>
      </c>
      <c r="C51" s="31">
        <v>752.85</v>
      </c>
      <c r="D51" s="40">
        <v>766.58333333333337</v>
      </c>
      <c r="E51" s="40">
        <v>733.26666666666677</v>
      </c>
      <c r="F51" s="40">
        <v>713.68333333333339</v>
      </c>
      <c r="G51" s="40">
        <v>680.36666666666679</v>
      </c>
      <c r="H51" s="40">
        <v>786.16666666666674</v>
      </c>
      <c r="I51" s="40">
        <v>819.48333333333335</v>
      </c>
      <c r="J51" s="40">
        <v>839.06666666666672</v>
      </c>
      <c r="K51" s="31">
        <v>799.9</v>
      </c>
      <c r="L51" s="31">
        <v>747</v>
      </c>
      <c r="M51" s="31">
        <v>27.329039999999999</v>
      </c>
      <c r="N51" s="1"/>
      <c r="O51" s="1"/>
    </row>
    <row r="52" spans="1:15" ht="12.75" customHeight="1">
      <c r="A52" s="58">
        <v>43</v>
      </c>
      <c r="B52" s="31" t="s">
        <v>77</v>
      </c>
      <c r="C52" s="31">
        <v>51.65</v>
      </c>
      <c r="D52" s="40">
        <v>52.383333333333333</v>
      </c>
      <c r="E52" s="40">
        <v>50.416666666666664</v>
      </c>
      <c r="F52" s="40">
        <v>49.18333333333333</v>
      </c>
      <c r="G52" s="40">
        <v>47.216666666666661</v>
      </c>
      <c r="H52" s="40">
        <v>53.616666666666667</v>
      </c>
      <c r="I52" s="40">
        <v>55.583333333333336</v>
      </c>
      <c r="J52" s="40">
        <v>56.81666666666667</v>
      </c>
      <c r="K52" s="31">
        <v>54.35</v>
      </c>
      <c r="L52" s="31">
        <v>51.15</v>
      </c>
      <c r="M52" s="31">
        <v>354.62205999999998</v>
      </c>
      <c r="N52" s="1"/>
      <c r="O52" s="1"/>
    </row>
    <row r="53" spans="1:15" ht="12.75" customHeight="1">
      <c r="A53" s="58">
        <v>44</v>
      </c>
      <c r="B53" s="31" t="s">
        <v>81</v>
      </c>
      <c r="C53" s="31">
        <v>455.2</v>
      </c>
      <c r="D53" s="40">
        <v>457.90000000000003</v>
      </c>
      <c r="E53" s="40">
        <v>450.30000000000007</v>
      </c>
      <c r="F53" s="40">
        <v>445.40000000000003</v>
      </c>
      <c r="G53" s="40">
        <v>437.80000000000007</v>
      </c>
      <c r="H53" s="40">
        <v>462.80000000000007</v>
      </c>
      <c r="I53" s="40">
        <v>470.40000000000009</v>
      </c>
      <c r="J53" s="40">
        <v>475.30000000000007</v>
      </c>
      <c r="K53" s="31">
        <v>465.5</v>
      </c>
      <c r="L53" s="31">
        <v>453</v>
      </c>
      <c r="M53" s="31">
        <v>60.574089999999998</v>
      </c>
      <c r="N53" s="1"/>
      <c r="O53" s="1"/>
    </row>
    <row r="54" spans="1:15" ht="12.75" customHeight="1">
      <c r="A54" s="58">
        <v>45</v>
      </c>
      <c r="B54" s="31" t="s">
        <v>76</v>
      </c>
      <c r="C54" s="31">
        <v>613.70000000000005</v>
      </c>
      <c r="D54" s="40">
        <v>617.9</v>
      </c>
      <c r="E54" s="40">
        <v>602.79999999999995</v>
      </c>
      <c r="F54" s="40">
        <v>591.9</v>
      </c>
      <c r="G54" s="40">
        <v>576.79999999999995</v>
      </c>
      <c r="H54" s="40">
        <v>628.79999999999995</v>
      </c>
      <c r="I54" s="40">
        <v>643.90000000000009</v>
      </c>
      <c r="J54" s="40">
        <v>654.79999999999995</v>
      </c>
      <c r="K54" s="31">
        <v>633</v>
      </c>
      <c r="L54" s="31">
        <v>607</v>
      </c>
      <c r="M54" s="31">
        <v>125.34832</v>
      </c>
      <c r="N54" s="1"/>
      <c r="O54" s="1"/>
    </row>
    <row r="55" spans="1:15" ht="12.75" customHeight="1">
      <c r="A55" s="58">
        <v>46</v>
      </c>
      <c r="B55" s="31" t="s">
        <v>78</v>
      </c>
      <c r="C55" s="31">
        <v>357.35</v>
      </c>
      <c r="D55" s="40">
        <v>360.68333333333339</v>
      </c>
      <c r="E55" s="40">
        <v>350.56666666666678</v>
      </c>
      <c r="F55" s="40">
        <v>343.78333333333336</v>
      </c>
      <c r="G55" s="40">
        <v>333.66666666666674</v>
      </c>
      <c r="H55" s="40">
        <v>367.46666666666681</v>
      </c>
      <c r="I55" s="40">
        <v>377.58333333333337</v>
      </c>
      <c r="J55" s="40">
        <v>384.36666666666684</v>
      </c>
      <c r="K55" s="31">
        <v>370.8</v>
      </c>
      <c r="L55" s="31">
        <v>353.9</v>
      </c>
      <c r="M55" s="31">
        <v>15.446859999999999</v>
      </c>
      <c r="N55" s="1"/>
      <c r="O55" s="1"/>
    </row>
    <row r="56" spans="1:15" ht="12.75" customHeight="1">
      <c r="A56" s="58">
        <v>47</v>
      </c>
      <c r="B56" s="31" t="s">
        <v>249</v>
      </c>
      <c r="C56" s="31">
        <v>1180.8</v>
      </c>
      <c r="D56" s="40">
        <v>1160.1666666666667</v>
      </c>
      <c r="E56" s="40">
        <v>1101.6333333333334</v>
      </c>
      <c r="F56" s="40">
        <v>1022.4666666666667</v>
      </c>
      <c r="G56" s="40">
        <v>963.93333333333339</v>
      </c>
      <c r="H56" s="40">
        <v>1239.3333333333335</v>
      </c>
      <c r="I56" s="40">
        <v>1297.8666666666668</v>
      </c>
      <c r="J56" s="40">
        <v>1377.0333333333335</v>
      </c>
      <c r="K56" s="31">
        <v>1218.7</v>
      </c>
      <c r="L56" s="31">
        <v>1081</v>
      </c>
      <c r="M56" s="31">
        <v>8.9309200000000004</v>
      </c>
      <c r="N56" s="1"/>
      <c r="O56" s="1"/>
    </row>
    <row r="57" spans="1:15" ht="12.75" customHeight="1">
      <c r="A57" s="58">
        <v>48</v>
      </c>
      <c r="B57" s="31" t="s">
        <v>79</v>
      </c>
      <c r="C57" s="31">
        <v>13676.35</v>
      </c>
      <c r="D57" s="40">
        <v>13752.116666666667</v>
      </c>
      <c r="E57" s="40">
        <v>13554.233333333334</v>
      </c>
      <c r="F57" s="40">
        <v>13432.116666666667</v>
      </c>
      <c r="G57" s="40">
        <v>13234.233333333334</v>
      </c>
      <c r="H57" s="40">
        <v>13874.233333333334</v>
      </c>
      <c r="I57" s="40">
        <v>14072.116666666669</v>
      </c>
      <c r="J57" s="40">
        <v>14194.233333333334</v>
      </c>
      <c r="K57" s="31">
        <v>13950</v>
      </c>
      <c r="L57" s="31">
        <v>13630</v>
      </c>
      <c r="M57" s="31">
        <v>0.33217000000000002</v>
      </c>
      <c r="N57" s="1"/>
      <c r="O57" s="1"/>
    </row>
    <row r="58" spans="1:15" ht="12.75" customHeight="1">
      <c r="A58" s="58">
        <v>49</v>
      </c>
      <c r="B58" s="31" t="s">
        <v>82</v>
      </c>
      <c r="C58" s="31">
        <v>3895.95</v>
      </c>
      <c r="D58" s="40">
        <v>3832.9166666666665</v>
      </c>
      <c r="E58" s="40">
        <v>3698.333333333333</v>
      </c>
      <c r="F58" s="40">
        <v>3500.7166666666667</v>
      </c>
      <c r="G58" s="40">
        <v>3366.1333333333332</v>
      </c>
      <c r="H58" s="40">
        <v>4030.5333333333328</v>
      </c>
      <c r="I58" s="40">
        <v>4165.1166666666659</v>
      </c>
      <c r="J58" s="40">
        <v>4362.7333333333327</v>
      </c>
      <c r="K58" s="31">
        <v>3967.5</v>
      </c>
      <c r="L58" s="31">
        <v>3635.3</v>
      </c>
      <c r="M58" s="31">
        <v>15.67252</v>
      </c>
      <c r="N58" s="1"/>
      <c r="O58" s="1"/>
    </row>
    <row r="59" spans="1:15" ht="12.75" customHeight="1">
      <c r="A59" s="58">
        <v>50</v>
      </c>
      <c r="B59" s="31" t="s">
        <v>250</v>
      </c>
      <c r="C59" s="31">
        <v>747.8</v>
      </c>
      <c r="D59" s="40">
        <v>753</v>
      </c>
      <c r="E59" s="40">
        <v>736</v>
      </c>
      <c r="F59" s="40">
        <v>724.2</v>
      </c>
      <c r="G59" s="40">
        <v>707.2</v>
      </c>
      <c r="H59" s="40">
        <v>764.8</v>
      </c>
      <c r="I59" s="40">
        <v>781.8</v>
      </c>
      <c r="J59" s="40">
        <v>793.59999999999991</v>
      </c>
      <c r="K59" s="31">
        <v>770</v>
      </c>
      <c r="L59" s="31">
        <v>741.2</v>
      </c>
      <c r="M59" s="31">
        <v>4.10182</v>
      </c>
      <c r="N59" s="1"/>
      <c r="O59" s="1"/>
    </row>
    <row r="60" spans="1:15" ht="12.75" customHeight="1">
      <c r="A60" s="58">
        <v>51</v>
      </c>
      <c r="B60" s="31" t="s">
        <v>83</v>
      </c>
      <c r="C60" s="31">
        <v>534.85</v>
      </c>
      <c r="D60" s="40">
        <v>534.79999999999995</v>
      </c>
      <c r="E60" s="40">
        <v>521.59999999999991</v>
      </c>
      <c r="F60" s="40">
        <v>508.34999999999991</v>
      </c>
      <c r="G60" s="40">
        <v>495.14999999999986</v>
      </c>
      <c r="H60" s="40">
        <v>548.04999999999995</v>
      </c>
      <c r="I60" s="40">
        <v>561.25</v>
      </c>
      <c r="J60" s="40">
        <v>574.5</v>
      </c>
      <c r="K60" s="31">
        <v>548</v>
      </c>
      <c r="L60" s="31">
        <v>521.54999999999995</v>
      </c>
      <c r="M60" s="31">
        <v>51.128410000000002</v>
      </c>
      <c r="N60" s="1"/>
      <c r="O60" s="1"/>
    </row>
    <row r="61" spans="1:15" ht="12.75" customHeight="1">
      <c r="A61" s="58">
        <v>52</v>
      </c>
      <c r="B61" s="31" t="s">
        <v>84</v>
      </c>
      <c r="C61" s="31">
        <v>152.80000000000001</v>
      </c>
      <c r="D61" s="40">
        <v>153.05000000000001</v>
      </c>
      <c r="E61" s="40">
        <v>150.95000000000002</v>
      </c>
      <c r="F61" s="40">
        <v>149.1</v>
      </c>
      <c r="G61" s="40">
        <v>147</v>
      </c>
      <c r="H61" s="40">
        <v>154.90000000000003</v>
      </c>
      <c r="I61" s="40">
        <v>157.00000000000006</v>
      </c>
      <c r="J61" s="40">
        <v>158.85000000000005</v>
      </c>
      <c r="K61" s="31">
        <v>155.15</v>
      </c>
      <c r="L61" s="31">
        <v>151.19999999999999</v>
      </c>
      <c r="M61" s="31">
        <v>115.71042</v>
      </c>
      <c r="N61" s="1"/>
      <c r="O61" s="1"/>
    </row>
    <row r="62" spans="1:15" ht="12.75" customHeight="1">
      <c r="A62" s="58">
        <v>53</v>
      </c>
      <c r="B62" s="31" t="s">
        <v>251</v>
      </c>
      <c r="C62" s="31">
        <v>130.35</v>
      </c>
      <c r="D62" s="40">
        <v>130.81666666666666</v>
      </c>
      <c r="E62" s="40">
        <v>129.58333333333331</v>
      </c>
      <c r="F62" s="40">
        <v>128.81666666666666</v>
      </c>
      <c r="G62" s="40">
        <v>127.58333333333331</v>
      </c>
      <c r="H62" s="40">
        <v>131.58333333333331</v>
      </c>
      <c r="I62" s="40">
        <v>132.81666666666666</v>
      </c>
      <c r="J62" s="40">
        <v>133.58333333333331</v>
      </c>
      <c r="K62" s="31">
        <v>132.05000000000001</v>
      </c>
      <c r="L62" s="31">
        <v>130.05000000000001</v>
      </c>
      <c r="M62" s="31">
        <v>6.8136400000000004</v>
      </c>
      <c r="N62" s="1"/>
      <c r="O62" s="1"/>
    </row>
    <row r="63" spans="1:15" ht="12.75" customHeight="1">
      <c r="A63" s="58">
        <v>54</v>
      </c>
      <c r="B63" s="31" t="s">
        <v>85</v>
      </c>
      <c r="C63" s="31">
        <v>485.1</v>
      </c>
      <c r="D63" s="40">
        <v>491.59999999999997</v>
      </c>
      <c r="E63" s="40">
        <v>476.69999999999993</v>
      </c>
      <c r="F63" s="40">
        <v>468.29999999999995</v>
      </c>
      <c r="G63" s="40">
        <v>453.39999999999992</v>
      </c>
      <c r="H63" s="40">
        <v>499.99999999999994</v>
      </c>
      <c r="I63" s="40">
        <v>514.89999999999986</v>
      </c>
      <c r="J63" s="40">
        <v>523.29999999999995</v>
      </c>
      <c r="K63" s="31">
        <v>506.5</v>
      </c>
      <c r="L63" s="31">
        <v>483.2</v>
      </c>
      <c r="M63" s="31">
        <v>27.825289999999999</v>
      </c>
      <c r="N63" s="1"/>
      <c r="O63" s="1"/>
    </row>
    <row r="64" spans="1:15" ht="12.75" customHeight="1">
      <c r="A64" s="58">
        <v>55</v>
      </c>
      <c r="B64" s="31" t="s">
        <v>86</v>
      </c>
      <c r="C64" s="31">
        <v>890.85</v>
      </c>
      <c r="D64" s="40">
        <v>895.63333333333333</v>
      </c>
      <c r="E64" s="40">
        <v>882.2166666666667</v>
      </c>
      <c r="F64" s="40">
        <v>873.58333333333337</v>
      </c>
      <c r="G64" s="40">
        <v>860.16666666666674</v>
      </c>
      <c r="H64" s="40">
        <v>904.26666666666665</v>
      </c>
      <c r="I64" s="40">
        <v>917.68333333333339</v>
      </c>
      <c r="J64" s="40">
        <v>926.31666666666661</v>
      </c>
      <c r="K64" s="31">
        <v>909.05</v>
      </c>
      <c r="L64" s="31">
        <v>887</v>
      </c>
      <c r="M64" s="31">
        <v>23.548739999999999</v>
      </c>
      <c r="N64" s="1"/>
      <c r="O64" s="1"/>
    </row>
    <row r="65" spans="1:15" ht="12.75" customHeight="1">
      <c r="A65" s="58">
        <v>56</v>
      </c>
      <c r="B65" s="31" t="s">
        <v>93</v>
      </c>
      <c r="C65" s="31">
        <v>146.25</v>
      </c>
      <c r="D65" s="40">
        <v>147.18333333333334</v>
      </c>
      <c r="E65" s="40">
        <v>145.06666666666666</v>
      </c>
      <c r="F65" s="40">
        <v>143.88333333333333</v>
      </c>
      <c r="G65" s="40">
        <v>141.76666666666665</v>
      </c>
      <c r="H65" s="40">
        <v>148.36666666666667</v>
      </c>
      <c r="I65" s="40">
        <v>150.48333333333335</v>
      </c>
      <c r="J65" s="40">
        <v>151.66666666666669</v>
      </c>
      <c r="K65" s="31">
        <v>149.30000000000001</v>
      </c>
      <c r="L65" s="31">
        <v>146</v>
      </c>
      <c r="M65" s="31">
        <v>9.4238099999999996</v>
      </c>
      <c r="N65" s="1"/>
      <c r="O65" s="1"/>
    </row>
    <row r="66" spans="1:15" ht="12.75" customHeight="1">
      <c r="A66" s="58">
        <v>57</v>
      </c>
      <c r="B66" s="31" t="s">
        <v>87</v>
      </c>
      <c r="C66" s="31">
        <v>135.6</v>
      </c>
      <c r="D66" s="40">
        <v>136.21666666666667</v>
      </c>
      <c r="E66" s="40">
        <v>134.38333333333333</v>
      </c>
      <c r="F66" s="40">
        <v>133.16666666666666</v>
      </c>
      <c r="G66" s="40">
        <v>131.33333333333331</v>
      </c>
      <c r="H66" s="40">
        <v>137.43333333333334</v>
      </c>
      <c r="I66" s="40">
        <v>139.26666666666665</v>
      </c>
      <c r="J66" s="40">
        <v>140.48333333333335</v>
      </c>
      <c r="K66" s="31">
        <v>138.05000000000001</v>
      </c>
      <c r="L66" s="31">
        <v>135</v>
      </c>
      <c r="M66" s="31">
        <v>88.772970000000001</v>
      </c>
      <c r="N66" s="1"/>
      <c r="O66" s="1"/>
    </row>
    <row r="67" spans="1:15" ht="12.75" customHeight="1">
      <c r="A67" s="58">
        <v>58</v>
      </c>
      <c r="B67" s="31" t="s">
        <v>89</v>
      </c>
      <c r="C67" s="31">
        <v>4906.7</v>
      </c>
      <c r="D67" s="40">
        <v>4912.5166666666673</v>
      </c>
      <c r="E67" s="40">
        <v>4800.0333333333347</v>
      </c>
      <c r="F67" s="40">
        <v>4693.3666666666677</v>
      </c>
      <c r="G67" s="40">
        <v>4580.883333333335</v>
      </c>
      <c r="H67" s="40">
        <v>5019.1833333333343</v>
      </c>
      <c r="I67" s="40">
        <v>5131.6666666666661</v>
      </c>
      <c r="J67" s="40">
        <v>5238.3333333333339</v>
      </c>
      <c r="K67" s="31">
        <v>5025</v>
      </c>
      <c r="L67" s="31">
        <v>4805.8500000000004</v>
      </c>
      <c r="M67" s="31">
        <v>4.4457700000000004</v>
      </c>
      <c r="N67" s="1"/>
      <c r="O67" s="1"/>
    </row>
    <row r="68" spans="1:15" ht="12.75" customHeight="1">
      <c r="A68" s="58">
        <v>59</v>
      </c>
      <c r="B68" s="31" t="s">
        <v>90</v>
      </c>
      <c r="C68" s="31">
        <v>1677.05</v>
      </c>
      <c r="D68" s="40">
        <v>1674.8</v>
      </c>
      <c r="E68" s="40">
        <v>1647.25</v>
      </c>
      <c r="F68" s="40">
        <v>1617.45</v>
      </c>
      <c r="G68" s="40">
        <v>1589.9</v>
      </c>
      <c r="H68" s="40">
        <v>1704.6</v>
      </c>
      <c r="I68" s="40">
        <v>1732.1499999999996</v>
      </c>
      <c r="J68" s="40">
        <v>1761.9499999999998</v>
      </c>
      <c r="K68" s="31">
        <v>1702.35</v>
      </c>
      <c r="L68" s="31">
        <v>1645</v>
      </c>
      <c r="M68" s="31">
        <v>8.9552200000000006</v>
      </c>
      <c r="N68" s="1"/>
      <c r="O68" s="1"/>
    </row>
    <row r="69" spans="1:15" ht="12.75" customHeight="1">
      <c r="A69" s="58">
        <v>60</v>
      </c>
      <c r="B69" s="31" t="s">
        <v>91</v>
      </c>
      <c r="C69" s="31">
        <v>649.9</v>
      </c>
      <c r="D69" s="40">
        <v>657.11666666666667</v>
      </c>
      <c r="E69" s="40">
        <v>640.7833333333333</v>
      </c>
      <c r="F69" s="40">
        <v>631.66666666666663</v>
      </c>
      <c r="G69" s="40">
        <v>615.33333333333326</v>
      </c>
      <c r="H69" s="40">
        <v>666.23333333333335</v>
      </c>
      <c r="I69" s="40">
        <v>682.56666666666661</v>
      </c>
      <c r="J69" s="40">
        <v>691.68333333333339</v>
      </c>
      <c r="K69" s="31">
        <v>673.45</v>
      </c>
      <c r="L69" s="31">
        <v>648</v>
      </c>
      <c r="M69" s="31">
        <v>13.847049999999999</v>
      </c>
      <c r="N69" s="1"/>
      <c r="O69" s="1"/>
    </row>
    <row r="70" spans="1:15" ht="12.75" customHeight="1">
      <c r="A70" s="58">
        <v>61</v>
      </c>
      <c r="B70" s="31" t="s">
        <v>92</v>
      </c>
      <c r="C70" s="31">
        <v>821.1</v>
      </c>
      <c r="D70" s="40">
        <v>825.7166666666667</v>
      </c>
      <c r="E70" s="40">
        <v>805.48333333333335</v>
      </c>
      <c r="F70" s="40">
        <v>789.86666666666667</v>
      </c>
      <c r="G70" s="40">
        <v>769.63333333333333</v>
      </c>
      <c r="H70" s="40">
        <v>841.33333333333337</v>
      </c>
      <c r="I70" s="40">
        <v>861.56666666666672</v>
      </c>
      <c r="J70" s="40">
        <v>877.18333333333339</v>
      </c>
      <c r="K70" s="31">
        <v>845.95</v>
      </c>
      <c r="L70" s="31">
        <v>810.1</v>
      </c>
      <c r="M70" s="31">
        <v>5.7589499999999996</v>
      </c>
      <c r="N70" s="1"/>
      <c r="O70" s="1"/>
    </row>
    <row r="71" spans="1:15" ht="12.75" customHeight="1">
      <c r="A71" s="58">
        <v>62</v>
      </c>
      <c r="B71" s="31" t="s">
        <v>252</v>
      </c>
      <c r="C71" s="31">
        <v>446.95</v>
      </c>
      <c r="D71" s="40">
        <v>447.43333333333334</v>
      </c>
      <c r="E71" s="40">
        <v>443.01666666666665</v>
      </c>
      <c r="F71" s="40">
        <v>439.08333333333331</v>
      </c>
      <c r="G71" s="40">
        <v>434.66666666666663</v>
      </c>
      <c r="H71" s="40">
        <v>451.36666666666667</v>
      </c>
      <c r="I71" s="40">
        <v>455.7833333333333</v>
      </c>
      <c r="J71" s="40">
        <v>459.7166666666667</v>
      </c>
      <c r="K71" s="31">
        <v>451.85</v>
      </c>
      <c r="L71" s="31">
        <v>443.5</v>
      </c>
      <c r="M71" s="31">
        <v>5.0596399999999999</v>
      </c>
      <c r="N71" s="1"/>
      <c r="O71" s="1"/>
    </row>
    <row r="72" spans="1:15" ht="12.75" customHeight="1">
      <c r="A72" s="58">
        <v>63</v>
      </c>
      <c r="B72" s="31" t="s">
        <v>94</v>
      </c>
      <c r="C72" s="31">
        <v>992.05</v>
      </c>
      <c r="D72" s="40">
        <v>1001.3833333333332</v>
      </c>
      <c r="E72" s="40">
        <v>976.96666666666647</v>
      </c>
      <c r="F72" s="40">
        <v>961.88333333333321</v>
      </c>
      <c r="G72" s="40">
        <v>937.46666666666647</v>
      </c>
      <c r="H72" s="40">
        <v>1016.4666666666665</v>
      </c>
      <c r="I72" s="40">
        <v>1040.8833333333332</v>
      </c>
      <c r="J72" s="40">
        <v>1055.9666666666665</v>
      </c>
      <c r="K72" s="31">
        <v>1025.8</v>
      </c>
      <c r="L72" s="31">
        <v>986.3</v>
      </c>
      <c r="M72" s="31">
        <v>9.3430900000000001</v>
      </c>
      <c r="N72" s="1"/>
      <c r="O72" s="1"/>
    </row>
    <row r="73" spans="1:15" ht="12.75" customHeight="1">
      <c r="A73" s="58">
        <v>64</v>
      </c>
      <c r="B73" s="31" t="s">
        <v>99</v>
      </c>
      <c r="C73" s="31">
        <v>309</v>
      </c>
      <c r="D73" s="40">
        <v>313.61666666666667</v>
      </c>
      <c r="E73" s="40">
        <v>301.88333333333333</v>
      </c>
      <c r="F73" s="40">
        <v>294.76666666666665</v>
      </c>
      <c r="G73" s="40">
        <v>283.0333333333333</v>
      </c>
      <c r="H73" s="40">
        <v>320.73333333333335</v>
      </c>
      <c r="I73" s="40">
        <v>332.4666666666667</v>
      </c>
      <c r="J73" s="40">
        <v>339.58333333333337</v>
      </c>
      <c r="K73" s="31">
        <v>325.35000000000002</v>
      </c>
      <c r="L73" s="31">
        <v>306.5</v>
      </c>
      <c r="M73" s="31">
        <v>78.146069999999995</v>
      </c>
      <c r="N73" s="1"/>
      <c r="O73" s="1"/>
    </row>
    <row r="74" spans="1:15" ht="12.75" customHeight="1">
      <c r="A74" s="58">
        <v>65</v>
      </c>
      <c r="B74" s="31" t="s">
        <v>95</v>
      </c>
      <c r="C74" s="31">
        <v>611.70000000000005</v>
      </c>
      <c r="D74" s="40">
        <v>606</v>
      </c>
      <c r="E74" s="40">
        <v>596</v>
      </c>
      <c r="F74" s="40">
        <v>580.29999999999995</v>
      </c>
      <c r="G74" s="40">
        <v>570.29999999999995</v>
      </c>
      <c r="H74" s="40">
        <v>621.70000000000005</v>
      </c>
      <c r="I74" s="40">
        <v>631.70000000000005</v>
      </c>
      <c r="J74" s="40">
        <v>647.40000000000009</v>
      </c>
      <c r="K74" s="31">
        <v>616</v>
      </c>
      <c r="L74" s="31">
        <v>590.29999999999995</v>
      </c>
      <c r="M74" s="31">
        <v>44.20438</v>
      </c>
      <c r="N74" s="1"/>
      <c r="O74" s="1"/>
    </row>
    <row r="75" spans="1:15" ht="12.75" customHeight="1">
      <c r="A75" s="58">
        <v>66</v>
      </c>
      <c r="B75" s="31" t="s">
        <v>253</v>
      </c>
      <c r="C75" s="31">
        <v>1953.45</v>
      </c>
      <c r="D75" s="40">
        <v>1947.1166666666668</v>
      </c>
      <c r="E75" s="40">
        <v>1909.2833333333335</v>
      </c>
      <c r="F75" s="40">
        <v>1865.1166666666668</v>
      </c>
      <c r="G75" s="40">
        <v>1827.2833333333335</v>
      </c>
      <c r="H75" s="40">
        <v>1991.2833333333335</v>
      </c>
      <c r="I75" s="40">
        <v>2029.1166666666666</v>
      </c>
      <c r="J75" s="40">
        <v>2073.2833333333338</v>
      </c>
      <c r="K75" s="31">
        <v>1984.95</v>
      </c>
      <c r="L75" s="31">
        <v>1902.95</v>
      </c>
      <c r="M75" s="31">
        <v>5.6970299999999998</v>
      </c>
      <c r="N75" s="1"/>
      <c r="O75" s="1"/>
    </row>
    <row r="76" spans="1:15" ht="12.75" customHeight="1">
      <c r="A76" s="58">
        <v>67</v>
      </c>
      <c r="B76" s="31" t="s">
        <v>96</v>
      </c>
      <c r="C76" s="31">
        <v>2098.85</v>
      </c>
      <c r="D76" s="40">
        <v>2112.2000000000003</v>
      </c>
      <c r="E76" s="40">
        <v>2078.4000000000005</v>
      </c>
      <c r="F76" s="40">
        <v>2057.9500000000003</v>
      </c>
      <c r="G76" s="40">
        <v>2024.1500000000005</v>
      </c>
      <c r="H76" s="40">
        <v>2132.6500000000005</v>
      </c>
      <c r="I76" s="40">
        <v>2166.4500000000007</v>
      </c>
      <c r="J76" s="40">
        <v>2186.9000000000005</v>
      </c>
      <c r="K76" s="31">
        <v>2146</v>
      </c>
      <c r="L76" s="31">
        <v>2091.75</v>
      </c>
      <c r="M76" s="31">
        <v>7.0651200000000003</v>
      </c>
      <c r="N76" s="1"/>
      <c r="O76" s="1"/>
    </row>
    <row r="77" spans="1:15" ht="12.75" customHeight="1">
      <c r="A77" s="58">
        <v>68</v>
      </c>
      <c r="B77" s="31" t="s">
        <v>254</v>
      </c>
      <c r="C77" s="31">
        <v>185.6</v>
      </c>
      <c r="D77" s="40">
        <v>188.4</v>
      </c>
      <c r="E77" s="40">
        <v>179.45000000000002</v>
      </c>
      <c r="F77" s="40">
        <v>173.3</v>
      </c>
      <c r="G77" s="40">
        <v>164.35000000000002</v>
      </c>
      <c r="H77" s="40">
        <v>194.55</v>
      </c>
      <c r="I77" s="40">
        <v>203.5</v>
      </c>
      <c r="J77" s="40">
        <v>209.65</v>
      </c>
      <c r="K77" s="31">
        <v>197.35</v>
      </c>
      <c r="L77" s="31">
        <v>182.25</v>
      </c>
      <c r="M77" s="31">
        <v>7.3680399999999997</v>
      </c>
      <c r="N77" s="1"/>
      <c r="O77" s="1"/>
    </row>
    <row r="78" spans="1:15" ht="12.75" customHeight="1">
      <c r="A78" s="58">
        <v>69</v>
      </c>
      <c r="B78" s="31" t="s">
        <v>97</v>
      </c>
      <c r="C78" s="31">
        <v>4818.7</v>
      </c>
      <c r="D78" s="40">
        <v>4830.3666666666659</v>
      </c>
      <c r="E78" s="40">
        <v>4745.3333333333321</v>
      </c>
      <c r="F78" s="40">
        <v>4671.9666666666662</v>
      </c>
      <c r="G78" s="40">
        <v>4586.9333333333325</v>
      </c>
      <c r="H78" s="40">
        <v>4903.7333333333318</v>
      </c>
      <c r="I78" s="40">
        <v>4988.7666666666664</v>
      </c>
      <c r="J78" s="40">
        <v>5062.1333333333314</v>
      </c>
      <c r="K78" s="31">
        <v>4915.3999999999996</v>
      </c>
      <c r="L78" s="31">
        <v>4757</v>
      </c>
      <c r="M78" s="31">
        <v>5.4994199999999998</v>
      </c>
      <c r="N78" s="1"/>
      <c r="O78" s="1"/>
    </row>
    <row r="79" spans="1:15" ht="12.75" customHeight="1">
      <c r="A79" s="58">
        <v>70</v>
      </c>
      <c r="B79" s="31" t="s">
        <v>255</v>
      </c>
      <c r="C79" s="31">
        <v>4043.3</v>
      </c>
      <c r="D79" s="40">
        <v>4041.75</v>
      </c>
      <c r="E79" s="40">
        <v>4001.55</v>
      </c>
      <c r="F79" s="40">
        <v>3959.8</v>
      </c>
      <c r="G79" s="40">
        <v>3919.6000000000004</v>
      </c>
      <c r="H79" s="40">
        <v>4083.5</v>
      </c>
      <c r="I79" s="40">
        <v>4123.7</v>
      </c>
      <c r="J79" s="40">
        <v>4165.45</v>
      </c>
      <c r="K79" s="31">
        <v>4081.95</v>
      </c>
      <c r="L79" s="31">
        <v>4000</v>
      </c>
      <c r="M79" s="31">
        <v>2.3412999999999999</v>
      </c>
      <c r="N79" s="1"/>
      <c r="O79" s="1"/>
    </row>
    <row r="80" spans="1:15" ht="12.75" customHeight="1">
      <c r="A80" s="58">
        <v>71</v>
      </c>
      <c r="B80" s="31" t="s">
        <v>145</v>
      </c>
      <c r="C80" s="31">
        <v>3852.65</v>
      </c>
      <c r="D80" s="40">
        <v>3909.0166666666664</v>
      </c>
      <c r="E80" s="40">
        <v>3778.0333333333328</v>
      </c>
      <c r="F80" s="40">
        <v>3703.4166666666665</v>
      </c>
      <c r="G80" s="40">
        <v>3572.4333333333329</v>
      </c>
      <c r="H80" s="40">
        <v>3983.6333333333328</v>
      </c>
      <c r="I80" s="40">
        <v>4114.6166666666668</v>
      </c>
      <c r="J80" s="40">
        <v>4189.2333333333327</v>
      </c>
      <c r="K80" s="31">
        <v>4040</v>
      </c>
      <c r="L80" s="31">
        <v>3834.4</v>
      </c>
      <c r="M80" s="31">
        <v>4.0556799999999997</v>
      </c>
      <c r="N80" s="1"/>
      <c r="O80" s="1"/>
    </row>
    <row r="81" spans="1:15" ht="12.75" customHeight="1">
      <c r="A81" s="58">
        <v>72</v>
      </c>
      <c r="B81" s="31" t="s">
        <v>100</v>
      </c>
      <c r="C81" s="31">
        <v>4556</v>
      </c>
      <c r="D81" s="40">
        <v>4574.6333333333332</v>
      </c>
      <c r="E81" s="40">
        <v>4489.3666666666668</v>
      </c>
      <c r="F81" s="40">
        <v>4422.7333333333336</v>
      </c>
      <c r="G81" s="40">
        <v>4337.4666666666672</v>
      </c>
      <c r="H81" s="40">
        <v>4641.2666666666664</v>
      </c>
      <c r="I81" s="40">
        <v>4726.5333333333328</v>
      </c>
      <c r="J81" s="40">
        <v>4793.1666666666661</v>
      </c>
      <c r="K81" s="31">
        <v>4659.8999999999996</v>
      </c>
      <c r="L81" s="31">
        <v>4508</v>
      </c>
      <c r="M81" s="31">
        <v>8.2690800000000007</v>
      </c>
      <c r="N81" s="1"/>
      <c r="O81" s="1"/>
    </row>
    <row r="82" spans="1:15" ht="12.75" customHeight="1">
      <c r="A82" s="58">
        <v>73</v>
      </c>
      <c r="B82" s="31" t="s">
        <v>101</v>
      </c>
      <c r="C82" s="31">
        <v>2601.65</v>
      </c>
      <c r="D82" s="40">
        <v>2584.9</v>
      </c>
      <c r="E82" s="40">
        <v>2538</v>
      </c>
      <c r="F82" s="40">
        <v>2474.35</v>
      </c>
      <c r="G82" s="40">
        <v>2427.4499999999998</v>
      </c>
      <c r="H82" s="40">
        <v>2648.55</v>
      </c>
      <c r="I82" s="40">
        <v>2695.4500000000007</v>
      </c>
      <c r="J82" s="40">
        <v>2759.1000000000004</v>
      </c>
      <c r="K82" s="31">
        <v>2631.8</v>
      </c>
      <c r="L82" s="31">
        <v>2521.25</v>
      </c>
      <c r="M82" s="31">
        <v>21.878640000000001</v>
      </c>
      <c r="N82" s="1"/>
      <c r="O82" s="1"/>
    </row>
    <row r="83" spans="1:15" ht="12.75" customHeight="1">
      <c r="A83" s="58">
        <v>74</v>
      </c>
      <c r="B83" s="31" t="s">
        <v>256</v>
      </c>
      <c r="C83" s="31">
        <v>586.20000000000005</v>
      </c>
      <c r="D83" s="40">
        <v>584.6</v>
      </c>
      <c r="E83" s="40">
        <v>572.20000000000005</v>
      </c>
      <c r="F83" s="40">
        <v>558.20000000000005</v>
      </c>
      <c r="G83" s="40">
        <v>545.80000000000007</v>
      </c>
      <c r="H83" s="40">
        <v>598.6</v>
      </c>
      <c r="I83" s="40">
        <v>610.99999999999989</v>
      </c>
      <c r="J83" s="40">
        <v>625</v>
      </c>
      <c r="K83" s="31">
        <v>597</v>
      </c>
      <c r="L83" s="31">
        <v>570.6</v>
      </c>
      <c r="M83" s="31">
        <v>7.2930200000000003</v>
      </c>
      <c r="N83" s="1"/>
      <c r="O83" s="1"/>
    </row>
    <row r="84" spans="1:15" ht="12.75" customHeight="1">
      <c r="A84" s="58">
        <v>75</v>
      </c>
      <c r="B84" s="31" t="s">
        <v>257</v>
      </c>
      <c r="C84" s="31">
        <v>1592.9</v>
      </c>
      <c r="D84" s="40">
        <v>1591.4333333333334</v>
      </c>
      <c r="E84" s="40">
        <v>1565.4166666666667</v>
      </c>
      <c r="F84" s="40">
        <v>1537.9333333333334</v>
      </c>
      <c r="G84" s="40">
        <v>1511.9166666666667</v>
      </c>
      <c r="H84" s="40">
        <v>1618.9166666666667</v>
      </c>
      <c r="I84" s="40">
        <v>1644.9333333333332</v>
      </c>
      <c r="J84" s="40">
        <v>1672.4166666666667</v>
      </c>
      <c r="K84" s="31">
        <v>1617.45</v>
      </c>
      <c r="L84" s="31">
        <v>1563.95</v>
      </c>
      <c r="M84" s="31">
        <v>1.36338</v>
      </c>
      <c r="N84" s="1"/>
      <c r="O84" s="1"/>
    </row>
    <row r="85" spans="1:15" ht="12.75" customHeight="1">
      <c r="A85" s="58">
        <v>76</v>
      </c>
      <c r="B85" s="31" t="s">
        <v>102</v>
      </c>
      <c r="C85" s="31">
        <v>1194.0999999999999</v>
      </c>
      <c r="D85" s="40">
        <v>1201.3666666666666</v>
      </c>
      <c r="E85" s="40">
        <v>1178.7333333333331</v>
      </c>
      <c r="F85" s="40">
        <v>1163.3666666666666</v>
      </c>
      <c r="G85" s="40">
        <v>1140.7333333333331</v>
      </c>
      <c r="H85" s="40">
        <v>1216.7333333333331</v>
      </c>
      <c r="I85" s="40">
        <v>1239.3666666666668</v>
      </c>
      <c r="J85" s="40">
        <v>1254.7333333333331</v>
      </c>
      <c r="K85" s="31">
        <v>1224</v>
      </c>
      <c r="L85" s="31">
        <v>1186</v>
      </c>
      <c r="M85" s="31">
        <v>10.21721</v>
      </c>
      <c r="N85" s="1"/>
      <c r="O85" s="1"/>
    </row>
    <row r="86" spans="1:15" ht="12.75" customHeight="1">
      <c r="A86" s="58">
        <v>77</v>
      </c>
      <c r="B86" s="31" t="s">
        <v>103</v>
      </c>
      <c r="C86" s="31">
        <v>160.25</v>
      </c>
      <c r="D86" s="40">
        <v>160.95000000000002</v>
      </c>
      <c r="E86" s="40">
        <v>158.95000000000005</v>
      </c>
      <c r="F86" s="40">
        <v>157.65000000000003</v>
      </c>
      <c r="G86" s="40">
        <v>155.65000000000006</v>
      </c>
      <c r="H86" s="40">
        <v>162.25000000000003</v>
      </c>
      <c r="I86" s="40">
        <v>164.24999999999997</v>
      </c>
      <c r="J86" s="40">
        <v>165.55</v>
      </c>
      <c r="K86" s="31">
        <v>162.94999999999999</v>
      </c>
      <c r="L86" s="31">
        <v>159.65</v>
      </c>
      <c r="M86" s="31">
        <v>23.975460000000002</v>
      </c>
      <c r="N86" s="1"/>
      <c r="O86" s="1"/>
    </row>
    <row r="87" spans="1:15" ht="12.75" customHeight="1">
      <c r="A87" s="58">
        <v>78</v>
      </c>
      <c r="B87" s="31" t="s">
        <v>104</v>
      </c>
      <c r="C87" s="31">
        <v>79.900000000000006</v>
      </c>
      <c r="D87" s="40">
        <v>80.766666666666666</v>
      </c>
      <c r="E87" s="40">
        <v>78.683333333333337</v>
      </c>
      <c r="F87" s="40">
        <v>77.466666666666669</v>
      </c>
      <c r="G87" s="40">
        <v>75.38333333333334</v>
      </c>
      <c r="H87" s="40">
        <v>81.983333333333334</v>
      </c>
      <c r="I87" s="40">
        <v>84.066666666666677</v>
      </c>
      <c r="J87" s="40">
        <v>85.283333333333331</v>
      </c>
      <c r="K87" s="31">
        <v>82.85</v>
      </c>
      <c r="L87" s="31">
        <v>79.55</v>
      </c>
      <c r="M87" s="31">
        <v>177.53165000000001</v>
      </c>
      <c r="N87" s="1"/>
      <c r="O87" s="1"/>
    </row>
    <row r="88" spans="1:15" ht="12.75" customHeight="1">
      <c r="A88" s="58">
        <v>79</v>
      </c>
      <c r="B88" s="31" t="s">
        <v>258</v>
      </c>
      <c r="C88" s="31">
        <v>277.60000000000002</v>
      </c>
      <c r="D88" s="40">
        <v>274.83333333333331</v>
      </c>
      <c r="E88" s="40">
        <v>263.76666666666665</v>
      </c>
      <c r="F88" s="40">
        <v>249.93333333333334</v>
      </c>
      <c r="G88" s="40">
        <v>238.86666666666667</v>
      </c>
      <c r="H88" s="40">
        <v>288.66666666666663</v>
      </c>
      <c r="I88" s="40">
        <v>299.73333333333335</v>
      </c>
      <c r="J88" s="40">
        <v>313.56666666666661</v>
      </c>
      <c r="K88" s="31">
        <v>285.89999999999998</v>
      </c>
      <c r="L88" s="31">
        <v>261</v>
      </c>
      <c r="M88" s="31">
        <v>258.75824</v>
      </c>
      <c r="N88" s="1"/>
      <c r="O88" s="1"/>
    </row>
    <row r="89" spans="1:15" ht="12.75" customHeight="1">
      <c r="A89" s="58">
        <v>80</v>
      </c>
      <c r="B89" s="31" t="s">
        <v>105</v>
      </c>
      <c r="C89" s="31">
        <v>140.35</v>
      </c>
      <c r="D89" s="40">
        <v>141.58333333333334</v>
      </c>
      <c r="E89" s="40">
        <v>138.76666666666668</v>
      </c>
      <c r="F89" s="40">
        <v>137.18333333333334</v>
      </c>
      <c r="G89" s="40">
        <v>134.36666666666667</v>
      </c>
      <c r="H89" s="40">
        <v>143.16666666666669</v>
      </c>
      <c r="I89" s="40">
        <v>145.98333333333335</v>
      </c>
      <c r="J89" s="40">
        <v>147.56666666666669</v>
      </c>
      <c r="K89" s="31">
        <v>144.4</v>
      </c>
      <c r="L89" s="31">
        <v>140</v>
      </c>
      <c r="M89" s="31">
        <v>143.5438</v>
      </c>
      <c r="N89" s="1"/>
      <c r="O89" s="1"/>
    </row>
    <row r="90" spans="1:15" ht="12.75" customHeight="1">
      <c r="A90" s="58">
        <v>81</v>
      </c>
      <c r="B90" s="31" t="s">
        <v>108</v>
      </c>
      <c r="C90" s="31">
        <v>27.55</v>
      </c>
      <c r="D90" s="40">
        <v>27.900000000000002</v>
      </c>
      <c r="E90" s="40">
        <v>27.000000000000004</v>
      </c>
      <c r="F90" s="40">
        <v>26.450000000000003</v>
      </c>
      <c r="G90" s="40">
        <v>25.550000000000004</v>
      </c>
      <c r="H90" s="40">
        <v>28.450000000000003</v>
      </c>
      <c r="I90" s="40">
        <v>29.35</v>
      </c>
      <c r="J90" s="40">
        <v>29.900000000000002</v>
      </c>
      <c r="K90" s="31">
        <v>28.8</v>
      </c>
      <c r="L90" s="31">
        <v>27.35</v>
      </c>
      <c r="M90" s="31">
        <v>89.493949999999998</v>
      </c>
      <c r="N90" s="1"/>
      <c r="O90" s="1"/>
    </row>
    <row r="91" spans="1:15" ht="12.75" customHeight="1">
      <c r="A91" s="58">
        <v>82</v>
      </c>
      <c r="B91" s="31" t="s">
        <v>259</v>
      </c>
      <c r="C91" s="31">
        <v>3959.1</v>
      </c>
      <c r="D91" s="40">
        <v>3982.1333333333332</v>
      </c>
      <c r="E91" s="40">
        <v>3906.9666666666662</v>
      </c>
      <c r="F91" s="40">
        <v>3854.833333333333</v>
      </c>
      <c r="G91" s="40">
        <v>3779.6666666666661</v>
      </c>
      <c r="H91" s="40">
        <v>4034.2666666666664</v>
      </c>
      <c r="I91" s="40">
        <v>4109.4333333333334</v>
      </c>
      <c r="J91" s="40">
        <v>4161.5666666666666</v>
      </c>
      <c r="K91" s="31">
        <v>4057.3</v>
      </c>
      <c r="L91" s="31">
        <v>3930</v>
      </c>
      <c r="M91" s="31">
        <v>1.19703</v>
      </c>
      <c r="N91" s="1"/>
      <c r="O91" s="1"/>
    </row>
    <row r="92" spans="1:15" ht="12.75" customHeight="1">
      <c r="A92" s="58">
        <v>83</v>
      </c>
      <c r="B92" s="31" t="s">
        <v>106</v>
      </c>
      <c r="C92" s="31">
        <v>539.75</v>
      </c>
      <c r="D92" s="40">
        <v>544.63333333333333</v>
      </c>
      <c r="E92" s="40">
        <v>530.11666666666667</v>
      </c>
      <c r="F92" s="40">
        <v>520.48333333333335</v>
      </c>
      <c r="G92" s="40">
        <v>505.9666666666667</v>
      </c>
      <c r="H92" s="40">
        <v>554.26666666666665</v>
      </c>
      <c r="I92" s="40">
        <v>568.7833333333333</v>
      </c>
      <c r="J92" s="40">
        <v>578.41666666666663</v>
      </c>
      <c r="K92" s="31">
        <v>559.15</v>
      </c>
      <c r="L92" s="31">
        <v>535</v>
      </c>
      <c r="M92" s="31">
        <v>18.069749999999999</v>
      </c>
      <c r="N92" s="1"/>
      <c r="O92" s="1"/>
    </row>
    <row r="93" spans="1:15" ht="12.75" customHeight="1">
      <c r="A93" s="58">
        <v>84</v>
      </c>
      <c r="B93" s="31" t="s">
        <v>260</v>
      </c>
      <c r="C93" s="31">
        <v>639.6</v>
      </c>
      <c r="D93" s="40">
        <v>628.5</v>
      </c>
      <c r="E93" s="40">
        <v>608.1</v>
      </c>
      <c r="F93" s="40">
        <v>576.6</v>
      </c>
      <c r="G93" s="40">
        <v>556.20000000000005</v>
      </c>
      <c r="H93" s="40">
        <v>660</v>
      </c>
      <c r="I93" s="40">
        <v>680.40000000000009</v>
      </c>
      <c r="J93" s="40">
        <v>711.9</v>
      </c>
      <c r="K93" s="31">
        <v>648.9</v>
      </c>
      <c r="L93" s="31">
        <v>597</v>
      </c>
      <c r="M93" s="31">
        <v>3.8257500000000002</v>
      </c>
      <c r="N93" s="1"/>
      <c r="O93" s="1"/>
    </row>
    <row r="94" spans="1:15" ht="12.75" customHeight="1">
      <c r="A94" s="58">
        <v>85</v>
      </c>
      <c r="B94" s="31" t="s">
        <v>109</v>
      </c>
      <c r="C94" s="31">
        <v>1033.1500000000001</v>
      </c>
      <c r="D94" s="40">
        <v>1021.7666666666668</v>
      </c>
      <c r="E94" s="40">
        <v>998.53333333333353</v>
      </c>
      <c r="F94" s="40">
        <v>963.91666666666674</v>
      </c>
      <c r="G94" s="40">
        <v>940.68333333333351</v>
      </c>
      <c r="H94" s="40">
        <v>1056.3833333333337</v>
      </c>
      <c r="I94" s="40">
        <v>1079.6166666666668</v>
      </c>
      <c r="J94" s="40">
        <v>1114.2333333333336</v>
      </c>
      <c r="K94" s="31">
        <v>1045</v>
      </c>
      <c r="L94" s="31">
        <v>987.15</v>
      </c>
      <c r="M94" s="31">
        <v>27.42914</v>
      </c>
      <c r="N94" s="1"/>
      <c r="O94" s="1"/>
    </row>
    <row r="95" spans="1:15" ht="12.75" customHeight="1">
      <c r="A95" s="58">
        <v>86</v>
      </c>
      <c r="B95" s="31" t="s">
        <v>261</v>
      </c>
      <c r="C95" s="31">
        <v>554.35</v>
      </c>
      <c r="D95" s="40">
        <v>557.30000000000007</v>
      </c>
      <c r="E95" s="40">
        <v>547.45000000000016</v>
      </c>
      <c r="F95" s="40">
        <v>540.55000000000007</v>
      </c>
      <c r="G95" s="40">
        <v>530.70000000000016</v>
      </c>
      <c r="H95" s="40">
        <v>564.20000000000016</v>
      </c>
      <c r="I95" s="40">
        <v>574.05000000000007</v>
      </c>
      <c r="J95" s="40">
        <v>580.95000000000016</v>
      </c>
      <c r="K95" s="31">
        <v>567.15</v>
      </c>
      <c r="L95" s="31">
        <v>550.4</v>
      </c>
      <c r="M95" s="31">
        <v>1.94171</v>
      </c>
      <c r="N95" s="1"/>
      <c r="O95" s="1"/>
    </row>
    <row r="96" spans="1:15" ht="12.75" customHeight="1">
      <c r="A96" s="58">
        <v>87</v>
      </c>
      <c r="B96" s="31" t="s">
        <v>110</v>
      </c>
      <c r="C96" s="31">
        <v>1484.95</v>
      </c>
      <c r="D96" s="40">
        <v>1486.95</v>
      </c>
      <c r="E96" s="40">
        <v>1463</v>
      </c>
      <c r="F96" s="40">
        <v>1441.05</v>
      </c>
      <c r="G96" s="40">
        <v>1417.1</v>
      </c>
      <c r="H96" s="40">
        <v>1508.9</v>
      </c>
      <c r="I96" s="40">
        <v>1532.8500000000004</v>
      </c>
      <c r="J96" s="40">
        <v>1554.8000000000002</v>
      </c>
      <c r="K96" s="31">
        <v>1510.9</v>
      </c>
      <c r="L96" s="31">
        <v>1465</v>
      </c>
      <c r="M96" s="31">
        <v>7.8784700000000001</v>
      </c>
      <c r="N96" s="1"/>
      <c r="O96" s="1"/>
    </row>
    <row r="97" spans="1:15" ht="12.75" customHeight="1">
      <c r="A97" s="58">
        <v>88</v>
      </c>
      <c r="B97" s="31" t="s">
        <v>112</v>
      </c>
      <c r="C97" s="31">
        <v>1484.65</v>
      </c>
      <c r="D97" s="40">
        <v>1487.6499999999999</v>
      </c>
      <c r="E97" s="40">
        <v>1471.9999999999998</v>
      </c>
      <c r="F97" s="40">
        <v>1459.35</v>
      </c>
      <c r="G97" s="40">
        <v>1443.6999999999998</v>
      </c>
      <c r="H97" s="40">
        <v>1500.2999999999997</v>
      </c>
      <c r="I97" s="40">
        <v>1515.9499999999998</v>
      </c>
      <c r="J97" s="40">
        <v>1528.5999999999997</v>
      </c>
      <c r="K97" s="31">
        <v>1503.3</v>
      </c>
      <c r="L97" s="31">
        <v>1475</v>
      </c>
      <c r="M97" s="31">
        <v>7.7415000000000003</v>
      </c>
      <c r="N97" s="1"/>
      <c r="O97" s="1"/>
    </row>
    <row r="98" spans="1:15" ht="12.75" customHeight="1">
      <c r="A98" s="58">
        <v>89</v>
      </c>
      <c r="B98" s="31" t="s">
        <v>113</v>
      </c>
      <c r="C98" s="31">
        <v>714.35</v>
      </c>
      <c r="D98" s="40">
        <v>716.7166666666667</v>
      </c>
      <c r="E98" s="40">
        <v>704.63333333333344</v>
      </c>
      <c r="F98" s="40">
        <v>694.91666666666674</v>
      </c>
      <c r="G98" s="40">
        <v>682.83333333333348</v>
      </c>
      <c r="H98" s="40">
        <v>726.43333333333339</v>
      </c>
      <c r="I98" s="40">
        <v>738.51666666666665</v>
      </c>
      <c r="J98" s="40">
        <v>748.23333333333335</v>
      </c>
      <c r="K98" s="31">
        <v>728.8</v>
      </c>
      <c r="L98" s="31">
        <v>707</v>
      </c>
      <c r="M98" s="31">
        <v>11.103249999999999</v>
      </c>
      <c r="N98" s="1"/>
      <c r="O98" s="1"/>
    </row>
    <row r="99" spans="1:15" ht="12.75" customHeight="1">
      <c r="A99" s="58">
        <v>90</v>
      </c>
      <c r="B99" s="31" t="s">
        <v>262</v>
      </c>
      <c r="C99" s="31">
        <v>374.25</v>
      </c>
      <c r="D99" s="40">
        <v>371.5</v>
      </c>
      <c r="E99" s="40">
        <v>363.8</v>
      </c>
      <c r="F99" s="40">
        <v>353.35</v>
      </c>
      <c r="G99" s="40">
        <v>345.65000000000003</v>
      </c>
      <c r="H99" s="40">
        <v>381.95</v>
      </c>
      <c r="I99" s="40">
        <v>389.65000000000003</v>
      </c>
      <c r="J99" s="40">
        <v>400.09999999999997</v>
      </c>
      <c r="K99" s="31">
        <v>379.2</v>
      </c>
      <c r="L99" s="31">
        <v>361.05</v>
      </c>
      <c r="M99" s="31">
        <v>14.643990000000001</v>
      </c>
      <c r="N99" s="1"/>
      <c r="O99" s="1"/>
    </row>
    <row r="100" spans="1:15" ht="12.75" customHeight="1">
      <c r="A100" s="58">
        <v>91</v>
      </c>
      <c r="B100" s="31" t="s">
        <v>115</v>
      </c>
      <c r="C100" s="31">
        <v>1117.3499999999999</v>
      </c>
      <c r="D100" s="40">
        <v>1121.7666666666667</v>
      </c>
      <c r="E100" s="40">
        <v>1102.7833333333333</v>
      </c>
      <c r="F100" s="40">
        <v>1088.2166666666667</v>
      </c>
      <c r="G100" s="40">
        <v>1069.2333333333333</v>
      </c>
      <c r="H100" s="40">
        <v>1136.3333333333333</v>
      </c>
      <c r="I100" s="40">
        <v>1155.3166666666664</v>
      </c>
      <c r="J100" s="40">
        <v>1169.8833333333332</v>
      </c>
      <c r="K100" s="31">
        <v>1140.75</v>
      </c>
      <c r="L100" s="31">
        <v>1107.2</v>
      </c>
      <c r="M100" s="31">
        <v>34.670459999999999</v>
      </c>
      <c r="N100" s="1"/>
      <c r="O100" s="1"/>
    </row>
    <row r="101" spans="1:15" ht="12.75" customHeight="1">
      <c r="A101" s="58">
        <v>92</v>
      </c>
      <c r="B101" s="31" t="s">
        <v>117</v>
      </c>
      <c r="C101" s="31">
        <v>2938.2</v>
      </c>
      <c r="D101" s="40">
        <v>2937.7333333333336</v>
      </c>
      <c r="E101" s="40">
        <v>2915.4666666666672</v>
      </c>
      <c r="F101" s="40">
        <v>2892.7333333333336</v>
      </c>
      <c r="G101" s="40">
        <v>2870.4666666666672</v>
      </c>
      <c r="H101" s="40">
        <v>2960.4666666666672</v>
      </c>
      <c r="I101" s="40">
        <v>2982.7333333333336</v>
      </c>
      <c r="J101" s="40">
        <v>3005.4666666666672</v>
      </c>
      <c r="K101" s="31">
        <v>2960</v>
      </c>
      <c r="L101" s="31">
        <v>2915</v>
      </c>
      <c r="M101" s="31">
        <v>2.4620600000000001</v>
      </c>
      <c r="N101" s="1"/>
      <c r="O101" s="1"/>
    </row>
    <row r="102" spans="1:15" ht="12.75" customHeight="1">
      <c r="A102" s="58">
        <v>93</v>
      </c>
      <c r="B102" s="31" t="s">
        <v>118</v>
      </c>
      <c r="C102" s="31">
        <v>1514.75</v>
      </c>
      <c r="D102" s="40">
        <v>1506.8666666666668</v>
      </c>
      <c r="E102" s="40">
        <v>1493.9333333333336</v>
      </c>
      <c r="F102" s="40">
        <v>1473.1166666666668</v>
      </c>
      <c r="G102" s="40">
        <v>1460.1833333333336</v>
      </c>
      <c r="H102" s="40">
        <v>1527.6833333333336</v>
      </c>
      <c r="I102" s="40">
        <v>1540.616666666667</v>
      </c>
      <c r="J102" s="40">
        <v>1561.4333333333336</v>
      </c>
      <c r="K102" s="31">
        <v>1519.8</v>
      </c>
      <c r="L102" s="31">
        <v>1486.05</v>
      </c>
      <c r="M102" s="31">
        <v>65.752030000000005</v>
      </c>
      <c r="N102" s="1"/>
      <c r="O102" s="1"/>
    </row>
    <row r="103" spans="1:15" ht="12.75" customHeight="1">
      <c r="A103" s="58">
        <v>94</v>
      </c>
      <c r="B103" s="31" t="s">
        <v>119</v>
      </c>
      <c r="C103" s="31">
        <v>667.85</v>
      </c>
      <c r="D103" s="40">
        <v>666.2166666666667</v>
      </c>
      <c r="E103" s="40">
        <v>657.63333333333344</v>
      </c>
      <c r="F103" s="40">
        <v>647.41666666666674</v>
      </c>
      <c r="G103" s="40">
        <v>638.83333333333348</v>
      </c>
      <c r="H103" s="40">
        <v>676.43333333333339</v>
      </c>
      <c r="I103" s="40">
        <v>685.01666666666665</v>
      </c>
      <c r="J103" s="40">
        <v>695.23333333333335</v>
      </c>
      <c r="K103" s="31">
        <v>674.8</v>
      </c>
      <c r="L103" s="31">
        <v>656</v>
      </c>
      <c r="M103" s="31">
        <v>40.353369999999998</v>
      </c>
      <c r="N103" s="1"/>
      <c r="O103" s="1"/>
    </row>
    <row r="104" spans="1:15" ht="12.75" customHeight="1">
      <c r="A104" s="58">
        <v>95</v>
      </c>
      <c r="B104" s="31" t="s">
        <v>114</v>
      </c>
      <c r="C104" s="31">
        <v>1236.3</v>
      </c>
      <c r="D104" s="40">
        <v>1238.5833333333333</v>
      </c>
      <c r="E104" s="40">
        <v>1222.2666666666664</v>
      </c>
      <c r="F104" s="40">
        <v>1208.2333333333331</v>
      </c>
      <c r="G104" s="40">
        <v>1191.9166666666663</v>
      </c>
      <c r="H104" s="40">
        <v>1252.6166666666666</v>
      </c>
      <c r="I104" s="40">
        <v>1268.9333333333336</v>
      </c>
      <c r="J104" s="40">
        <v>1282.9666666666667</v>
      </c>
      <c r="K104" s="31">
        <v>1254.9000000000001</v>
      </c>
      <c r="L104" s="31">
        <v>1224.55</v>
      </c>
      <c r="M104" s="31">
        <v>19.898980000000002</v>
      </c>
      <c r="N104" s="1"/>
      <c r="O104" s="1"/>
    </row>
    <row r="105" spans="1:15" ht="12.75" customHeight="1">
      <c r="A105" s="58">
        <v>96</v>
      </c>
      <c r="B105" s="31" t="s">
        <v>120</v>
      </c>
      <c r="C105" s="31">
        <v>2697.5</v>
      </c>
      <c r="D105" s="40">
        <v>2706.5666666666666</v>
      </c>
      <c r="E105" s="40">
        <v>2672.1333333333332</v>
      </c>
      <c r="F105" s="40">
        <v>2646.7666666666664</v>
      </c>
      <c r="G105" s="40">
        <v>2612.333333333333</v>
      </c>
      <c r="H105" s="40">
        <v>2731.9333333333334</v>
      </c>
      <c r="I105" s="40">
        <v>2766.3666666666668</v>
      </c>
      <c r="J105" s="40">
        <v>2791.7333333333336</v>
      </c>
      <c r="K105" s="31">
        <v>2741</v>
      </c>
      <c r="L105" s="31">
        <v>2681.2</v>
      </c>
      <c r="M105" s="31">
        <v>8.0946300000000004</v>
      </c>
      <c r="N105" s="1"/>
      <c r="O105" s="1"/>
    </row>
    <row r="106" spans="1:15" ht="12.75" customHeight="1">
      <c r="A106" s="58">
        <v>97</v>
      </c>
      <c r="B106" s="31" t="s">
        <v>122</v>
      </c>
      <c r="C106" s="31">
        <v>403.65</v>
      </c>
      <c r="D106" s="40">
        <v>406.91666666666669</v>
      </c>
      <c r="E106" s="40">
        <v>397.83333333333337</v>
      </c>
      <c r="F106" s="40">
        <v>392.01666666666671</v>
      </c>
      <c r="G106" s="40">
        <v>382.93333333333339</v>
      </c>
      <c r="H106" s="40">
        <v>412.73333333333335</v>
      </c>
      <c r="I106" s="40">
        <v>421.81666666666672</v>
      </c>
      <c r="J106" s="40">
        <v>427.63333333333333</v>
      </c>
      <c r="K106" s="31">
        <v>416</v>
      </c>
      <c r="L106" s="31">
        <v>401.1</v>
      </c>
      <c r="M106" s="31">
        <v>233.09477000000001</v>
      </c>
      <c r="N106" s="1"/>
      <c r="O106" s="1"/>
    </row>
    <row r="107" spans="1:15" ht="12.75" customHeight="1">
      <c r="A107" s="58">
        <v>98</v>
      </c>
      <c r="B107" s="31" t="s">
        <v>263</v>
      </c>
      <c r="C107" s="31">
        <v>1126.5</v>
      </c>
      <c r="D107" s="40">
        <v>1136.5</v>
      </c>
      <c r="E107" s="40">
        <v>1098</v>
      </c>
      <c r="F107" s="40">
        <v>1069.5</v>
      </c>
      <c r="G107" s="40">
        <v>1031</v>
      </c>
      <c r="H107" s="40">
        <v>1165</v>
      </c>
      <c r="I107" s="40">
        <v>1203.5</v>
      </c>
      <c r="J107" s="40">
        <v>1232</v>
      </c>
      <c r="K107" s="31">
        <v>1175</v>
      </c>
      <c r="L107" s="31">
        <v>1108</v>
      </c>
      <c r="M107" s="31">
        <v>16.706569999999999</v>
      </c>
      <c r="N107" s="1"/>
      <c r="O107" s="1"/>
    </row>
    <row r="108" spans="1:15" ht="12.75" customHeight="1">
      <c r="A108" s="58">
        <v>99</v>
      </c>
      <c r="B108" s="31" t="s">
        <v>123</v>
      </c>
      <c r="C108" s="31">
        <v>247.2</v>
      </c>
      <c r="D108" s="40">
        <v>248.68333333333331</v>
      </c>
      <c r="E108" s="40">
        <v>244.61666666666662</v>
      </c>
      <c r="F108" s="40">
        <v>242.0333333333333</v>
      </c>
      <c r="G108" s="40">
        <v>237.96666666666661</v>
      </c>
      <c r="H108" s="40">
        <v>251.26666666666662</v>
      </c>
      <c r="I108" s="40">
        <v>255.33333333333329</v>
      </c>
      <c r="J108" s="40">
        <v>257.91666666666663</v>
      </c>
      <c r="K108" s="31">
        <v>252.75</v>
      </c>
      <c r="L108" s="31">
        <v>246.1</v>
      </c>
      <c r="M108" s="31">
        <v>29.444330000000001</v>
      </c>
      <c r="N108" s="1"/>
      <c r="O108" s="1"/>
    </row>
    <row r="109" spans="1:15" ht="12.75" customHeight="1">
      <c r="A109" s="58">
        <v>100</v>
      </c>
      <c r="B109" s="31" t="s">
        <v>124</v>
      </c>
      <c r="C109" s="31">
        <v>2619.4</v>
      </c>
      <c r="D109" s="40">
        <v>2575.1333333333332</v>
      </c>
      <c r="E109" s="40">
        <v>2520.2666666666664</v>
      </c>
      <c r="F109" s="40">
        <v>2421.1333333333332</v>
      </c>
      <c r="G109" s="40">
        <v>2366.2666666666664</v>
      </c>
      <c r="H109" s="40">
        <v>2674.2666666666664</v>
      </c>
      <c r="I109" s="40">
        <v>2729.1333333333332</v>
      </c>
      <c r="J109" s="40">
        <v>2828.2666666666664</v>
      </c>
      <c r="K109" s="31">
        <v>2630</v>
      </c>
      <c r="L109" s="31">
        <v>2476</v>
      </c>
      <c r="M109" s="31">
        <v>57.79927</v>
      </c>
      <c r="N109" s="1"/>
      <c r="O109" s="1"/>
    </row>
    <row r="110" spans="1:15" ht="12.75" customHeight="1">
      <c r="A110" s="58">
        <v>101</v>
      </c>
      <c r="B110" s="31" t="s">
        <v>264</v>
      </c>
      <c r="C110" s="31">
        <v>308.10000000000002</v>
      </c>
      <c r="D110" s="40">
        <v>310.3</v>
      </c>
      <c r="E110" s="40">
        <v>303.8</v>
      </c>
      <c r="F110" s="40">
        <v>299.5</v>
      </c>
      <c r="G110" s="40">
        <v>293</v>
      </c>
      <c r="H110" s="40">
        <v>314.60000000000002</v>
      </c>
      <c r="I110" s="40">
        <v>321.10000000000002</v>
      </c>
      <c r="J110" s="40">
        <v>325.40000000000003</v>
      </c>
      <c r="K110" s="31">
        <v>316.8</v>
      </c>
      <c r="L110" s="31">
        <v>306</v>
      </c>
      <c r="M110" s="31">
        <v>10.87129</v>
      </c>
      <c r="N110" s="1"/>
      <c r="O110" s="1"/>
    </row>
    <row r="111" spans="1:15" ht="12.75" customHeight="1">
      <c r="A111" s="58">
        <v>102</v>
      </c>
      <c r="B111" s="31" t="s">
        <v>116</v>
      </c>
      <c r="C111" s="31">
        <v>2722.05</v>
      </c>
      <c r="D111" s="40">
        <v>2719.6666666666665</v>
      </c>
      <c r="E111" s="40">
        <v>2700.3833333333332</v>
      </c>
      <c r="F111" s="40">
        <v>2678.7166666666667</v>
      </c>
      <c r="G111" s="40">
        <v>2659.4333333333334</v>
      </c>
      <c r="H111" s="40">
        <v>2741.333333333333</v>
      </c>
      <c r="I111" s="40">
        <v>2760.6166666666668</v>
      </c>
      <c r="J111" s="40">
        <v>2782.2833333333328</v>
      </c>
      <c r="K111" s="31">
        <v>2738.95</v>
      </c>
      <c r="L111" s="31">
        <v>2698</v>
      </c>
      <c r="M111" s="31">
        <v>39.864730000000002</v>
      </c>
      <c r="N111" s="1"/>
      <c r="O111" s="1"/>
    </row>
    <row r="112" spans="1:15" ht="12.75" customHeight="1">
      <c r="A112" s="58">
        <v>103</v>
      </c>
      <c r="B112" s="31" t="s">
        <v>126</v>
      </c>
      <c r="C112" s="31">
        <v>680.7</v>
      </c>
      <c r="D112" s="40">
        <v>680.15</v>
      </c>
      <c r="E112" s="40">
        <v>675.9</v>
      </c>
      <c r="F112" s="40">
        <v>671.1</v>
      </c>
      <c r="G112" s="40">
        <v>666.85</v>
      </c>
      <c r="H112" s="40">
        <v>684.94999999999993</v>
      </c>
      <c r="I112" s="40">
        <v>689.19999999999993</v>
      </c>
      <c r="J112" s="40">
        <v>693.99999999999989</v>
      </c>
      <c r="K112" s="31">
        <v>684.4</v>
      </c>
      <c r="L112" s="31">
        <v>675.35</v>
      </c>
      <c r="M112" s="31">
        <v>131.21807999999999</v>
      </c>
      <c r="N112" s="1"/>
      <c r="O112" s="1"/>
    </row>
    <row r="113" spans="1:15" ht="12.75" customHeight="1">
      <c r="A113" s="58">
        <v>104</v>
      </c>
      <c r="B113" s="31" t="s">
        <v>127</v>
      </c>
      <c r="C113" s="31">
        <v>1472.25</v>
      </c>
      <c r="D113" s="40">
        <v>1476.4166666666667</v>
      </c>
      <c r="E113" s="40">
        <v>1457.8333333333335</v>
      </c>
      <c r="F113" s="40">
        <v>1443.4166666666667</v>
      </c>
      <c r="G113" s="40">
        <v>1424.8333333333335</v>
      </c>
      <c r="H113" s="40">
        <v>1490.8333333333335</v>
      </c>
      <c r="I113" s="40">
        <v>1509.416666666667</v>
      </c>
      <c r="J113" s="40">
        <v>1523.8333333333335</v>
      </c>
      <c r="K113" s="31">
        <v>1495</v>
      </c>
      <c r="L113" s="31">
        <v>1462</v>
      </c>
      <c r="M113" s="31">
        <v>7.71225</v>
      </c>
      <c r="N113" s="1"/>
      <c r="O113" s="1"/>
    </row>
    <row r="114" spans="1:15" ht="12.75" customHeight="1">
      <c r="A114" s="58">
        <v>105</v>
      </c>
      <c r="B114" s="31" t="s">
        <v>128</v>
      </c>
      <c r="C114" s="31">
        <v>666.2</v>
      </c>
      <c r="D114" s="40">
        <v>672.38333333333333</v>
      </c>
      <c r="E114" s="40">
        <v>655.81666666666661</v>
      </c>
      <c r="F114" s="40">
        <v>645.43333333333328</v>
      </c>
      <c r="G114" s="40">
        <v>628.86666666666656</v>
      </c>
      <c r="H114" s="40">
        <v>682.76666666666665</v>
      </c>
      <c r="I114" s="40">
        <v>699.33333333333348</v>
      </c>
      <c r="J114" s="40">
        <v>709.7166666666667</v>
      </c>
      <c r="K114" s="31">
        <v>688.95</v>
      </c>
      <c r="L114" s="31">
        <v>662</v>
      </c>
      <c r="M114" s="31">
        <v>14.02309</v>
      </c>
      <c r="N114" s="1"/>
      <c r="O114" s="1"/>
    </row>
    <row r="115" spans="1:15" ht="12.75" customHeight="1">
      <c r="A115" s="58">
        <v>106</v>
      </c>
      <c r="B115" s="31" t="s">
        <v>265</v>
      </c>
      <c r="C115" s="31">
        <v>683.4</v>
      </c>
      <c r="D115" s="40">
        <v>687.09999999999991</v>
      </c>
      <c r="E115" s="40">
        <v>668.89999999999986</v>
      </c>
      <c r="F115" s="40">
        <v>654.4</v>
      </c>
      <c r="G115" s="40">
        <v>636.19999999999993</v>
      </c>
      <c r="H115" s="40">
        <v>701.5999999999998</v>
      </c>
      <c r="I115" s="40">
        <v>719.79999999999984</v>
      </c>
      <c r="J115" s="40">
        <v>734.29999999999973</v>
      </c>
      <c r="K115" s="31">
        <v>705.3</v>
      </c>
      <c r="L115" s="31">
        <v>672.6</v>
      </c>
      <c r="M115" s="31">
        <v>13.118040000000001</v>
      </c>
      <c r="N115" s="1"/>
      <c r="O115" s="1"/>
    </row>
    <row r="116" spans="1:15" ht="12.75" customHeight="1">
      <c r="A116" s="58">
        <v>107</v>
      </c>
      <c r="B116" s="31" t="s">
        <v>130</v>
      </c>
      <c r="C116" s="31">
        <v>41.8</v>
      </c>
      <c r="D116" s="40">
        <v>42.483333333333327</v>
      </c>
      <c r="E116" s="40">
        <v>40.816666666666656</v>
      </c>
      <c r="F116" s="40">
        <v>39.833333333333329</v>
      </c>
      <c r="G116" s="40">
        <v>38.166666666666657</v>
      </c>
      <c r="H116" s="40">
        <v>43.466666666666654</v>
      </c>
      <c r="I116" s="40">
        <v>45.133333333333326</v>
      </c>
      <c r="J116" s="40">
        <v>46.116666666666653</v>
      </c>
      <c r="K116" s="31">
        <v>44.15</v>
      </c>
      <c r="L116" s="31">
        <v>41.5</v>
      </c>
      <c r="M116" s="31">
        <v>486.46737999999999</v>
      </c>
      <c r="N116" s="1"/>
      <c r="O116" s="1"/>
    </row>
    <row r="117" spans="1:15" ht="12.75" customHeight="1">
      <c r="A117" s="58">
        <v>108</v>
      </c>
      <c r="B117" s="31" t="s">
        <v>139</v>
      </c>
      <c r="C117" s="31">
        <v>208.9</v>
      </c>
      <c r="D117" s="40">
        <v>208.76666666666665</v>
      </c>
      <c r="E117" s="40">
        <v>206.83333333333331</v>
      </c>
      <c r="F117" s="40">
        <v>204.76666666666665</v>
      </c>
      <c r="G117" s="40">
        <v>202.83333333333331</v>
      </c>
      <c r="H117" s="40">
        <v>210.83333333333331</v>
      </c>
      <c r="I117" s="40">
        <v>212.76666666666665</v>
      </c>
      <c r="J117" s="40">
        <v>214.83333333333331</v>
      </c>
      <c r="K117" s="31">
        <v>210.7</v>
      </c>
      <c r="L117" s="31">
        <v>206.7</v>
      </c>
      <c r="M117" s="31">
        <v>194.21003999999999</v>
      </c>
      <c r="N117" s="1"/>
      <c r="O117" s="1"/>
    </row>
    <row r="118" spans="1:15" ht="12.75" customHeight="1">
      <c r="A118" s="58">
        <v>109</v>
      </c>
      <c r="B118" s="31" t="s">
        <v>125</v>
      </c>
      <c r="C118" s="31">
        <v>224.15</v>
      </c>
      <c r="D118" s="40">
        <v>229.08333333333334</v>
      </c>
      <c r="E118" s="40">
        <v>216.26666666666668</v>
      </c>
      <c r="F118" s="40">
        <v>208.38333333333333</v>
      </c>
      <c r="G118" s="40">
        <v>195.56666666666666</v>
      </c>
      <c r="H118" s="40">
        <v>236.9666666666667</v>
      </c>
      <c r="I118" s="40">
        <v>249.78333333333336</v>
      </c>
      <c r="J118" s="40">
        <v>257.66666666666674</v>
      </c>
      <c r="K118" s="31">
        <v>241.9</v>
      </c>
      <c r="L118" s="31">
        <v>221.2</v>
      </c>
      <c r="M118" s="31">
        <v>187.56243000000001</v>
      </c>
      <c r="N118" s="1"/>
      <c r="O118" s="1"/>
    </row>
    <row r="119" spans="1:15" ht="12.75" customHeight="1">
      <c r="A119" s="58">
        <v>110</v>
      </c>
      <c r="B119" s="31" t="s">
        <v>266</v>
      </c>
      <c r="C119" s="31">
        <v>7109.95</v>
      </c>
      <c r="D119" s="40">
        <v>7100.3166666666666</v>
      </c>
      <c r="E119" s="40">
        <v>7049.6333333333332</v>
      </c>
      <c r="F119" s="40">
        <v>6989.3166666666666</v>
      </c>
      <c r="G119" s="40">
        <v>6938.6333333333332</v>
      </c>
      <c r="H119" s="40">
        <v>7160.6333333333332</v>
      </c>
      <c r="I119" s="40">
        <v>7211.3166666666657</v>
      </c>
      <c r="J119" s="40">
        <v>7271.6333333333332</v>
      </c>
      <c r="K119" s="31">
        <v>7151</v>
      </c>
      <c r="L119" s="31">
        <v>7040</v>
      </c>
      <c r="M119" s="31">
        <v>0.49380000000000002</v>
      </c>
      <c r="N119" s="1"/>
      <c r="O119" s="1"/>
    </row>
    <row r="120" spans="1:15" ht="12.75" customHeight="1">
      <c r="A120" s="58">
        <v>111</v>
      </c>
      <c r="B120" s="31" t="s">
        <v>132</v>
      </c>
      <c r="C120" s="31">
        <v>138.55000000000001</v>
      </c>
      <c r="D120" s="40">
        <v>138.66666666666666</v>
      </c>
      <c r="E120" s="40">
        <v>137.33333333333331</v>
      </c>
      <c r="F120" s="40">
        <v>136.11666666666665</v>
      </c>
      <c r="G120" s="40">
        <v>134.7833333333333</v>
      </c>
      <c r="H120" s="40">
        <v>139.88333333333333</v>
      </c>
      <c r="I120" s="40">
        <v>141.21666666666664</v>
      </c>
      <c r="J120" s="40">
        <v>142.43333333333334</v>
      </c>
      <c r="K120" s="31">
        <v>140</v>
      </c>
      <c r="L120" s="31">
        <v>137.44999999999999</v>
      </c>
      <c r="M120" s="31">
        <v>10.32422</v>
      </c>
      <c r="N120" s="1"/>
      <c r="O120" s="1"/>
    </row>
    <row r="121" spans="1:15" ht="12.75" customHeight="1">
      <c r="A121" s="58">
        <v>112</v>
      </c>
      <c r="B121" s="31" t="s">
        <v>137</v>
      </c>
      <c r="C121" s="31">
        <v>103.5</v>
      </c>
      <c r="D121" s="40">
        <v>104</v>
      </c>
      <c r="E121" s="40">
        <v>102.5</v>
      </c>
      <c r="F121" s="40">
        <v>101.5</v>
      </c>
      <c r="G121" s="40">
        <v>100</v>
      </c>
      <c r="H121" s="40">
        <v>105</v>
      </c>
      <c r="I121" s="40">
        <v>106.5</v>
      </c>
      <c r="J121" s="40">
        <v>107.5</v>
      </c>
      <c r="K121" s="31">
        <v>105.5</v>
      </c>
      <c r="L121" s="31">
        <v>103</v>
      </c>
      <c r="M121" s="31">
        <v>104.90839</v>
      </c>
      <c r="N121" s="1"/>
      <c r="O121" s="1"/>
    </row>
    <row r="122" spans="1:15" ht="12.75" customHeight="1">
      <c r="A122" s="58">
        <v>113</v>
      </c>
      <c r="B122" s="31" t="s">
        <v>138</v>
      </c>
      <c r="C122" s="31">
        <v>2646.3</v>
      </c>
      <c r="D122" s="40">
        <v>2656.7666666666669</v>
      </c>
      <c r="E122" s="40">
        <v>2600.5333333333338</v>
      </c>
      <c r="F122" s="40">
        <v>2554.7666666666669</v>
      </c>
      <c r="G122" s="40">
        <v>2498.5333333333338</v>
      </c>
      <c r="H122" s="40">
        <v>2702.5333333333338</v>
      </c>
      <c r="I122" s="40">
        <v>2758.7666666666664</v>
      </c>
      <c r="J122" s="40">
        <v>2804.5333333333338</v>
      </c>
      <c r="K122" s="31">
        <v>2713</v>
      </c>
      <c r="L122" s="31">
        <v>2611</v>
      </c>
      <c r="M122" s="31">
        <v>16.56007</v>
      </c>
      <c r="N122" s="1"/>
      <c r="O122" s="1"/>
    </row>
    <row r="123" spans="1:15" ht="12.75" customHeight="1">
      <c r="A123" s="58">
        <v>114</v>
      </c>
      <c r="B123" s="31" t="s">
        <v>131</v>
      </c>
      <c r="C123" s="31">
        <v>521.9</v>
      </c>
      <c r="D123" s="40">
        <v>526</v>
      </c>
      <c r="E123" s="40">
        <v>515.5</v>
      </c>
      <c r="F123" s="40">
        <v>509.1</v>
      </c>
      <c r="G123" s="40">
        <v>498.6</v>
      </c>
      <c r="H123" s="40">
        <v>532.4</v>
      </c>
      <c r="I123" s="40">
        <v>542.9</v>
      </c>
      <c r="J123" s="40">
        <v>549.29999999999995</v>
      </c>
      <c r="K123" s="31">
        <v>536.5</v>
      </c>
      <c r="L123" s="31">
        <v>519.6</v>
      </c>
      <c r="M123" s="31">
        <v>19.176010000000002</v>
      </c>
      <c r="N123" s="1"/>
      <c r="O123" s="1"/>
    </row>
    <row r="124" spans="1:15" ht="12.75" customHeight="1">
      <c r="A124" s="58">
        <v>115</v>
      </c>
      <c r="B124" s="31" t="s">
        <v>135</v>
      </c>
      <c r="C124" s="31">
        <v>219.5</v>
      </c>
      <c r="D124" s="40">
        <v>219.76666666666665</v>
      </c>
      <c r="E124" s="40">
        <v>215.5333333333333</v>
      </c>
      <c r="F124" s="40">
        <v>211.56666666666666</v>
      </c>
      <c r="G124" s="40">
        <v>207.33333333333331</v>
      </c>
      <c r="H124" s="40">
        <v>223.73333333333329</v>
      </c>
      <c r="I124" s="40">
        <v>227.96666666666664</v>
      </c>
      <c r="J124" s="40">
        <v>231.93333333333328</v>
      </c>
      <c r="K124" s="31">
        <v>224</v>
      </c>
      <c r="L124" s="31">
        <v>215.8</v>
      </c>
      <c r="M124" s="31">
        <v>57.8947</v>
      </c>
      <c r="N124" s="1"/>
      <c r="O124" s="1"/>
    </row>
    <row r="125" spans="1:15" ht="12.75" customHeight="1">
      <c r="A125" s="58">
        <v>116</v>
      </c>
      <c r="B125" s="31" t="s">
        <v>134</v>
      </c>
      <c r="C125" s="31">
        <v>979.45</v>
      </c>
      <c r="D125" s="40">
        <v>980.35</v>
      </c>
      <c r="E125" s="40">
        <v>969.75</v>
      </c>
      <c r="F125" s="40">
        <v>960.05</v>
      </c>
      <c r="G125" s="40">
        <v>949.44999999999993</v>
      </c>
      <c r="H125" s="40">
        <v>990.05000000000007</v>
      </c>
      <c r="I125" s="40">
        <v>1000.6500000000002</v>
      </c>
      <c r="J125" s="40">
        <v>1010.3500000000001</v>
      </c>
      <c r="K125" s="31">
        <v>990.95</v>
      </c>
      <c r="L125" s="31">
        <v>970.65</v>
      </c>
      <c r="M125" s="31">
        <v>34.651859999999999</v>
      </c>
      <c r="N125" s="1"/>
      <c r="O125" s="1"/>
    </row>
    <row r="126" spans="1:15" ht="12.75" customHeight="1">
      <c r="A126" s="58">
        <v>117</v>
      </c>
      <c r="B126" s="31" t="s">
        <v>167</v>
      </c>
      <c r="C126" s="31">
        <v>5392.35</v>
      </c>
      <c r="D126" s="40">
        <v>5404.1166666666668</v>
      </c>
      <c r="E126" s="40">
        <v>5339.2333333333336</v>
      </c>
      <c r="F126" s="40">
        <v>5286.1166666666668</v>
      </c>
      <c r="G126" s="40">
        <v>5221.2333333333336</v>
      </c>
      <c r="H126" s="40">
        <v>5457.2333333333336</v>
      </c>
      <c r="I126" s="40">
        <v>5522.1166666666668</v>
      </c>
      <c r="J126" s="40">
        <v>5575.2333333333336</v>
      </c>
      <c r="K126" s="31">
        <v>5469</v>
      </c>
      <c r="L126" s="31">
        <v>5351</v>
      </c>
      <c r="M126" s="31">
        <v>1.47435</v>
      </c>
      <c r="N126" s="1"/>
      <c r="O126" s="1"/>
    </row>
    <row r="127" spans="1:15" ht="12.75" customHeight="1">
      <c r="A127" s="58">
        <v>118</v>
      </c>
      <c r="B127" s="31" t="s">
        <v>136</v>
      </c>
      <c r="C127" s="31">
        <v>1732.95</v>
      </c>
      <c r="D127" s="40">
        <v>1731.3499999999997</v>
      </c>
      <c r="E127" s="40">
        <v>1717.6999999999994</v>
      </c>
      <c r="F127" s="40">
        <v>1702.4499999999996</v>
      </c>
      <c r="G127" s="40">
        <v>1688.7999999999993</v>
      </c>
      <c r="H127" s="40">
        <v>1746.5999999999995</v>
      </c>
      <c r="I127" s="40">
        <v>1760.2499999999995</v>
      </c>
      <c r="J127" s="40">
        <v>1775.4999999999995</v>
      </c>
      <c r="K127" s="31">
        <v>1745</v>
      </c>
      <c r="L127" s="31">
        <v>1716.1</v>
      </c>
      <c r="M127" s="31">
        <v>62.069719999999997</v>
      </c>
      <c r="N127" s="1"/>
      <c r="O127" s="1"/>
    </row>
    <row r="128" spans="1:15" ht="12.75" customHeight="1">
      <c r="A128" s="58">
        <v>119</v>
      </c>
      <c r="B128" s="31" t="s">
        <v>133</v>
      </c>
      <c r="C128" s="31">
        <v>1658.5</v>
      </c>
      <c r="D128" s="40">
        <v>1676.8333333333333</v>
      </c>
      <c r="E128" s="40">
        <v>1630.6166666666666</v>
      </c>
      <c r="F128" s="40">
        <v>1602.7333333333333</v>
      </c>
      <c r="G128" s="40">
        <v>1556.5166666666667</v>
      </c>
      <c r="H128" s="40">
        <v>1704.7166666666665</v>
      </c>
      <c r="I128" s="40">
        <v>1750.9333333333332</v>
      </c>
      <c r="J128" s="40">
        <v>1778.8166666666664</v>
      </c>
      <c r="K128" s="31">
        <v>1723.05</v>
      </c>
      <c r="L128" s="31">
        <v>1648.95</v>
      </c>
      <c r="M128" s="31">
        <v>8.52318</v>
      </c>
      <c r="N128" s="1"/>
      <c r="O128" s="1"/>
    </row>
    <row r="129" spans="1:15" ht="12.75" customHeight="1">
      <c r="A129" s="58">
        <v>120</v>
      </c>
      <c r="B129" s="31" t="s">
        <v>267</v>
      </c>
      <c r="C129" s="31">
        <v>2524.3000000000002</v>
      </c>
      <c r="D129" s="40">
        <v>2494.3166666666666</v>
      </c>
      <c r="E129" s="40">
        <v>2439.6833333333334</v>
      </c>
      <c r="F129" s="40">
        <v>2355.0666666666666</v>
      </c>
      <c r="G129" s="40">
        <v>2300.4333333333334</v>
      </c>
      <c r="H129" s="40">
        <v>2578.9333333333334</v>
      </c>
      <c r="I129" s="40">
        <v>2633.5666666666666</v>
      </c>
      <c r="J129" s="40">
        <v>2718.1833333333334</v>
      </c>
      <c r="K129" s="31">
        <v>2548.9499999999998</v>
      </c>
      <c r="L129" s="31">
        <v>2409.6999999999998</v>
      </c>
      <c r="M129" s="31">
        <v>4.2076500000000001</v>
      </c>
      <c r="N129" s="1"/>
      <c r="O129" s="1"/>
    </row>
    <row r="130" spans="1:15" ht="12.75" customHeight="1">
      <c r="A130" s="58">
        <v>121</v>
      </c>
      <c r="B130" s="31" t="s">
        <v>268</v>
      </c>
      <c r="C130" s="31">
        <v>236.9</v>
      </c>
      <c r="D130" s="40">
        <v>238</v>
      </c>
      <c r="E130" s="40">
        <v>233</v>
      </c>
      <c r="F130" s="40">
        <v>229.1</v>
      </c>
      <c r="G130" s="40">
        <v>224.1</v>
      </c>
      <c r="H130" s="40">
        <v>241.9</v>
      </c>
      <c r="I130" s="40">
        <v>246.9</v>
      </c>
      <c r="J130" s="40">
        <v>250.8</v>
      </c>
      <c r="K130" s="31">
        <v>243</v>
      </c>
      <c r="L130" s="31">
        <v>234.1</v>
      </c>
      <c r="M130" s="31">
        <v>20.303090000000001</v>
      </c>
      <c r="N130" s="1"/>
      <c r="O130" s="1"/>
    </row>
    <row r="131" spans="1:15" ht="12.75" customHeight="1">
      <c r="A131" s="58">
        <v>122</v>
      </c>
      <c r="B131" s="31" t="s">
        <v>141</v>
      </c>
      <c r="C131" s="31">
        <v>684.6</v>
      </c>
      <c r="D131" s="40">
        <v>696.0333333333333</v>
      </c>
      <c r="E131" s="40">
        <v>670.06666666666661</v>
      </c>
      <c r="F131" s="40">
        <v>655.5333333333333</v>
      </c>
      <c r="G131" s="40">
        <v>629.56666666666661</v>
      </c>
      <c r="H131" s="40">
        <v>710.56666666666661</v>
      </c>
      <c r="I131" s="40">
        <v>736.5333333333333</v>
      </c>
      <c r="J131" s="40">
        <v>751.06666666666661</v>
      </c>
      <c r="K131" s="31">
        <v>722</v>
      </c>
      <c r="L131" s="31">
        <v>681.5</v>
      </c>
      <c r="M131" s="31">
        <v>131.26219</v>
      </c>
      <c r="N131" s="1"/>
      <c r="O131" s="1"/>
    </row>
    <row r="132" spans="1:15" ht="12.75" customHeight="1">
      <c r="A132" s="58">
        <v>123</v>
      </c>
      <c r="B132" s="31" t="s">
        <v>140</v>
      </c>
      <c r="C132" s="31">
        <v>376.85</v>
      </c>
      <c r="D132" s="40">
        <v>382.11666666666662</v>
      </c>
      <c r="E132" s="40">
        <v>368.73333333333323</v>
      </c>
      <c r="F132" s="40">
        <v>360.61666666666662</v>
      </c>
      <c r="G132" s="40">
        <v>347.23333333333323</v>
      </c>
      <c r="H132" s="40">
        <v>390.23333333333323</v>
      </c>
      <c r="I132" s="40">
        <v>403.61666666666656</v>
      </c>
      <c r="J132" s="40">
        <v>411.73333333333323</v>
      </c>
      <c r="K132" s="31">
        <v>395.5</v>
      </c>
      <c r="L132" s="31">
        <v>374</v>
      </c>
      <c r="M132" s="31">
        <v>157.73398</v>
      </c>
      <c r="N132" s="1"/>
      <c r="O132" s="1"/>
    </row>
    <row r="133" spans="1:15" ht="12.75" customHeight="1">
      <c r="A133" s="58">
        <v>124</v>
      </c>
      <c r="B133" s="31" t="s">
        <v>142</v>
      </c>
      <c r="C133" s="31">
        <v>3968.2</v>
      </c>
      <c r="D133" s="40">
        <v>3995.7666666666664</v>
      </c>
      <c r="E133" s="40">
        <v>3892.5333333333328</v>
      </c>
      <c r="F133" s="40">
        <v>3816.8666666666663</v>
      </c>
      <c r="G133" s="40">
        <v>3713.6333333333328</v>
      </c>
      <c r="H133" s="40">
        <v>4071.4333333333329</v>
      </c>
      <c r="I133" s="40">
        <v>4174.6666666666661</v>
      </c>
      <c r="J133" s="40">
        <v>4250.333333333333</v>
      </c>
      <c r="K133" s="31">
        <v>4099</v>
      </c>
      <c r="L133" s="31">
        <v>3920.1</v>
      </c>
      <c r="M133" s="31">
        <v>9.0681200000000004</v>
      </c>
      <c r="N133" s="1"/>
      <c r="O133" s="1"/>
    </row>
    <row r="134" spans="1:15" ht="12.75" customHeight="1">
      <c r="A134" s="58">
        <v>125</v>
      </c>
      <c r="B134" s="31" t="s">
        <v>143</v>
      </c>
      <c r="C134" s="31">
        <v>1703.55</v>
      </c>
      <c r="D134" s="40">
        <v>1710.8500000000001</v>
      </c>
      <c r="E134" s="40">
        <v>1689.7000000000003</v>
      </c>
      <c r="F134" s="40">
        <v>1675.8500000000001</v>
      </c>
      <c r="G134" s="40">
        <v>1654.7000000000003</v>
      </c>
      <c r="H134" s="40">
        <v>1724.7000000000003</v>
      </c>
      <c r="I134" s="40">
        <v>1745.8500000000004</v>
      </c>
      <c r="J134" s="40">
        <v>1759.7000000000003</v>
      </c>
      <c r="K134" s="31">
        <v>1732</v>
      </c>
      <c r="L134" s="31">
        <v>1697</v>
      </c>
      <c r="M134" s="31">
        <v>56.43242</v>
      </c>
      <c r="N134" s="1"/>
      <c r="O134" s="1"/>
    </row>
    <row r="135" spans="1:15" ht="12.75" customHeight="1">
      <c r="A135" s="58">
        <v>126</v>
      </c>
      <c r="B135" s="31" t="s">
        <v>144</v>
      </c>
      <c r="C135" s="31">
        <v>79.2</v>
      </c>
      <c r="D135" s="40">
        <v>79.88333333333334</v>
      </c>
      <c r="E135" s="40">
        <v>77.916666666666686</v>
      </c>
      <c r="F135" s="40">
        <v>76.63333333333334</v>
      </c>
      <c r="G135" s="40">
        <v>74.666666666666686</v>
      </c>
      <c r="H135" s="40">
        <v>81.166666666666686</v>
      </c>
      <c r="I135" s="40">
        <v>83.133333333333354</v>
      </c>
      <c r="J135" s="40">
        <v>84.416666666666686</v>
      </c>
      <c r="K135" s="31">
        <v>81.849999999999994</v>
      </c>
      <c r="L135" s="31">
        <v>78.599999999999994</v>
      </c>
      <c r="M135" s="31">
        <v>74.671710000000004</v>
      </c>
      <c r="N135" s="1"/>
      <c r="O135" s="1"/>
    </row>
    <row r="136" spans="1:15" ht="12.75" customHeight="1">
      <c r="A136" s="58">
        <v>127</v>
      </c>
      <c r="B136" s="31" t="s">
        <v>149</v>
      </c>
      <c r="C136" s="31">
        <v>3864.55</v>
      </c>
      <c r="D136" s="40">
        <v>3856.9</v>
      </c>
      <c r="E136" s="40">
        <v>3762.8</v>
      </c>
      <c r="F136" s="40">
        <v>3661.05</v>
      </c>
      <c r="G136" s="40">
        <v>3566.9500000000003</v>
      </c>
      <c r="H136" s="40">
        <v>3958.65</v>
      </c>
      <c r="I136" s="40">
        <v>4052.7499999999995</v>
      </c>
      <c r="J136" s="40">
        <v>4154.5</v>
      </c>
      <c r="K136" s="31">
        <v>3951</v>
      </c>
      <c r="L136" s="31">
        <v>3755.15</v>
      </c>
      <c r="M136" s="31">
        <v>7.0668300000000004</v>
      </c>
      <c r="N136" s="1"/>
      <c r="O136" s="1"/>
    </row>
    <row r="137" spans="1:15" ht="12.75" customHeight="1">
      <c r="A137" s="58">
        <v>128</v>
      </c>
      <c r="B137" s="31" t="s">
        <v>146</v>
      </c>
      <c r="C137" s="31">
        <v>375.5</v>
      </c>
      <c r="D137" s="40">
        <v>378.3</v>
      </c>
      <c r="E137" s="40">
        <v>371.75</v>
      </c>
      <c r="F137" s="40">
        <v>368</v>
      </c>
      <c r="G137" s="40">
        <v>361.45</v>
      </c>
      <c r="H137" s="40">
        <v>382.05</v>
      </c>
      <c r="I137" s="40">
        <v>388.60000000000008</v>
      </c>
      <c r="J137" s="40">
        <v>392.35</v>
      </c>
      <c r="K137" s="31">
        <v>384.85</v>
      </c>
      <c r="L137" s="31">
        <v>374.55</v>
      </c>
      <c r="M137" s="31">
        <v>30.457470000000001</v>
      </c>
      <c r="N137" s="1"/>
      <c r="O137" s="1"/>
    </row>
    <row r="138" spans="1:15" ht="12.75" customHeight="1">
      <c r="A138" s="58">
        <v>129</v>
      </c>
      <c r="B138" s="31" t="s">
        <v>148</v>
      </c>
      <c r="C138" s="31">
        <v>4918.25</v>
      </c>
      <c r="D138" s="40">
        <v>4964.7166666666672</v>
      </c>
      <c r="E138" s="40">
        <v>4835.4833333333345</v>
      </c>
      <c r="F138" s="40">
        <v>4752.7166666666672</v>
      </c>
      <c r="G138" s="40">
        <v>4623.4833333333345</v>
      </c>
      <c r="H138" s="40">
        <v>5047.4833333333345</v>
      </c>
      <c r="I138" s="40">
        <v>5176.7166666666681</v>
      </c>
      <c r="J138" s="40">
        <v>5259.4833333333345</v>
      </c>
      <c r="K138" s="31">
        <v>5093.95</v>
      </c>
      <c r="L138" s="31">
        <v>4881.95</v>
      </c>
      <c r="M138" s="31">
        <v>3.8380899999999998</v>
      </c>
      <c r="N138" s="1"/>
      <c r="O138" s="1"/>
    </row>
    <row r="139" spans="1:15" ht="12.75" customHeight="1">
      <c r="A139" s="58">
        <v>130</v>
      </c>
      <c r="B139" s="31" t="s">
        <v>147</v>
      </c>
      <c r="C139" s="31">
        <v>1593.6</v>
      </c>
      <c r="D139" s="40">
        <v>1602.2</v>
      </c>
      <c r="E139" s="40">
        <v>1581.4</v>
      </c>
      <c r="F139" s="40">
        <v>1569.2</v>
      </c>
      <c r="G139" s="40">
        <v>1548.4</v>
      </c>
      <c r="H139" s="40">
        <v>1614.4</v>
      </c>
      <c r="I139" s="40">
        <v>1635.1999999999998</v>
      </c>
      <c r="J139" s="40">
        <v>1647.4</v>
      </c>
      <c r="K139" s="31">
        <v>1623</v>
      </c>
      <c r="L139" s="31">
        <v>1590</v>
      </c>
      <c r="M139" s="31">
        <v>24.160589999999999</v>
      </c>
      <c r="N139" s="1"/>
      <c r="O139" s="1"/>
    </row>
    <row r="140" spans="1:15" ht="12.75" customHeight="1">
      <c r="A140" s="58">
        <v>131</v>
      </c>
      <c r="B140" s="31" t="s">
        <v>269</v>
      </c>
      <c r="C140" s="31">
        <v>679.8</v>
      </c>
      <c r="D140" s="40">
        <v>683.58333333333337</v>
      </c>
      <c r="E140" s="40">
        <v>671.2166666666667</v>
      </c>
      <c r="F140" s="40">
        <v>662.63333333333333</v>
      </c>
      <c r="G140" s="40">
        <v>650.26666666666665</v>
      </c>
      <c r="H140" s="40">
        <v>692.16666666666674</v>
      </c>
      <c r="I140" s="40">
        <v>704.5333333333333</v>
      </c>
      <c r="J140" s="40">
        <v>713.11666666666679</v>
      </c>
      <c r="K140" s="31">
        <v>695.95</v>
      </c>
      <c r="L140" s="31">
        <v>675</v>
      </c>
      <c r="M140" s="31">
        <v>19.955410000000001</v>
      </c>
      <c r="N140" s="1"/>
      <c r="O140" s="1"/>
    </row>
    <row r="141" spans="1:15" ht="12.75" customHeight="1">
      <c r="A141" s="58">
        <v>132</v>
      </c>
      <c r="B141" s="31" t="s">
        <v>150</v>
      </c>
      <c r="C141" s="31">
        <v>926.6</v>
      </c>
      <c r="D141" s="40">
        <v>938.44999999999993</v>
      </c>
      <c r="E141" s="40">
        <v>909.14999999999986</v>
      </c>
      <c r="F141" s="40">
        <v>891.69999999999993</v>
      </c>
      <c r="G141" s="40">
        <v>862.39999999999986</v>
      </c>
      <c r="H141" s="40">
        <v>955.89999999999986</v>
      </c>
      <c r="I141" s="40">
        <v>985.19999999999982</v>
      </c>
      <c r="J141" s="40">
        <v>1002.6499999999999</v>
      </c>
      <c r="K141" s="31">
        <v>967.75</v>
      </c>
      <c r="L141" s="31">
        <v>921</v>
      </c>
      <c r="M141" s="31">
        <v>33.442549999999997</v>
      </c>
      <c r="N141" s="1"/>
      <c r="O141" s="1"/>
    </row>
    <row r="142" spans="1:15" ht="12.75" customHeight="1">
      <c r="A142" s="58">
        <v>133</v>
      </c>
      <c r="B142" s="31" t="s">
        <v>163</v>
      </c>
      <c r="C142" s="31">
        <v>78076.95</v>
      </c>
      <c r="D142" s="40">
        <v>78426.983333333337</v>
      </c>
      <c r="E142" s="40">
        <v>77454.966666666674</v>
      </c>
      <c r="F142" s="40">
        <v>76832.983333333337</v>
      </c>
      <c r="G142" s="40">
        <v>75860.966666666674</v>
      </c>
      <c r="H142" s="40">
        <v>79048.966666666674</v>
      </c>
      <c r="I142" s="40">
        <v>80020.983333333337</v>
      </c>
      <c r="J142" s="40">
        <v>80642.966666666674</v>
      </c>
      <c r="K142" s="31">
        <v>79399</v>
      </c>
      <c r="L142" s="31">
        <v>77805</v>
      </c>
      <c r="M142" s="31">
        <v>8.5199999999999998E-2</v>
      </c>
      <c r="N142" s="1"/>
      <c r="O142" s="1"/>
    </row>
    <row r="143" spans="1:15" ht="12.75" customHeight="1">
      <c r="A143" s="58">
        <v>134</v>
      </c>
      <c r="B143" s="31" t="s">
        <v>159</v>
      </c>
      <c r="C143" s="31">
        <v>1098.95</v>
      </c>
      <c r="D143" s="40">
        <v>1106.8666666666668</v>
      </c>
      <c r="E143" s="40">
        <v>1087.0833333333335</v>
      </c>
      <c r="F143" s="40">
        <v>1075.2166666666667</v>
      </c>
      <c r="G143" s="40">
        <v>1055.4333333333334</v>
      </c>
      <c r="H143" s="40">
        <v>1118.7333333333336</v>
      </c>
      <c r="I143" s="40">
        <v>1138.5166666666669</v>
      </c>
      <c r="J143" s="40">
        <v>1150.3833333333337</v>
      </c>
      <c r="K143" s="31">
        <v>1126.6500000000001</v>
      </c>
      <c r="L143" s="31">
        <v>1095</v>
      </c>
      <c r="M143" s="31">
        <v>3.02841</v>
      </c>
      <c r="N143" s="1"/>
      <c r="O143" s="1"/>
    </row>
    <row r="144" spans="1:15" ht="12.75" customHeight="1">
      <c r="A144" s="58">
        <v>135</v>
      </c>
      <c r="B144" s="31" t="s">
        <v>152</v>
      </c>
      <c r="C144" s="31">
        <v>142.94999999999999</v>
      </c>
      <c r="D144" s="40">
        <v>144.16666666666666</v>
      </c>
      <c r="E144" s="40">
        <v>141.0333333333333</v>
      </c>
      <c r="F144" s="40">
        <v>139.11666666666665</v>
      </c>
      <c r="G144" s="40">
        <v>135.98333333333329</v>
      </c>
      <c r="H144" s="40">
        <v>146.08333333333331</v>
      </c>
      <c r="I144" s="40">
        <v>149.2166666666667</v>
      </c>
      <c r="J144" s="40">
        <v>151.13333333333333</v>
      </c>
      <c r="K144" s="31">
        <v>147.30000000000001</v>
      </c>
      <c r="L144" s="31">
        <v>142.25</v>
      </c>
      <c r="M144" s="31">
        <v>60.145580000000002</v>
      </c>
      <c r="N144" s="1"/>
      <c r="O144" s="1"/>
    </row>
    <row r="145" spans="1:15" ht="12.75" customHeight="1">
      <c r="A145" s="58">
        <v>136</v>
      </c>
      <c r="B145" s="31" t="s">
        <v>151</v>
      </c>
      <c r="C145" s="31">
        <v>785.65</v>
      </c>
      <c r="D145" s="40">
        <v>784.41666666666663</v>
      </c>
      <c r="E145" s="40">
        <v>777.48333333333323</v>
      </c>
      <c r="F145" s="40">
        <v>769.31666666666661</v>
      </c>
      <c r="G145" s="40">
        <v>762.38333333333321</v>
      </c>
      <c r="H145" s="40">
        <v>792.58333333333326</v>
      </c>
      <c r="I145" s="40">
        <v>799.51666666666665</v>
      </c>
      <c r="J145" s="40">
        <v>807.68333333333328</v>
      </c>
      <c r="K145" s="31">
        <v>791.35</v>
      </c>
      <c r="L145" s="31">
        <v>776.25</v>
      </c>
      <c r="M145" s="31">
        <v>30.509820000000001</v>
      </c>
      <c r="N145" s="1"/>
      <c r="O145" s="1"/>
    </row>
    <row r="146" spans="1:15" ht="12.75" customHeight="1">
      <c r="A146" s="58">
        <v>137</v>
      </c>
      <c r="B146" s="31" t="s">
        <v>153</v>
      </c>
      <c r="C146" s="31">
        <v>158.30000000000001</v>
      </c>
      <c r="D146" s="40">
        <v>159.9</v>
      </c>
      <c r="E146" s="40">
        <v>155.9</v>
      </c>
      <c r="F146" s="40">
        <v>153.5</v>
      </c>
      <c r="G146" s="40">
        <v>149.5</v>
      </c>
      <c r="H146" s="40">
        <v>162.30000000000001</v>
      </c>
      <c r="I146" s="40">
        <v>166.3</v>
      </c>
      <c r="J146" s="40">
        <v>168.70000000000002</v>
      </c>
      <c r="K146" s="31">
        <v>163.9</v>
      </c>
      <c r="L146" s="31">
        <v>157.5</v>
      </c>
      <c r="M146" s="31">
        <v>73.391270000000006</v>
      </c>
      <c r="N146" s="1"/>
      <c r="O146" s="1"/>
    </row>
    <row r="147" spans="1:15" ht="12.75" customHeight="1">
      <c r="A147" s="58">
        <v>138</v>
      </c>
      <c r="B147" s="31" t="s">
        <v>154</v>
      </c>
      <c r="C147" s="31">
        <v>537.9</v>
      </c>
      <c r="D147" s="40">
        <v>533.15</v>
      </c>
      <c r="E147" s="40">
        <v>522.59999999999991</v>
      </c>
      <c r="F147" s="40">
        <v>507.29999999999995</v>
      </c>
      <c r="G147" s="40">
        <v>496.74999999999989</v>
      </c>
      <c r="H147" s="40">
        <v>548.44999999999993</v>
      </c>
      <c r="I147" s="40">
        <v>558.99999999999989</v>
      </c>
      <c r="J147" s="40">
        <v>574.29999999999995</v>
      </c>
      <c r="K147" s="31">
        <v>543.70000000000005</v>
      </c>
      <c r="L147" s="31">
        <v>517.85</v>
      </c>
      <c r="M147" s="31">
        <v>52.375979999999998</v>
      </c>
      <c r="N147" s="1"/>
      <c r="O147" s="1"/>
    </row>
    <row r="148" spans="1:15" ht="12.75" customHeight="1">
      <c r="A148" s="58">
        <v>139</v>
      </c>
      <c r="B148" s="31" t="s">
        <v>155</v>
      </c>
      <c r="C148" s="31">
        <v>6850.9</v>
      </c>
      <c r="D148" s="40">
        <v>6848.5166666666664</v>
      </c>
      <c r="E148" s="40">
        <v>6782.3833333333332</v>
      </c>
      <c r="F148" s="40">
        <v>6713.8666666666668</v>
      </c>
      <c r="G148" s="40">
        <v>6647.7333333333336</v>
      </c>
      <c r="H148" s="40">
        <v>6917.0333333333328</v>
      </c>
      <c r="I148" s="40">
        <v>6983.1666666666661</v>
      </c>
      <c r="J148" s="40">
        <v>7051.6833333333325</v>
      </c>
      <c r="K148" s="31">
        <v>6914.65</v>
      </c>
      <c r="L148" s="31">
        <v>6780</v>
      </c>
      <c r="M148" s="31">
        <v>6.5798199999999998</v>
      </c>
      <c r="N148" s="1"/>
      <c r="O148" s="1"/>
    </row>
    <row r="149" spans="1:15" ht="12.75" customHeight="1">
      <c r="A149" s="58">
        <v>140</v>
      </c>
      <c r="B149" s="31" t="s">
        <v>158</v>
      </c>
      <c r="C149" s="31">
        <v>1036.4000000000001</v>
      </c>
      <c r="D149" s="40">
        <v>1047.9166666666667</v>
      </c>
      <c r="E149" s="40">
        <v>1020.5333333333335</v>
      </c>
      <c r="F149" s="40">
        <v>1004.6666666666667</v>
      </c>
      <c r="G149" s="40">
        <v>977.28333333333353</v>
      </c>
      <c r="H149" s="40">
        <v>1063.7833333333335</v>
      </c>
      <c r="I149" s="40">
        <v>1091.1666666666667</v>
      </c>
      <c r="J149" s="40">
        <v>1107.0333333333335</v>
      </c>
      <c r="K149" s="31">
        <v>1075.3</v>
      </c>
      <c r="L149" s="31">
        <v>1032.05</v>
      </c>
      <c r="M149" s="31">
        <v>5.8265200000000004</v>
      </c>
      <c r="N149" s="1"/>
      <c r="O149" s="1"/>
    </row>
    <row r="150" spans="1:15" ht="12.75" customHeight="1">
      <c r="A150" s="58">
        <v>141</v>
      </c>
      <c r="B150" s="31" t="s">
        <v>160</v>
      </c>
      <c r="C150" s="31">
        <v>3345.05</v>
      </c>
      <c r="D150" s="40">
        <v>3288.35</v>
      </c>
      <c r="E150" s="40">
        <v>3176.7</v>
      </c>
      <c r="F150" s="40">
        <v>3008.35</v>
      </c>
      <c r="G150" s="40">
        <v>2896.7</v>
      </c>
      <c r="H150" s="40">
        <v>3456.7</v>
      </c>
      <c r="I150" s="40">
        <v>3568.3500000000004</v>
      </c>
      <c r="J150" s="40">
        <v>3736.7</v>
      </c>
      <c r="K150" s="31">
        <v>3400</v>
      </c>
      <c r="L150" s="31">
        <v>3120</v>
      </c>
      <c r="M150" s="31">
        <v>40.929389999999998</v>
      </c>
      <c r="N150" s="1"/>
      <c r="O150" s="1"/>
    </row>
    <row r="151" spans="1:15" ht="12.75" customHeight="1">
      <c r="A151" s="58">
        <v>142</v>
      </c>
      <c r="B151" s="31" t="s">
        <v>162</v>
      </c>
      <c r="C151" s="31">
        <v>2848</v>
      </c>
      <c r="D151" s="40">
        <v>2843.7000000000003</v>
      </c>
      <c r="E151" s="40">
        <v>2777.4000000000005</v>
      </c>
      <c r="F151" s="40">
        <v>2706.8</v>
      </c>
      <c r="G151" s="40">
        <v>2640.5000000000005</v>
      </c>
      <c r="H151" s="40">
        <v>2914.3000000000006</v>
      </c>
      <c r="I151" s="40">
        <v>2980.6000000000008</v>
      </c>
      <c r="J151" s="40">
        <v>3051.2000000000007</v>
      </c>
      <c r="K151" s="31">
        <v>2910</v>
      </c>
      <c r="L151" s="31">
        <v>2773.1</v>
      </c>
      <c r="M151" s="31">
        <v>6.64079</v>
      </c>
      <c r="N151" s="1"/>
      <c r="O151" s="1"/>
    </row>
    <row r="152" spans="1:15" ht="12.75" customHeight="1">
      <c r="A152" s="58">
        <v>143</v>
      </c>
      <c r="B152" s="31" t="s">
        <v>164</v>
      </c>
      <c r="C152" s="31">
        <v>1457.95</v>
      </c>
      <c r="D152" s="40">
        <v>1455.7333333333333</v>
      </c>
      <c r="E152" s="40">
        <v>1438.2166666666667</v>
      </c>
      <c r="F152" s="40">
        <v>1418.4833333333333</v>
      </c>
      <c r="G152" s="40">
        <v>1400.9666666666667</v>
      </c>
      <c r="H152" s="40">
        <v>1475.4666666666667</v>
      </c>
      <c r="I152" s="40">
        <v>1492.9833333333336</v>
      </c>
      <c r="J152" s="40">
        <v>1512.7166666666667</v>
      </c>
      <c r="K152" s="31">
        <v>1473.25</v>
      </c>
      <c r="L152" s="31">
        <v>1436</v>
      </c>
      <c r="M152" s="31">
        <v>7.8422000000000001</v>
      </c>
      <c r="N152" s="1"/>
      <c r="O152" s="1"/>
    </row>
    <row r="153" spans="1:15" ht="12.75" customHeight="1">
      <c r="A153" s="58">
        <v>144</v>
      </c>
      <c r="B153" s="31" t="s">
        <v>270</v>
      </c>
      <c r="C153" s="31">
        <v>923.7</v>
      </c>
      <c r="D153" s="40">
        <v>932.6</v>
      </c>
      <c r="E153" s="40">
        <v>901.2</v>
      </c>
      <c r="F153" s="40">
        <v>878.7</v>
      </c>
      <c r="G153" s="40">
        <v>847.30000000000007</v>
      </c>
      <c r="H153" s="40">
        <v>955.1</v>
      </c>
      <c r="I153" s="40">
        <v>986.49999999999989</v>
      </c>
      <c r="J153" s="40">
        <v>1009</v>
      </c>
      <c r="K153" s="31">
        <v>964</v>
      </c>
      <c r="L153" s="31">
        <v>910.1</v>
      </c>
      <c r="M153" s="31">
        <v>5.75</v>
      </c>
      <c r="N153" s="1"/>
      <c r="O153" s="1"/>
    </row>
    <row r="154" spans="1:15" ht="12.75" customHeight="1">
      <c r="A154" s="58">
        <v>145</v>
      </c>
      <c r="B154" s="31" t="s">
        <v>170</v>
      </c>
      <c r="C154" s="31">
        <v>151</v>
      </c>
      <c r="D154" s="40">
        <v>154.38333333333335</v>
      </c>
      <c r="E154" s="40">
        <v>146.91666666666671</v>
      </c>
      <c r="F154" s="40">
        <v>142.83333333333337</v>
      </c>
      <c r="G154" s="40">
        <v>135.36666666666673</v>
      </c>
      <c r="H154" s="40">
        <v>158.4666666666667</v>
      </c>
      <c r="I154" s="40">
        <v>165.93333333333334</v>
      </c>
      <c r="J154" s="40">
        <v>170.01666666666668</v>
      </c>
      <c r="K154" s="31">
        <v>161.85</v>
      </c>
      <c r="L154" s="31">
        <v>150.30000000000001</v>
      </c>
      <c r="M154" s="31">
        <v>291.32391000000001</v>
      </c>
      <c r="N154" s="1"/>
      <c r="O154" s="1"/>
    </row>
    <row r="155" spans="1:15" ht="12.75" customHeight="1">
      <c r="A155" s="58">
        <v>146</v>
      </c>
      <c r="B155" s="31" t="s">
        <v>172</v>
      </c>
      <c r="C155" s="31">
        <v>114.15</v>
      </c>
      <c r="D155" s="40">
        <v>114.86666666666667</v>
      </c>
      <c r="E155" s="40">
        <v>112.73333333333335</v>
      </c>
      <c r="F155" s="40">
        <v>111.31666666666668</v>
      </c>
      <c r="G155" s="40">
        <v>109.18333333333335</v>
      </c>
      <c r="H155" s="40">
        <v>116.28333333333335</v>
      </c>
      <c r="I155" s="40">
        <v>118.41666666666667</v>
      </c>
      <c r="J155" s="40">
        <v>119.83333333333334</v>
      </c>
      <c r="K155" s="31">
        <v>117</v>
      </c>
      <c r="L155" s="31">
        <v>113.45</v>
      </c>
      <c r="M155" s="31">
        <v>116.84504</v>
      </c>
      <c r="N155" s="1"/>
      <c r="O155" s="1"/>
    </row>
    <row r="156" spans="1:15" ht="12.75" customHeight="1">
      <c r="A156" s="58">
        <v>147</v>
      </c>
      <c r="B156" s="31" t="s">
        <v>168</v>
      </c>
      <c r="C156" s="31">
        <v>3719</v>
      </c>
      <c r="D156" s="40">
        <v>3722.65</v>
      </c>
      <c r="E156" s="40">
        <v>3665.3</v>
      </c>
      <c r="F156" s="40">
        <v>3611.6</v>
      </c>
      <c r="G156" s="40">
        <v>3554.25</v>
      </c>
      <c r="H156" s="40">
        <v>3776.3500000000004</v>
      </c>
      <c r="I156" s="40">
        <v>3833.7</v>
      </c>
      <c r="J156" s="40">
        <v>3887.4000000000005</v>
      </c>
      <c r="K156" s="31">
        <v>3780</v>
      </c>
      <c r="L156" s="31">
        <v>3668.95</v>
      </c>
      <c r="M156" s="31">
        <v>2.0683799999999999</v>
      </c>
      <c r="N156" s="1"/>
      <c r="O156" s="1"/>
    </row>
    <row r="157" spans="1:15" ht="12.75" customHeight="1">
      <c r="A157" s="58">
        <v>148</v>
      </c>
      <c r="B157" s="31" t="s">
        <v>169</v>
      </c>
      <c r="C157" s="31">
        <v>19571.25</v>
      </c>
      <c r="D157" s="40">
        <v>19255.866666666665</v>
      </c>
      <c r="E157" s="40">
        <v>18870.633333333331</v>
      </c>
      <c r="F157" s="40">
        <v>18170.016666666666</v>
      </c>
      <c r="G157" s="40">
        <v>17784.783333333333</v>
      </c>
      <c r="H157" s="40">
        <v>19956.48333333333</v>
      </c>
      <c r="I157" s="40">
        <v>20341.71666666666</v>
      </c>
      <c r="J157" s="40">
        <v>21042.333333333328</v>
      </c>
      <c r="K157" s="31">
        <v>19641.099999999999</v>
      </c>
      <c r="L157" s="31">
        <v>18555.25</v>
      </c>
      <c r="M157" s="31">
        <v>1.4310700000000001</v>
      </c>
      <c r="N157" s="1"/>
      <c r="O157" s="1"/>
    </row>
    <row r="158" spans="1:15" ht="12.75" customHeight="1">
      <c r="A158" s="58">
        <v>149</v>
      </c>
      <c r="B158" s="31" t="s">
        <v>165</v>
      </c>
      <c r="C158" s="31">
        <v>390.75</v>
      </c>
      <c r="D158" s="40">
        <v>392.08333333333331</v>
      </c>
      <c r="E158" s="40">
        <v>383.71666666666664</v>
      </c>
      <c r="F158" s="40">
        <v>376.68333333333334</v>
      </c>
      <c r="G158" s="40">
        <v>368.31666666666666</v>
      </c>
      <c r="H158" s="40">
        <v>399.11666666666662</v>
      </c>
      <c r="I158" s="40">
        <v>407.48333333333329</v>
      </c>
      <c r="J158" s="40">
        <v>414.51666666666659</v>
      </c>
      <c r="K158" s="31">
        <v>400.45</v>
      </c>
      <c r="L158" s="31">
        <v>385.05</v>
      </c>
      <c r="M158" s="31">
        <v>10.30982</v>
      </c>
      <c r="N158" s="1"/>
      <c r="O158" s="1"/>
    </row>
    <row r="159" spans="1:15" ht="12.75" customHeight="1">
      <c r="A159" s="58">
        <v>150</v>
      </c>
      <c r="B159" s="31" t="s">
        <v>271</v>
      </c>
      <c r="C159" s="31">
        <v>656.35</v>
      </c>
      <c r="D159" s="40">
        <v>659.58333333333337</v>
      </c>
      <c r="E159" s="40">
        <v>640.2166666666667</v>
      </c>
      <c r="F159" s="40">
        <v>624.08333333333337</v>
      </c>
      <c r="G159" s="40">
        <v>604.7166666666667</v>
      </c>
      <c r="H159" s="40">
        <v>675.7166666666667</v>
      </c>
      <c r="I159" s="40">
        <v>695.08333333333326</v>
      </c>
      <c r="J159" s="40">
        <v>711.2166666666667</v>
      </c>
      <c r="K159" s="31">
        <v>678.95</v>
      </c>
      <c r="L159" s="31">
        <v>643.45000000000005</v>
      </c>
      <c r="M159" s="31">
        <v>4.5542299999999996</v>
      </c>
      <c r="N159" s="1"/>
      <c r="O159" s="1"/>
    </row>
    <row r="160" spans="1:15" ht="12.75" customHeight="1">
      <c r="A160" s="58">
        <v>151</v>
      </c>
      <c r="B160" s="31" t="s">
        <v>173</v>
      </c>
      <c r="C160" s="31">
        <v>110.2</v>
      </c>
      <c r="D160" s="40">
        <v>110.14999999999999</v>
      </c>
      <c r="E160" s="40">
        <v>108.54999999999998</v>
      </c>
      <c r="F160" s="40">
        <v>106.89999999999999</v>
      </c>
      <c r="G160" s="40">
        <v>105.29999999999998</v>
      </c>
      <c r="H160" s="40">
        <v>111.79999999999998</v>
      </c>
      <c r="I160" s="40">
        <v>113.39999999999998</v>
      </c>
      <c r="J160" s="40">
        <v>115.04999999999998</v>
      </c>
      <c r="K160" s="31">
        <v>111.75</v>
      </c>
      <c r="L160" s="31">
        <v>108.5</v>
      </c>
      <c r="M160" s="31">
        <v>238.78081</v>
      </c>
      <c r="N160" s="1"/>
      <c r="O160" s="1"/>
    </row>
    <row r="161" spans="1:15" ht="12.75" customHeight="1">
      <c r="A161" s="58">
        <v>152</v>
      </c>
      <c r="B161" s="31" t="s">
        <v>272</v>
      </c>
      <c r="C161" s="31">
        <v>166.35</v>
      </c>
      <c r="D161" s="40">
        <v>165.65</v>
      </c>
      <c r="E161" s="40">
        <v>162.30000000000001</v>
      </c>
      <c r="F161" s="40">
        <v>158.25</v>
      </c>
      <c r="G161" s="40">
        <v>154.9</v>
      </c>
      <c r="H161" s="40">
        <v>169.70000000000002</v>
      </c>
      <c r="I161" s="40">
        <v>173.04999999999998</v>
      </c>
      <c r="J161" s="40">
        <v>177.10000000000002</v>
      </c>
      <c r="K161" s="31">
        <v>169</v>
      </c>
      <c r="L161" s="31">
        <v>161.6</v>
      </c>
      <c r="M161" s="31">
        <v>6.1214899999999997</v>
      </c>
      <c r="N161" s="1"/>
      <c r="O161" s="1"/>
    </row>
    <row r="162" spans="1:15" ht="12.75" customHeight="1">
      <c r="A162" s="58">
        <v>153</v>
      </c>
      <c r="B162" s="31" t="s">
        <v>180</v>
      </c>
      <c r="C162" s="31">
        <v>3182.2</v>
      </c>
      <c r="D162" s="40">
        <v>3181.4499999999994</v>
      </c>
      <c r="E162" s="40">
        <v>3149.5499999999988</v>
      </c>
      <c r="F162" s="40">
        <v>3116.8999999999996</v>
      </c>
      <c r="G162" s="40">
        <v>3084.9999999999991</v>
      </c>
      <c r="H162" s="40">
        <v>3214.0999999999985</v>
      </c>
      <c r="I162" s="40">
        <v>3245.9999999999991</v>
      </c>
      <c r="J162" s="40">
        <v>3278.6499999999983</v>
      </c>
      <c r="K162" s="31">
        <v>3213.35</v>
      </c>
      <c r="L162" s="31">
        <v>3148.8</v>
      </c>
      <c r="M162" s="31">
        <v>1.78169</v>
      </c>
      <c r="N162" s="1"/>
      <c r="O162" s="1"/>
    </row>
    <row r="163" spans="1:15" ht="12.75" customHeight="1">
      <c r="A163" s="58">
        <v>154</v>
      </c>
      <c r="B163" s="31" t="s">
        <v>174</v>
      </c>
      <c r="C163" s="31">
        <v>31116.55</v>
      </c>
      <c r="D163" s="40">
        <v>30872.183333333334</v>
      </c>
      <c r="E163" s="40">
        <v>30444.366666666669</v>
      </c>
      <c r="F163" s="40">
        <v>29772.183333333334</v>
      </c>
      <c r="G163" s="40">
        <v>29344.366666666669</v>
      </c>
      <c r="H163" s="40">
        <v>31544.366666666669</v>
      </c>
      <c r="I163" s="40">
        <v>31972.183333333334</v>
      </c>
      <c r="J163" s="40">
        <v>32644.366666666669</v>
      </c>
      <c r="K163" s="31">
        <v>31300</v>
      </c>
      <c r="L163" s="31">
        <v>30200</v>
      </c>
      <c r="M163" s="31">
        <v>0.22128999999999999</v>
      </c>
      <c r="N163" s="1"/>
      <c r="O163" s="1"/>
    </row>
    <row r="164" spans="1:15" ht="12.75" customHeight="1">
      <c r="A164" s="58">
        <v>155</v>
      </c>
      <c r="B164" s="31" t="s">
        <v>176</v>
      </c>
      <c r="C164" s="31">
        <v>226.9</v>
      </c>
      <c r="D164" s="40">
        <v>224.91666666666666</v>
      </c>
      <c r="E164" s="40">
        <v>222.18333333333331</v>
      </c>
      <c r="F164" s="40">
        <v>217.46666666666664</v>
      </c>
      <c r="G164" s="40">
        <v>214.73333333333329</v>
      </c>
      <c r="H164" s="40">
        <v>229.63333333333333</v>
      </c>
      <c r="I164" s="40">
        <v>232.36666666666667</v>
      </c>
      <c r="J164" s="40">
        <v>237.08333333333334</v>
      </c>
      <c r="K164" s="31">
        <v>227.65</v>
      </c>
      <c r="L164" s="31">
        <v>220.2</v>
      </c>
      <c r="M164" s="31">
        <v>155.12129999999999</v>
      </c>
      <c r="N164" s="1"/>
      <c r="O164" s="1"/>
    </row>
    <row r="165" spans="1:15" ht="12.75" customHeight="1">
      <c r="A165" s="58">
        <v>156</v>
      </c>
      <c r="B165" s="31" t="s">
        <v>178</v>
      </c>
      <c r="C165" s="31">
        <v>5824.55</v>
      </c>
      <c r="D165" s="40">
        <v>5838.1833333333334</v>
      </c>
      <c r="E165" s="40">
        <v>5766.416666666667</v>
      </c>
      <c r="F165" s="40">
        <v>5708.2833333333338</v>
      </c>
      <c r="G165" s="40">
        <v>5636.5166666666673</v>
      </c>
      <c r="H165" s="40">
        <v>5896.3166666666666</v>
      </c>
      <c r="I165" s="40">
        <v>5968.083333333333</v>
      </c>
      <c r="J165" s="40">
        <v>6026.2166666666662</v>
      </c>
      <c r="K165" s="31">
        <v>5909.95</v>
      </c>
      <c r="L165" s="31">
        <v>5780.05</v>
      </c>
      <c r="M165" s="31">
        <v>0.75771999999999995</v>
      </c>
      <c r="N165" s="1"/>
      <c r="O165" s="1"/>
    </row>
    <row r="166" spans="1:15" ht="12.75" customHeight="1">
      <c r="A166" s="58">
        <v>157</v>
      </c>
      <c r="B166" s="31" t="s">
        <v>179</v>
      </c>
      <c r="C166" s="31">
        <v>2267.1999999999998</v>
      </c>
      <c r="D166" s="40">
        <v>2254.0666666666666</v>
      </c>
      <c r="E166" s="40">
        <v>2223.1333333333332</v>
      </c>
      <c r="F166" s="40">
        <v>2179.0666666666666</v>
      </c>
      <c r="G166" s="40">
        <v>2148.1333333333332</v>
      </c>
      <c r="H166" s="40">
        <v>2298.1333333333332</v>
      </c>
      <c r="I166" s="40">
        <v>2329.0666666666666</v>
      </c>
      <c r="J166" s="40">
        <v>2373.1333333333332</v>
      </c>
      <c r="K166" s="31">
        <v>2285</v>
      </c>
      <c r="L166" s="31">
        <v>2210</v>
      </c>
      <c r="M166" s="31">
        <v>10.43017</v>
      </c>
      <c r="N166" s="1"/>
      <c r="O166" s="1"/>
    </row>
    <row r="167" spans="1:15" ht="12.75" customHeight="1">
      <c r="A167" s="58">
        <v>158</v>
      </c>
      <c r="B167" s="31" t="s">
        <v>175</v>
      </c>
      <c r="C167" s="31">
        <v>2636.4</v>
      </c>
      <c r="D167" s="40">
        <v>2656.4</v>
      </c>
      <c r="E167" s="40">
        <v>2595</v>
      </c>
      <c r="F167" s="40">
        <v>2553.6</v>
      </c>
      <c r="G167" s="40">
        <v>2492.1999999999998</v>
      </c>
      <c r="H167" s="40">
        <v>2697.8</v>
      </c>
      <c r="I167" s="40">
        <v>2759.2000000000007</v>
      </c>
      <c r="J167" s="40">
        <v>2800.6000000000004</v>
      </c>
      <c r="K167" s="31">
        <v>2717.8</v>
      </c>
      <c r="L167" s="31">
        <v>2615</v>
      </c>
      <c r="M167" s="31">
        <v>7.8017200000000004</v>
      </c>
      <c r="N167" s="1"/>
      <c r="O167" s="1"/>
    </row>
    <row r="168" spans="1:15" ht="12.75" customHeight="1">
      <c r="A168" s="58">
        <v>159</v>
      </c>
      <c r="B168" s="31" t="s">
        <v>273</v>
      </c>
      <c r="C168" s="31">
        <v>1882.95</v>
      </c>
      <c r="D168" s="40">
        <v>1884.55</v>
      </c>
      <c r="E168" s="40">
        <v>1863.8999999999999</v>
      </c>
      <c r="F168" s="40">
        <v>1844.85</v>
      </c>
      <c r="G168" s="40">
        <v>1824.1999999999998</v>
      </c>
      <c r="H168" s="40">
        <v>1903.6</v>
      </c>
      <c r="I168" s="40">
        <v>1924.25</v>
      </c>
      <c r="J168" s="40">
        <v>1943.3</v>
      </c>
      <c r="K168" s="31">
        <v>1905.2</v>
      </c>
      <c r="L168" s="31">
        <v>1865.5</v>
      </c>
      <c r="M168" s="31">
        <v>1.96888</v>
      </c>
      <c r="N168" s="1"/>
      <c r="O168" s="1"/>
    </row>
    <row r="169" spans="1:15" ht="12.75" customHeight="1">
      <c r="A169" s="58">
        <v>160</v>
      </c>
      <c r="B169" s="31" t="s">
        <v>177</v>
      </c>
      <c r="C169" s="31">
        <v>124.4</v>
      </c>
      <c r="D169" s="40">
        <v>125.63333333333333</v>
      </c>
      <c r="E169" s="40">
        <v>122.81666666666666</v>
      </c>
      <c r="F169" s="40">
        <v>121.23333333333333</v>
      </c>
      <c r="G169" s="40">
        <v>118.41666666666667</v>
      </c>
      <c r="H169" s="40">
        <v>127.21666666666665</v>
      </c>
      <c r="I169" s="40">
        <v>130.0333333333333</v>
      </c>
      <c r="J169" s="40">
        <v>131.61666666666665</v>
      </c>
      <c r="K169" s="31">
        <v>128.44999999999999</v>
      </c>
      <c r="L169" s="31">
        <v>124.05</v>
      </c>
      <c r="M169" s="31">
        <v>40.379759999999997</v>
      </c>
      <c r="N169" s="1"/>
      <c r="O169" s="1"/>
    </row>
    <row r="170" spans="1:15" ht="12.75" customHeight="1">
      <c r="A170" s="58">
        <v>161</v>
      </c>
      <c r="B170" s="31" t="s">
        <v>182</v>
      </c>
      <c r="C170" s="31">
        <v>178.6</v>
      </c>
      <c r="D170" s="40">
        <v>178.56666666666669</v>
      </c>
      <c r="E170" s="40">
        <v>177.08333333333337</v>
      </c>
      <c r="F170" s="40">
        <v>175.56666666666669</v>
      </c>
      <c r="G170" s="40">
        <v>174.08333333333337</v>
      </c>
      <c r="H170" s="40">
        <v>180.08333333333337</v>
      </c>
      <c r="I170" s="40">
        <v>181.56666666666666</v>
      </c>
      <c r="J170" s="40">
        <v>183.08333333333337</v>
      </c>
      <c r="K170" s="31">
        <v>180.05</v>
      </c>
      <c r="L170" s="31">
        <v>177.05</v>
      </c>
      <c r="M170" s="31">
        <v>140.40351000000001</v>
      </c>
      <c r="N170" s="1"/>
      <c r="O170" s="1"/>
    </row>
    <row r="171" spans="1:15" ht="12.75" customHeight="1">
      <c r="A171" s="58">
        <v>162</v>
      </c>
      <c r="B171" s="31" t="s">
        <v>274</v>
      </c>
      <c r="C171" s="31">
        <v>331.95</v>
      </c>
      <c r="D171" s="40">
        <v>334.63333333333333</v>
      </c>
      <c r="E171" s="40">
        <v>326.31666666666666</v>
      </c>
      <c r="F171" s="40">
        <v>320.68333333333334</v>
      </c>
      <c r="G171" s="40">
        <v>312.36666666666667</v>
      </c>
      <c r="H171" s="40">
        <v>340.26666666666665</v>
      </c>
      <c r="I171" s="40">
        <v>348.58333333333326</v>
      </c>
      <c r="J171" s="40">
        <v>354.21666666666664</v>
      </c>
      <c r="K171" s="31">
        <v>342.95</v>
      </c>
      <c r="L171" s="31">
        <v>329</v>
      </c>
      <c r="M171" s="31">
        <v>6.7557200000000002</v>
      </c>
      <c r="N171" s="1"/>
      <c r="O171" s="1"/>
    </row>
    <row r="172" spans="1:15" ht="12.75" customHeight="1">
      <c r="A172" s="58">
        <v>163</v>
      </c>
      <c r="B172" s="31" t="s">
        <v>275</v>
      </c>
      <c r="C172" s="31">
        <v>12806.9</v>
      </c>
      <c r="D172" s="40">
        <v>12751.066666666666</v>
      </c>
      <c r="E172" s="40">
        <v>12534.133333333331</v>
      </c>
      <c r="F172" s="40">
        <v>12261.366666666665</v>
      </c>
      <c r="G172" s="40">
        <v>12044.433333333331</v>
      </c>
      <c r="H172" s="40">
        <v>13023.833333333332</v>
      </c>
      <c r="I172" s="40">
        <v>13240.766666666666</v>
      </c>
      <c r="J172" s="40">
        <v>13513.533333333333</v>
      </c>
      <c r="K172" s="31">
        <v>12968</v>
      </c>
      <c r="L172" s="31">
        <v>12478.3</v>
      </c>
      <c r="M172" s="31">
        <v>0.16594999999999999</v>
      </c>
      <c r="N172" s="1"/>
      <c r="O172" s="1"/>
    </row>
    <row r="173" spans="1:15" ht="12.75" customHeight="1">
      <c r="A173" s="58">
        <v>164</v>
      </c>
      <c r="B173" s="31" t="s">
        <v>181</v>
      </c>
      <c r="C173" s="31">
        <v>35.6</v>
      </c>
      <c r="D173" s="40">
        <v>35.733333333333334</v>
      </c>
      <c r="E173" s="40">
        <v>35.166666666666671</v>
      </c>
      <c r="F173" s="40">
        <v>34.733333333333334</v>
      </c>
      <c r="G173" s="40">
        <v>34.166666666666671</v>
      </c>
      <c r="H173" s="40">
        <v>36.166666666666671</v>
      </c>
      <c r="I173" s="40">
        <v>36.733333333333334</v>
      </c>
      <c r="J173" s="40">
        <v>37.166666666666671</v>
      </c>
      <c r="K173" s="31">
        <v>36.299999999999997</v>
      </c>
      <c r="L173" s="31">
        <v>35.299999999999997</v>
      </c>
      <c r="M173" s="31">
        <v>388.01065</v>
      </c>
      <c r="N173" s="1"/>
      <c r="O173" s="1"/>
    </row>
    <row r="174" spans="1:15" ht="12.75" customHeight="1">
      <c r="A174" s="58">
        <v>165</v>
      </c>
      <c r="B174" s="31" t="s">
        <v>186</v>
      </c>
      <c r="C174" s="31">
        <v>162.75</v>
      </c>
      <c r="D174" s="40">
        <v>164.26666666666668</v>
      </c>
      <c r="E174" s="40">
        <v>160.23333333333335</v>
      </c>
      <c r="F174" s="40">
        <v>157.71666666666667</v>
      </c>
      <c r="G174" s="40">
        <v>153.68333333333334</v>
      </c>
      <c r="H174" s="40">
        <v>166.78333333333336</v>
      </c>
      <c r="I174" s="40">
        <v>170.81666666666672</v>
      </c>
      <c r="J174" s="40">
        <v>173.33333333333337</v>
      </c>
      <c r="K174" s="31">
        <v>168.3</v>
      </c>
      <c r="L174" s="31">
        <v>161.75</v>
      </c>
      <c r="M174" s="31">
        <v>81.912869999999998</v>
      </c>
      <c r="N174" s="1"/>
      <c r="O174" s="1"/>
    </row>
    <row r="175" spans="1:15" ht="12.75" customHeight="1">
      <c r="A175" s="58">
        <v>166</v>
      </c>
      <c r="B175" s="31" t="s">
        <v>187</v>
      </c>
      <c r="C175" s="31">
        <v>143.94999999999999</v>
      </c>
      <c r="D175" s="40">
        <v>145.31666666666666</v>
      </c>
      <c r="E175" s="40">
        <v>141.63333333333333</v>
      </c>
      <c r="F175" s="40">
        <v>139.31666666666666</v>
      </c>
      <c r="G175" s="40">
        <v>135.63333333333333</v>
      </c>
      <c r="H175" s="40">
        <v>147.63333333333333</v>
      </c>
      <c r="I175" s="40">
        <v>151.31666666666666</v>
      </c>
      <c r="J175" s="40">
        <v>153.63333333333333</v>
      </c>
      <c r="K175" s="31">
        <v>149</v>
      </c>
      <c r="L175" s="31">
        <v>143</v>
      </c>
      <c r="M175" s="31">
        <v>76.241789999999995</v>
      </c>
      <c r="N175" s="1"/>
      <c r="O175" s="1"/>
    </row>
    <row r="176" spans="1:15" ht="12.75" customHeight="1">
      <c r="A176" s="58">
        <v>167</v>
      </c>
      <c r="B176" s="31" t="s">
        <v>188</v>
      </c>
      <c r="C176" s="31">
        <v>2148.25</v>
      </c>
      <c r="D176" s="40">
        <v>2152.4166666666665</v>
      </c>
      <c r="E176" s="40">
        <v>2132.833333333333</v>
      </c>
      <c r="F176" s="40">
        <v>2117.4166666666665</v>
      </c>
      <c r="G176" s="40">
        <v>2097.833333333333</v>
      </c>
      <c r="H176" s="40">
        <v>2167.833333333333</v>
      </c>
      <c r="I176" s="40">
        <v>2187.4166666666661</v>
      </c>
      <c r="J176" s="40">
        <v>2202.833333333333</v>
      </c>
      <c r="K176" s="31">
        <v>2172</v>
      </c>
      <c r="L176" s="31">
        <v>2137</v>
      </c>
      <c r="M176" s="31">
        <v>43.502279999999999</v>
      </c>
      <c r="N176" s="1"/>
      <c r="O176" s="1"/>
    </row>
    <row r="177" spans="1:15" ht="12.75" customHeight="1">
      <c r="A177" s="58">
        <v>168</v>
      </c>
      <c r="B177" s="31" t="s">
        <v>276</v>
      </c>
      <c r="C177" s="31">
        <v>1001.55</v>
      </c>
      <c r="D177" s="40">
        <v>1003.1833333333334</v>
      </c>
      <c r="E177" s="40">
        <v>993.36666666666679</v>
      </c>
      <c r="F177" s="40">
        <v>985.18333333333339</v>
      </c>
      <c r="G177" s="40">
        <v>975.36666666666679</v>
      </c>
      <c r="H177" s="40">
        <v>1011.3666666666668</v>
      </c>
      <c r="I177" s="40">
        <v>1021.1833333333334</v>
      </c>
      <c r="J177" s="40">
        <v>1029.3666666666668</v>
      </c>
      <c r="K177" s="31">
        <v>1013</v>
      </c>
      <c r="L177" s="31">
        <v>995</v>
      </c>
      <c r="M177" s="31">
        <v>14.075100000000001</v>
      </c>
      <c r="N177" s="1"/>
      <c r="O177" s="1"/>
    </row>
    <row r="178" spans="1:15" ht="12.75" customHeight="1">
      <c r="A178" s="58">
        <v>169</v>
      </c>
      <c r="B178" s="31" t="s">
        <v>190</v>
      </c>
      <c r="C178" s="31">
        <v>1125.3</v>
      </c>
      <c r="D178" s="40">
        <v>1119.7666666666667</v>
      </c>
      <c r="E178" s="40">
        <v>1106.0333333333333</v>
      </c>
      <c r="F178" s="40">
        <v>1086.7666666666667</v>
      </c>
      <c r="G178" s="40">
        <v>1073.0333333333333</v>
      </c>
      <c r="H178" s="40">
        <v>1139.0333333333333</v>
      </c>
      <c r="I178" s="40">
        <v>1152.7666666666664</v>
      </c>
      <c r="J178" s="40">
        <v>1172.0333333333333</v>
      </c>
      <c r="K178" s="31">
        <v>1133.5</v>
      </c>
      <c r="L178" s="31">
        <v>1100.5</v>
      </c>
      <c r="M178" s="31">
        <v>21.276710000000001</v>
      </c>
      <c r="N178" s="1"/>
      <c r="O178" s="1"/>
    </row>
    <row r="179" spans="1:15" ht="12.75" customHeight="1">
      <c r="A179" s="58">
        <v>170</v>
      </c>
      <c r="B179" s="31" t="s">
        <v>194</v>
      </c>
      <c r="C179" s="31">
        <v>8889.1</v>
      </c>
      <c r="D179" s="40">
        <v>8873.6</v>
      </c>
      <c r="E179" s="40">
        <v>8730.5500000000011</v>
      </c>
      <c r="F179" s="40">
        <v>8572</v>
      </c>
      <c r="G179" s="40">
        <v>8428.9500000000007</v>
      </c>
      <c r="H179" s="40">
        <v>9032.1500000000015</v>
      </c>
      <c r="I179" s="40">
        <v>9175.2000000000007</v>
      </c>
      <c r="J179" s="40">
        <v>9333.7500000000018</v>
      </c>
      <c r="K179" s="31">
        <v>9016.65</v>
      </c>
      <c r="L179" s="31">
        <v>8715.0499999999993</v>
      </c>
      <c r="M179" s="31">
        <v>1.5175700000000001</v>
      </c>
      <c r="N179" s="1"/>
      <c r="O179" s="1"/>
    </row>
    <row r="180" spans="1:15" ht="12.75" customHeight="1">
      <c r="A180" s="58">
        <v>171</v>
      </c>
      <c r="B180" s="31" t="s">
        <v>277</v>
      </c>
      <c r="C180" s="31">
        <v>8637.1</v>
      </c>
      <c r="D180" s="40">
        <v>8723.1833333333325</v>
      </c>
      <c r="E180" s="40">
        <v>8514.9666666666653</v>
      </c>
      <c r="F180" s="40">
        <v>8392.8333333333321</v>
      </c>
      <c r="G180" s="40">
        <v>8184.616666666665</v>
      </c>
      <c r="H180" s="40">
        <v>8845.3166666666657</v>
      </c>
      <c r="I180" s="40">
        <v>9053.5333333333328</v>
      </c>
      <c r="J180" s="40">
        <v>9175.6666666666661</v>
      </c>
      <c r="K180" s="31">
        <v>8931.4</v>
      </c>
      <c r="L180" s="31">
        <v>8601.0499999999993</v>
      </c>
      <c r="M180" s="31">
        <v>0.14065</v>
      </c>
      <c r="N180" s="1"/>
      <c r="O180" s="1"/>
    </row>
    <row r="181" spans="1:15" ht="12.75" customHeight="1">
      <c r="A181" s="58">
        <v>172</v>
      </c>
      <c r="B181" s="31" t="s">
        <v>192</v>
      </c>
      <c r="C181" s="31">
        <v>26291.15</v>
      </c>
      <c r="D181" s="40">
        <v>26173.933333333334</v>
      </c>
      <c r="E181" s="40">
        <v>25982.866666666669</v>
      </c>
      <c r="F181" s="40">
        <v>25674.583333333336</v>
      </c>
      <c r="G181" s="40">
        <v>25483.51666666667</v>
      </c>
      <c r="H181" s="40">
        <v>26482.216666666667</v>
      </c>
      <c r="I181" s="40">
        <v>26673.283333333333</v>
      </c>
      <c r="J181" s="40">
        <v>26981.566666666666</v>
      </c>
      <c r="K181" s="31">
        <v>26365</v>
      </c>
      <c r="L181" s="31">
        <v>25865.65</v>
      </c>
      <c r="M181" s="31">
        <v>0.35528999999999999</v>
      </c>
      <c r="N181" s="1"/>
      <c r="O181" s="1"/>
    </row>
    <row r="182" spans="1:15" ht="12.75" customHeight="1">
      <c r="A182" s="58">
        <v>173</v>
      </c>
      <c r="B182" s="31" t="s">
        <v>195</v>
      </c>
      <c r="C182" s="31">
        <v>1254.5</v>
      </c>
      <c r="D182" s="40">
        <v>1263.5</v>
      </c>
      <c r="E182" s="40">
        <v>1241</v>
      </c>
      <c r="F182" s="40">
        <v>1227.5</v>
      </c>
      <c r="G182" s="40">
        <v>1205</v>
      </c>
      <c r="H182" s="40">
        <v>1277</v>
      </c>
      <c r="I182" s="40">
        <v>1299.5</v>
      </c>
      <c r="J182" s="40">
        <v>1313</v>
      </c>
      <c r="K182" s="31">
        <v>1286</v>
      </c>
      <c r="L182" s="31">
        <v>1250</v>
      </c>
      <c r="M182" s="31">
        <v>8.7248999999999999</v>
      </c>
      <c r="N182" s="1"/>
      <c r="O182" s="1"/>
    </row>
    <row r="183" spans="1:15" ht="12.75" customHeight="1">
      <c r="A183" s="58">
        <v>174</v>
      </c>
      <c r="B183" s="31" t="s">
        <v>193</v>
      </c>
      <c r="C183" s="31">
        <v>2217.9</v>
      </c>
      <c r="D183" s="40">
        <v>2214.9166666666665</v>
      </c>
      <c r="E183" s="40">
        <v>2187.1833333333329</v>
      </c>
      <c r="F183" s="40">
        <v>2156.4666666666662</v>
      </c>
      <c r="G183" s="40">
        <v>2128.7333333333327</v>
      </c>
      <c r="H183" s="40">
        <v>2245.6333333333332</v>
      </c>
      <c r="I183" s="40">
        <v>2273.3666666666668</v>
      </c>
      <c r="J183" s="40">
        <v>2304.0833333333335</v>
      </c>
      <c r="K183" s="31">
        <v>2242.65</v>
      </c>
      <c r="L183" s="31">
        <v>2184.1999999999998</v>
      </c>
      <c r="M183" s="31">
        <v>2.57647</v>
      </c>
      <c r="N183" s="1"/>
      <c r="O183" s="1"/>
    </row>
    <row r="184" spans="1:15" ht="12.75" customHeight="1">
      <c r="A184" s="58">
        <v>175</v>
      </c>
      <c r="B184" s="31" t="s">
        <v>191</v>
      </c>
      <c r="C184" s="31">
        <v>406.7</v>
      </c>
      <c r="D184" s="40">
        <v>409.73333333333329</v>
      </c>
      <c r="E184" s="40">
        <v>402.11666666666656</v>
      </c>
      <c r="F184" s="40">
        <v>397.53333333333325</v>
      </c>
      <c r="G184" s="40">
        <v>389.91666666666652</v>
      </c>
      <c r="H184" s="40">
        <v>414.31666666666661</v>
      </c>
      <c r="I184" s="40">
        <v>421.93333333333328</v>
      </c>
      <c r="J184" s="40">
        <v>426.51666666666665</v>
      </c>
      <c r="K184" s="31">
        <v>417.35</v>
      </c>
      <c r="L184" s="31">
        <v>405.15</v>
      </c>
      <c r="M184" s="31">
        <v>255.4179</v>
      </c>
      <c r="N184" s="1"/>
      <c r="O184" s="1"/>
    </row>
    <row r="185" spans="1:15" ht="12.75" customHeight="1">
      <c r="A185" s="58">
        <v>176</v>
      </c>
      <c r="B185" s="31" t="s">
        <v>189</v>
      </c>
      <c r="C185" s="31">
        <v>119</v>
      </c>
      <c r="D185" s="40">
        <v>120.09999999999998</v>
      </c>
      <c r="E185" s="40">
        <v>114.99999999999996</v>
      </c>
      <c r="F185" s="40">
        <v>110.99999999999997</v>
      </c>
      <c r="G185" s="40">
        <v>105.89999999999995</v>
      </c>
      <c r="H185" s="40">
        <v>124.09999999999997</v>
      </c>
      <c r="I185" s="40">
        <v>129.19999999999999</v>
      </c>
      <c r="J185" s="40">
        <v>133.19999999999999</v>
      </c>
      <c r="K185" s="31">
        <v>125.2</v>
      </c>
      <c r="L185" s="31">
        <v>116.1</v>
      </c>
      <c r="M185" s="31">
        <v>665.73892000000001</v>
      </c>
      <c r="N185" s="1"/>
      <c r="O185" s="1"/>
    </row>
    <row r="186" spans="1:15" ht="12.75" customHeight="1">
      <c r="A186" s="58">
        <v>177</v>
      </c>
      <c r="B186" s="31" t="s">
        <v>196</v>
      </c>
      <c r="C186" s="31">
        <v>761.15</v>
      </c>
      <c r="D186" s="40">
        <v>762.98333333333323</v>
      </c>
      <c r="E186" s="40">
        <v>741.51666666666642</v>
      </c>
      <c r="F186" s="40">
        <v>721.88333333333321</v>
      </c>
      <c r="G186" s="40">
        <v>700.4166666666664</v>
      </c>
      <c r="H186" s="40">
        <v>782.61666666666645</v>
      </c>
      <c r="I186" s="40">
        <v>804.08333333333337</v>
      </c>
      <c r="J186" s="40">
        <v>823.71666666666647</v>
      </c>
      <c r="K186" s="31">
        <v>784.45</v>
      </c>
      <c r="L186" s="31">
        <v>743.35</v>
      </c>
      <c r="M186" s="31">
        <v>62.38261</v>
      </c>
      <c r="N186" s="1"/>
      <c r="O186" s="1"/>
    </row>
    <row r="187" spans="1:15" ht="12.75" customHeight="1">
      <c r="A187" s="58">
        <v>178</v>
      </c>
      <c r="B187" s="31" t="s">
        <v>197</v>
      </c>
      <c r="C187" s="31">
        <v>482.9</v>
      </c>
      <c r="D187" s="40">
        <v>487.25</v>
      </c>
      <c r="E187" s="40">
        <v>473.65</v>
      </c>
      <c r="F187" s="40">
        <v>464.4</v>
      </c>
      <c r="G187" s="40">
        <v>450.79999999999995</v>
      </c>
      <c r="H187" s="40">
        <v>496.5</v>
      </c>
      <c r="I187" s="40">
        <v>510.1</v>
      </c>
      <c r="J187" s="40">
        <v>519.35</v>
      </c>
      <c r="K187" s="31">
        <v>500.85</v>
      </c>
      <c r="L187" s="31">
        <v>478</v>
      </c>
      <c r="M187" s="31">
        <v>13.30054</v>
      </c>
      <c r="N187" s="1"/>
      <c r="O187" s="1"/>
    </row>
    <row r="188" spans="1:15" ht="12.75" customHeight="1">
      <c r="A188" s="58">
        <v>179</v>
      </c>
      <c r="B188" s="31" t="s">
        <v>278</v>
      </c>
      <c r="C188" s="31">
        <v>625.54999999999995</v>
      </c>
      <c r="D188" s="40">
        <v>624.58333333333337</v>
      </c>
      <c r="E188" s="40">
        <v>612.9666666666667</v>
      </c>
      <c r="F188" s="40">
        <v>600.38333333333333</v>
      </c>
      <c r="G188" s="40">
        <v>588.76666666666665</v>
      </c>
      <c r="H188" s="40">
        <v>637.16666666666674</v>
      </c>
      <c r="I188" s="40">
        <v>648.7833333333333</v>
      </c>
      <c r="J188" s="40">
        <v>661.36666666666679</v>
      </c>
      <c r="K188" s="31">
        <v>636.20000000000005</v>
      </c>
      <c r="L188" s="31">
        <v>612</v>
      </c>
      <c r="M188" s="31">
        <v>3.32369</v>
      </c>
      <c r="N188" s="1"/>
      <c r="O188" s="1"/>
    </row>
    <row r="189" spans="1:15" ht="12.75" customHeight="1">
      <c r="A189" s="58">
        <v>180</v>
      </c>
      <c r="B189" s="31" t="s">
        <v>209</v>
      </c>
      <c r="C189" s="31">
        <v>510.5</v>
      </c>
      <c r="D189" s="40">
        <v>514.66666666666663</v>
      </c>
      <c r="E189" s="40">
        <v>504.83333333333326</v>
      </c>
      <c r="F189" s="40">
        <v>499.16666666666663</v>
      </c>
      <c r="G189" s="40">
        <v>489.33333333333326</v>
      </c>
      <c r="H189" s="40">
        <v>520.33333333333326</v>
      </c>
      <c r="I189" s="40">
        <v>530.16666666666652</v>
      </c>
      <c r="J189" s="40">
        <v>535.83333333333326</v>
      </c>
      <c r="K189" s="31">
        <v>524.5</v>
      </c>
      <c r="L189" s="31">
        <v>509</v>
      </c>
      <c r="M189" s="31">
        <v>15.91038</v>
      </c>
      <c r="N189" s="1"/>
      <c r="O189" s="1"/>
    </row>
    <row r="190" spans="1:15" ht="12.75" customHeight="1">
      <c r="A190" s="58">
        <v>181</v>
      </c>
      <c r="B190" s="31" t="s">
        <v>198</v>
      </c>
      <c r="C190" s="31">
        <v>839.35</v>
      </c>
      <c r="D190" s="40">
        <v>845.13333333333321</v>
      </c>
      <c r="E190" s="40">
        <v>825.26666666666642</v>
      </c>
      <c r="F190" s="40">
        <v>811.18333333333317</v>
      </c>
      <c r="G190" s="40">
        <v>791.31666666666638</v>
      </c>
      <c r="H190" s="40">
        <v>859.21666666666647</v>
      </c>
      <c r="I190" s="40">
        <v>879.08333333333326</v>
      </c>
      <c r="J190" s="40">
        <v>893.16666666666652</v>
      </c>
      <c r="K190" s="31">
        <v>865</v>
      </c>
      <c r="L190" s="31">
        <v>831.05</v>
      </c>
      <c r="M190" s="31">
        <v>18.39507</v>
      </c>
      <c r="N190" s="1"/>
      <c r="O190" s="1"/>
    </row>
    <row r="191" spans="1:15" ht="12.75" customHeight="1">
      <c r="A191" s="58">
        <v>182</v>
      </c>
      <c r="B191" s="31" t="s">
        <v>203</v>
      </c>
      <c r="C191" s="31">
        <v>3559.5</v>
      </c>
      <c r="D191" s="40">
        <v>3544.8333333333335</v>
      </c>
      <c r="E191" s="40">
        <v>3514.666666666667</v>
      </c>
      <c r="F191" s="40">
        <v>3469.8333333333335</v>
      </c>
      <c r="G191" s="40">
        <v>3439.666666666667</v>
      </c>
      <c r="H191" s="40">
        <v>3589.666666666667</v>
      </c>
      <c r="I191" s="40">
        <v>3619.8333333333339</v>
      </c>
      <c r="J191" s="40">
        <v>3664.666666666667</v>
      </c>
      <c r="K191" s="31">
        <v>3575</v>
      </c>
      <c r="L191" s="31">
        <v>3500</v>
      </c>
      <c r="M191" s="31">
        <v>28.36148</v>
      </c>
      <c r="N191" s="1"/>
      <c r="O191" s="1"/>
    </row>
    <row r="192" spans="1:15" ht="12.75" customHeight="1">
      <c r="A192" s="58">
        <v>183</v>
      </c>
      <c r="B192" s="31" t="s">
        <v>199</v>
      </c>
      <c r="C192" s="31">
        <v>847.3</v>
      </c>
      <c r="D192" s="40">
        <v>842.13333333333321</v>
      </c>
      <c r="E192" s="40">
        <v>831.86666666666645</v>
      </c>
      <c r="F192" s="40">
        <v>816.43333333333328</v>
      </c>
      <c r="G192" s="40">
        <v>806.16666666666652</v>
      </c>
      <c r="H192" s="40">
        <v>857.56666666666638</v>
      </c>
      <c r="I192" s="40">
        <v>867.83333333333326</v>
      </c>
      <c r="J192" s="40">
        <v>883.26666666666631</v>
      </c>
      <c r="K192" s="31">
        <v>852.4</v>
      </c>
      <c r="L192" s="31">
        <v>826.7</v>
      </c>
      <c r="M192" s="31">
        <v>37.823810000000002</v>
      </c>
      <c r="N192" s="1"/>
      <c r="O192" s="1"/>
    </row>
    <row r="193" spans="1:15" ht="12.75" customHeight="1">
      <c r="A193" s="58">
        <v>184</v>
      </c>
      <c r="B193" s="31" t="s">
        <v>279</v>
      </c>
      <c r="C193" s="31">
        <v>4732.6000000000004</v>
      </c>
      <c r="D193" s="40">
        <v>4736.8499999999995</v>
      </c>
      <c r="E193" s="40">
        <v>4620.7499999999991</v>
      </c>
      <c r="F193" s="40">
        <v>4508.8999999999996</v>
      </c>
      <c r="G193" s="40">
        <v>4392.7999999999993</v>
      </c>
      <c r="H193" s="40">
        <v>4848.6999999999989</v>
      </c>
      <c r="I193" s="40">
        <v>4964.7999999999993</v>
      </c>
      <c r="J193" s="40">
        <v>5076.6499999999987</v>
      </c>
      <c r="K193" s="31">
        <v>4852.95</v>
      </c>
      <c r="L193" s="31">
        <v>4625</v>
      </c>
      <c r="M193" s="31">
        <v>2.64202</v>
      </c>
      <c r="N193" s="1"/>
      <c r="O193" s="1"/>
    </row>
    <row r="194" spans="1:15" ht="12.75" customHeight="1">
      <c r="A194" s="58">
        <v>185</v>
      </c>
      <c r="B194" s="31" t="s">
        <v>200</v>
      </c>
      <c r="C194" s="31">
        <v>283.10000000000002</v>
      </c>
      <c r="D194" s="40">
        <v>284.93333333333334</v>
      </c>
      <c r="E194" s="40">
        <v>279.16666666666669</v>
      </c>
      <c r="F194" s="40">
        <v>275.23333333333335</v>
      </c>
      <c r="G194" s="40">
        <v>269.4666666666667</v>
      </c>
      <c r="H194" s="40">
        <v>288.86666666666667</v>
      </c>
      <c r="I194" s="40">
        <v>294.63333333333333</v>
      </c>
      <c r="J194" s="40">
        <v>298.56666666666666</v>
      </c>
      <c r="K194" s="31">
        <v>290.7</v>
      </c>
      <c r="L194" s="31">
        <v>281</v>
      </c>
      <c r="M194" s="31">
        <v>325.78751999999997</v>
      </c>
      <c r="N194" s="1"/>
      <c r="O194" s="1"/>
    </row>
    <row r="195" spans="1:15" ht="12.75" customHeight="1">
      <c r="A195" s="58">
        <v>186</v>
      </c>
      <c r="B195" s="31" t="s">
        <v>201</v>
      </c>
      <c r="C195" s="31">
        <v>126.2</v>
      </c>
      <c r="D195" s="40">
        <v>127.21666666666665</v>
      </c>
      <c r="E195" s="40">
        <v>124.23333333333332</v>
      </c>
      <c r="F195" s="40">
        <v>122.26666666666667</v>
      </c>
      <c r="G195" s="40">
        <v>119.28333333333333</v>
      </c>
      <c r="H195" s="40">
        <v>129.18333333333331</v>
      </c>
      <c r="I195" s="40">
        <v>132.16666666666663</v>
      </c>
      <c r="J195" s="40">
        <v>134.1333333333333</v>
      </c>
      <c r="K195" s="31">
        <v>130.19999999999999</v>
      </c>
      <c r="L195" s="31">
        <v>125.25</v>
      </c>
      <c r="M195" s="31">
        <v>274.02060999999998</v>
      </c>
      <c r="N195" s="1"/>
      <c r="O195" s="1"/>
    </row>
    <row r="196" spans="1:15" ht="12.75" customHeight="1">
      <c r="A196" s="58">
        <v>187</v>
      </c>
      <c r="B196" s="31" t="s">
        <v>202</v>
      </c>
      <c r="C196" s="31">
        <v>1375.6</v>
      </c>
      <c r="D196" s="40">
        <v>1395.1333333333332</v>
      </c>
      <c r="E196" s="40">
        <v>1343.2666666666664</v>
      </c>
      <c r="F196" s="40">
        <v>1310.9333333333332</v>
      </c>
      <c r="G196" s="40">
        <v>1259.0666666666664</v>
      </c>
      <c r="H196" s="40">
        <v>1427.4666666666665</v>
      </c>
      <c r="I196" s="40">
        <v>1479.3333333333333</v>
      </c>
      <c r="J196" s="40">
        <v>1511.6666666666665</v>
      </c>
      <c r="K196" s="31">
        <v>1447</v>
      </c>
      <c r="L196" s="31">
        <v>1362.8</v>
      </c>
      <c r="M196" s="31">
        <v>273.40069</v>
      </c>
      <c r="N196" s="1"/>
      <c r="O196" s="1"/>
    </row>
    <row r="197" spans="1:15" ht="12.75" customHeight="1">
      <c r="A197" s="58">
        <v>188</v>
      </c>
      <c r="B197" s="31" t="s">
        <v>204</v>
      </c>
      <c r="C197" s="31">
        <v>1399.2</v>
      </c>
      <c r="D197" s="40">
        <v>1396.6166666666668</v>
      </c>
      <c r="E197" s="40">
        <v>1373.2333333333336</v>
      </c>
      <c r="F197" s="40">
        <v>1347.2666666666669</v>
      </c>
      <c r="G197" s="40">
        <v>1323.8833333333337</v>
      </c>
      <c r="H197" s="40">
        <v>1422.5833333333335</v>
      </c>
      <c r="I197" s="40">
        <v>1445.9666666666667</v>
      </c>
      <c r="J197" s="40">
        <v>1471.9333333333334</v>
      </c>
      <c r="K197" s="31">
        <v>1420</v>
      </c>
      <c r="L197" s="31">
        <v>1370.65</v>
      </c>
      <c r="M197" s="31">
        <v>40.51399</v>
      </c>
      <c r="N197" s="1"/>
      <c r="O197" s="1"/>
    </row>
    <row r="198" spans="1:15" ht="12.75" customHeight="1">
      <c r="A198" s="58">
        <v>189</v>
      </c>
      <c r="B198" s="31" t="s">
        <v>185</v>
      </c>
      <c r="C198" s="31">
        <v>958.15</v>
      </c>
      <c r="D198" s="40">
        <v>967.69999999999993</v>
      </c>
      <c r="E198" s="40">
        <v>943.44999999999982</v>
      </c>
      <c r="F198" s="40">
        <v>928.74999999999989</v>
      </c>
      <c r="G198" s="40">
        <v>904.49999999999977</v>
      </c>
      <c r="H198" s="40">
        <v>982.39999999999986</v>
      </c>
      <c r="I198" s="40">
        <v>1006.6500000000001</v>
      </c>
      <c r="J198" s="40">
        <v>1021.3499999999999</v>
      </c>
      <c r="K198" s="31">
        <v>991.95</v>
      </c>
      <c r="L198" s="31">
        <v>953</v>
      </c>
      <c r="M198" s="31">
        <v>5.1586100000000004</v>
      </c>
      <c r="N198" s="1"/>
      <c r="O198" s="1"/>
    </row>
    <row r="199" spans="1:15" ht="12.75" customHeight="1">
      <c r="A199" s="58">
        <v>190</v>
      </c>
      <c r="B199" s="31" t="s">
        <v>205</v>
      </c>
      <c r="C199" s="31">
        <v>1876.8</v>
      </c>
      <c r="D199" s="40">
        <v>1875.6833333333334</v>
      </c>
      <c r="E199" s="40">
        <v>1859.0666666666668</v>
      </c>
      <c r="F199" s="40">
        <v>1841.3333333333335</v>
      </c>
      <c r="G199" s="40">
        <v>1824.7166666666669</v>
      </c>
      <c r="H199" s="40">
        <v>1893.4166666666667</v>
      </c>
      <c r="I199" s="40">
        <v>1910.0333333333335</v>
      </c>
      <c r="J199" s="40">
        <v>1927.7666666666667</v>
      </c>
      <c r="K199" s="31">
        <v>1892.3</v>
      </c>
      <c r="L199" s="31">
        <v>1857.95</v>
      </c>
      <c r="M199" s="31">
        <v>10.70166</v>
      </c>
      <c r="N199" s="1"/>
      <c r="O199" s="1"/>
    </row>
    <row r="200" spans="1:15" ht="12.75" customHeight="1">
      <c r="A200" s="58">
        <v>191</v>
      </c>
      <c r="B200" s="31" t="s">
        <v>206</v>
      </c>
      <c r="C200" s="31">
        <v>3036.1</v>
      </c>
      <c r="D200" s="40">
        <v>3037.0500000000006</v>
      </c>
      <c r="E200" s="40">
        <v>2969.1000000000013</v>
      </c>
      <c r="F200" s="40">
        <v>2902.1000000000008</v>
      </c>
      <c r="G200" s="40">
        <v>2834.1500000000015</v>
      </c>
      <c r="H200" s="40">
        <v>3104.0500000000011</v>
      </c>
      <c r="I200" s="40">
        <v>3172.0000000000009</v>
      </c>
      <c r="J200" s="40">
        <v>3239.0000000000009</v>
      </c>
      <c r="K200" s="31">
        <v>3105</v>
      </c>
      <c r="L200" s="31">
        <v>2970.05</v>
      </c>
      <c r="M200" s="31">
        <v>2.6510699999999998</v>
      </c>
      <c r="N200" s="1"/>
      <c r="O200" s="1"/>
    </row>
    <row r="201" spans="1:15" ht="12.75" customHeight="1">
      <c r="A201" s="58">
        <v>192</v>
      </c>
      <c r="B201" s="31" t="s">
        <v>207</v>
      </c>
      <c r="C201" s="31">
        <v>453.1</v>
      </c>
      <c r="D201" s="40">
        <v>451.58333333333331</v>
      </c>
      <c r="E201" s="40">
        <v>445.36666666666662</v>
      </c>
      <c r="F201" s="40">
        <v>437.63333333333333</v>
      </c>
      <c r="G201" s="40">
        <v>431.41666666666663</v>
      </c>
      <c r="H201" s="40">
        <v>459.31666666666661</v>
      </c>
      <c r="I201" s="40">
        <v>465.5333333333333</v>
      </c>
      <c r="J201" s="40">
        <v>473.26666666666659</v>
      </c>
      <c r="K201" s="31">
        <v>457.8</v>
      </c>
      <c r="L201" s="31">
        <v>443.85</v>
      </c>
      <c r="M201" s="31">
        <v>6.7427900000000003</v>
      </c>
      <c r="N201" s="1"/>
      <c r="O201" s="1"/>
    </row>
    <row r="202" spans="1:15" ht="12.75" customHeight="1">
      <c r="A202" s="58">
        <v>193</v>
      </c>
      <c r="B202" s="31" t="s">
        <v>208</v>
      </c>
      <c r="C202" s="31">
        <v>897.2</v>
      </c>
      <c r="D202" s="40">
        <v>894.65</v>
      </c>
      <c r="E202" s="40">
        <v>874.3</v>
      </c>
      <c r="F202" s="40">
        <v>851.4</v>
      </c>
      <c r="G202" s="40">
        <v>831.05</v>
      </c>
      <c r="H202" s="40">
        <v>917.55</v>
      </c>
      <c r="I202" s="40">
        <v>937.90000000000009</v>
      </c>
      <c r="J202" s="40">
        <v>960.8</v>
      </c>
      <c r="K202" s="31">
        <v>915</v>
      </c>
      <c r="L202" s="31">
        <v>871.75</v>
      </c>
      <c r="M202" s="31">
        <v>8.7972099999999998</v>
      </c>
      <c r="N202" s="1"/>
      <c r="O202" s="1"/>
    </row>
    <row r="203" spans="1:15" ht="12.75" customHeight="1">
      <c r="A203" s="58">
        <v>194</v>
      </c>
      <c r="B203" s="31" t="s">
        <v>212</v>
      </c>
      <c r="C203" s="31">
        <v>728.25</v>
      </c>
      <c r="D203" s="40">
        <v>736.05000000000007</v>
      </c>
      <c r="E203" s="40">
        <v>714.30000000000018</v>
      </c>
      <c r="F203" s="40">
        <v>700.35000000000014</v>
      </c>
      <c r="G203" s="40">
        <v>678.60000000000025</v>
      </c>
      <c r="H203" s="40">
        <v>750.00000000000011</v>
      </c>
      <c r="I203" s="40">
        <v>771.74999999999989</v>
      </c>
      <c r="J203" s="40">
        <v>785.7</v>
      </c>
      <c r="K203" s="31">
        <v>757.8</v>
      </c>
      <c r="L203" s="31">
        <v>722.1</v>
      </c>
      <c r="M203" s="31">
        <v>42.57864</v>
      </c>
      <c r="N203" s="1"/>
      <c r="O203" s="1"/>
    </row>
    <row r="204" spans="1:15" ht="12.75" customHeight="1">
      <c r="A204" s="58">
        <v>195</v>
      </c>
      <c r="B204" s="31" t="s">
        <v>211</v>
      </c>
      <c r="C204" s="31">
        <v>7493.35</v>
      </c>
      <c r="D204" s="40">
        <v>7517.9333333333334</v>
      </c>
      <c r="E204" s="40">
        <v>7410.9666666666672</v>
      </c>
      <c r="F204" s="40">
        <v>7328.5833333333339</v>
      </c>
      <c r="G204" s="40">
        <v>7221.6166666666677</v>
      </c>
      <c r="H204" s="40">
        <v>7600.3166666666666</v>
      </c>
      <c r="I204" s="40">
        <v>7707.2833333333319</v>
      </c>
      <c r="J204" s="40">
        <v>7789.6666666666661</v>
      </c>
      <c r="K204" s="31">
        <v>7624.9</v>
      </c>
      <c r="L204" s="31">
        <v>7435.55</v>
      </c>
      <c r="M204" s="31">
        <v>3.58744</v>
      </c>
      <c r="N204" s="1"/>
      <c r="O204" s="1"/>
    </row>
    <row r="205" spans="1:15" ht="12.75" customHeight="1">
      <c r="A205" s="58">
        <v>196</v>
      </c>
      <c r="B205" s="31" t="s">
        <v>280</v>
      </c>
      <c r="C205" s="31">
        <v>33.5</v>
      </c>
      <c r="D205" s="40">
        <v>33.816666666666663</v>
      </c>
      <c r="E205" s="40">
        <v>33.033333333333324</v>
      </c>
      <c r="F205" s="40">
        <v>32.566666666666663</v>
      </c>
      <c r="G205" s="40">
        <v>31.783333333333324</v>
      </c>
      <c r="H205" s="40">
        <v>34.283333333333324</v>
      </c>
      <c r="I205" s="40">
        <v>35.066666666666656</v>
      </c>
      <c r="J205" s="40">
        <v>35.533333333333324</v>
      </c>
      <c r="K205" s="31">
        <v>34.6</v>
      </c>
      <c r="L205" s="31">
        <v>33.35</v>
      </c>
      <c r="M205" s="31">
        <v>59.63476</v>
      </c>
      <c r="N205" s="1"/>
      <c r="O205" s="1"/>
    </row>
    <row r="206" spans="1:15" ht="12.75" customHeight="1">
      <c r="A206" s="58">
        <v>197</v>
      </c>
      <c r="B206" s="31" t="s">
        <v>210</v>
      </c>
      <c r="C206" s="31">
        <v>1452.2</v>
      </c>
      <c r="D206" s="40">
        <v>1458.6499999999999</v>
      </c>
      <c r="E206" s="40">
        <v>1426.0999999999997</v>
      </c>
      <c r="F206" s="40">
        <v>1399.9999999999998</v>
      </c>
      <c r="G206" s="40">
        <v>1367.4499999999996</v>
      </c>
      <c r="H206" s="40">
        <v>1484.7499999999998</v>
      </c>
      <c r="I206" s="40">
        <v>1517.3</v>
      </c>
      <c r="J206" s="40">
        <v>1543.3999999999999</v>
      </c>
      <c r="K206" s="31">
        <v>1491.2</v>
      </c>
      <c r="L206" s="31">
        <v>1432.55</v>
      </c>
      <c r="M206" s="31">
        <v>7.6348599999999998</v>
      </c>
      <c r="N206" s="1"/>
      <c r="O206" s="1"/>
    </row>
    <row r="207" spans="1:15" ht="12.75" customHeight="1">
      <c r="A207" s="58">
        <v>198</v>
      </c>
      <c r="B207" s="31" t="s">
        <v>156</v>
      </c>
      <c r="C207" s="31">
        <v>703.9</v>
      </c>
      <c r="D207" s="40">
        <v>710.68333333333339</v>
      </c>
      <c r="E207" s="40">
        <v>689.76666666666677</v>
      </c>
      <c r="F207" s="40">
        <v>675.63333333333333</v>
      </c>
      <c r="G207" s="40">
        <v>654.7166666666667</v>
      </c>
      <c r="H207" s="40">
        <v>724.81666666666683</v>
      </c>
      <c r="I207" s="40">
        <v>745.73333333333335</v>
      </c>
      <c r="J207" s="40">
        <v>759.8666666666669</v>
      </c>
      <c r="K207" s="31">
        <v>731.6</v>
      </c>
      <c r="L207" s="31">
        <v>696.55</v>
      </c>
      <c r="M207" s="31">
        <v>63.187440000000002</v>
      </c>
      <c r="N207" s="1"/>
      <c r="O207" s="1"/>
    </row>
    <row r="208" spans="1:15" ht="12.75" customHeight="1">
      <c r="A208" s="58">
        <v>199</v>
      </c>
      <c r="B208" s="31" t="s">
        <v>281</v>
      </c>
      <c r="C208" s="31">
        <v>240.35</v>
      </c>
      <c r="D208" s="40">
        <v>241.30000000000004</v>
      </c>
      <c r="E208" s="40">
        <v>236.10000000000008</v>
      </c>
      <c r="F208" s="40">
        <v>231.85000000000005</v>
      </c>
      <c r="G208" s="40">
        <v>226.65000000000009</v>
      </c>
      <c r="H208" s="40">
        <v>245.55000000000007</v>
      </c>
      <c r="I208" s="40">
        <v>250.75000000000006</v>
      </c>
      <c r="J208" s="40">
        <v>255.00000000000006</v>
      </c>
      <c r="K208" s="31">
        <v>246.5</v>
      </c>
      <c r="L208" s="31">
        <v>237.05</v>
      </c>
      <c r="M208" s="31">
        <v>6.3709699999999998</v>
      </c>
      <c r="N208" s="1"/>
      <c r="O208" s="1"/>
    </row>
    <row r="209" spans="1:15" ht="12.75" customHeight="1">
      <c r="A209" s="58">
        <v>200</v>
      </c>
      <c r="B209" s="31" t="s">
        <v>282</v>
      </c>
      <c r="C209" s="31">
        <v>806.65</v>
      </c>
      <c r="D209" s="40">
        <v>801.1</v>
      </c>
      <c r="E209" s="40">
        <v>792.2</v>
      </c>
      <c r="F209" s="40">
        <v>777.75</v>
      </c>
      <c r="G209" s="40">
        <v>768.85</v>
      </c>
      <c r="H209" s="40">
        <v>815.55000000000007</v>
      </c>
      <c r="I209" s="40">
        <v>824.44999999999993</v>
      </c>
      <c r="J209" s="40">
        <v>838.90000000000009</v>
      </c>
      <c r="K209" s="31">
        <v>810</v>
      </c>
      <c r="L209" s="31">
        <v>786.65</v>
      </c>
      <c r="M209" s="31">
        <v>12.250830000000001</v>
      </c>
      <c r="N209" s="1"/>
      <c r="O209" s="1"/>
    </row>
    <row r="210" spans="1:15" ht="12.75" customHeight="1">
      <c r="A210" s="58">
        <v>201</v>
      </c>
      <c r="B210" s="31" t="s">
        <v>213</v>
      </c>
      <c r="C210" s="31">
        <v>269.25</v>
      </c>
      <c r="D210" s="40">
        <v>274.96666666666664</v>
      </c>
      <c r="E210" s="40">
        <v>260.93333333333328</v>
      </c>
      <c r="F210" s="40">
        <v>252.61666666666662</v>
      </c>
      <c r="G210" s="40">
        <v>238.58333333333326</v>
      </c>
      <c r="H210" s="40">
        <v>283.2833333333333</v>
      </c>
      <c r="I210" s="40">
        <v>297.31666666666672</v>
      </c>
      <c r="J210" s="40">
        <v>305.63333333333333</v>
      </c>
      <c r="K210" s="31">
        <v>289</v>
      </c>
      <c r="L210" s="31">
        <v>266.64999999999998</v>
      </c>
      <c r="M210" s="31">
        <v>339.85527999999999</v>
      </c>
      <c r="N210" s="1"/>
      <c r="O210" s="1"/>
    </row>
    <row r="211" spans="1:15" ht="12.75" customHeight="1">
      <c r="A211" s="58">
        <v>202</v>
      </c>
      <c r="B211" s="31" t="s">
        <v>129</v>
      </c>
      <c r="C211" s="31">
        <v>5.95</v>
      </c>
      <c r="D211" s="40">
        <v>6.083333333333333</v>
      </c>
      <c r="E211" s="40">
        <v>5.7666666666666657</v>
      </c>
      <c r="F211" s="40">
        <v>5.583333333333333</v>
      </c>
      <c r="G211" s="40">
        <v>5.2666666666666657</v>
      </c>
      <c r="H211" s="40">
        <v>6.2666666666666657</v>
      </c>
      <c r="I211" s="40">
        <v>6.5833333333333339</v>
      </c>
      <c r="J211" s="40">
        <v>6.7666666666666657</v>
      </c>
      <c r="K211" s="31">
        <v>6.4</v>
      </c>
      <c r="L211" s="31">
        <v>5.9</v>
      </c>
      <c r="M211" s="31">
        <v>3093.7486199999998</v>
      </c>
      <c r="N211" s="1"/>
      <c r="O211" s="1"/>
    </row>
    <row r="212" spans="1:15" ht="12.75" customHeight="1">
      <c r="A212" s="58">
        <v>203</v>
      </c>
      <c r="B212" s="31" t="s">
        <v>214</v>
      </c>
      <c r="C212" s="31">
        <v>977.7</v>
      </c>
      <c r="D212" s="40">
        <v>978.83333333333337</v>
      </c>
      <c r="E212" s="40">
        <v>967.86666666666679</v>
      </c>
      <c r="F212" s="40">
        <v>958.03333333333342</v>
      </c>
      <c r="G212" s="40">
        <v>947.06666666666683</v>
      </c>
      <c r="H212" s="40">
        <v>988.66666666666674</v>
      </c>
      <c r="I212" s="40">
        <v>999.63333333333321</v>
      </c>
      <c r="J212" s="40">
        <v>1009.4666666666667</v>
      </c>
      <c r="K212" s="31">
        <v>989.8</v>
      </c>
      <c r="L212" s="31">
        <v>969</v>
      </c>
      <c r="M212" s="31">
        <v>7.5225600000000004</v>
      </c>
      <c r="N212" s="1"/>
      <c r="O212" s="1"/>
    </row>
    <row r="213" spans="1:15" ht="12.75" customHeight="1">
      <c r="A213" s="58">
        <v>204</v>
      </c>
      <c r="B213" s="31" t="s">
        <v>283</v>
      </c>
      <c r="C213" s="31">
        <v>1999.95</v>
      </c>
      <c r="D213" s="40">
        <v>2011.6499999999999</v>
      </c>
      <c r="E213" s="40">
        <v>1978.2999999999997</v>
      </c>
      <c r="F213" s="40">
        <v>1956.6499999999999</v>
      </c>
      <c r="G213" s="40">
        <v>1923.2999999999997</v>
      </c>
      <c r="H213" s="40">
        <v>2033.2999999999997</v>
      </c>
      <c r="I213" s="40">
        <v>2066.6499999999996</v>
      </c>
      <c r="J213" s="40">
        <v>2088.2999999999997</v>
      </c>
      <c r="K213" s="31">
        <v>2045</v>
      </c>
      <c r="L213" s="31">
        <v>1990</v>
      </c>
      <c r="M213" s="31">
        <v>1.45166</v>
      </c>
      <c r="N213" s="1"/>
      <c r="O213" s="1"/>
    </row>
    <row r="214" spans="1:15" ht="12.75" customHeight="1">
      <c r="A214" s="58">
        <v>205</v>
      </c>
      <c r="B214" s="31" t="s">
        <v>215</v>
      </c>
      <c r="C214" s="40">
        <v>620.04999999999995</v>
      </c>
      <c r="D214" s="40">
        <v>623.33333333333337</v>
      </c>
      <c r="E214" s="40">
        <v>614.7166666666667</v>
      </c>
      <c r="F214" s="40">
        <v>609.38333333333333</v>
      </c>
      <c r="G214" s="40">
        <v>600.76666666666665</v>
      </c>
      <c r="H214" s="40">
        <v>628.66666666666674</v>
      </c>
      <c r="I214" s="40">
        <v>637.2833333333333</v>
      </c>
      <c r="J214" s="40">
        <v>642.61666666666679</v>
      </c>
      <c r="K214" s="40">
        <v>631.95000000000005</v>
      </c>
      <c r="L214" s="40">
        <v>618</v>
      </c>
      <c r="M214" s="40">
        <v>61.70693</v>
      </c>
      <c r="N214" s="1"/>
      <c r="O214" s="1"/>
    </row>
    <row r="215" spans="1:15" ht="12.75" customHeight="1">
      <c r="A215" s="58">
        <v>206</v>
      </c>
      <c r="B215" s="31" t="s">
        <v>284</v>
      </c>
      <c r="C215" s="40">
        <v>11.15</v>
      </c>
      <c r="D215" s="40">
        <v>11.133333333333335</v>
      </c>
      <c r="E215" s="40">
        <v>11.06666666666667</v>
      </c>
      <c r="F215" s="40">
        <v>10.983333333333336</v>
      </c>
      <c r="G215" s="40">
        <v>10.916666666666671</v>
      </c>
      <c r="H215" s="40">
        <v>11.216666666666669</v>
      </c>
      <c r="I215" s="40">
        <v>11.283333333333335</v>
      </c>
      <c r="J215" s="40">
        <v>11.366666666666667</v>
      </c>
      <c r="K215" s="40">
        <v>11.2</v>
      </c>
      <c r="L215" s="40">
        <v>11.05</v>
      </c>
      <c r="M215" s="40">
        <v>745.48014999999998</v>
      </c>
      <c r="N215" s="1"/>
      <c r="O215" s="1"/>
    </row>
    <row r="216" spans="1:15" ht="12.75" customHeight="1">
      <c r="A216" s="58">
        <v>207</v>
      </c>
      <c r="B216" s="31" t="s">
        <v>216</v>
      </c>
      <c r="C216" s="40">
        <v>170.45</v>
      </c>
      <c r="D216" s="40">
        <v>172.04999999999998</v>
      </c>
      <c r="E216" s="40">
        <v>168.39999999999998</v>
      </c>
      <c r="F216" s="40">
        <v>166.35</v>
      </c>
      <c r="G216" s="40">
        <v>162.69999999999999</v>
      </c>
      <c r="H216" s="40">
        <v>174.09999999999997</v>
      </c>
      <c r="I216" s="40">
        <v>177.75</v>
      </c>
      <c r="J216" s="40">
        <v>179.79999999999995</v>
      </c>
      <c r="K216" s="40">
        <v>175.7</v>
      </c>
      <c r="L216" s="40">
        <v>170</v>
      </c>
      <c r="M216" s="40">
        <v>100.80517999999999</v>
      </c>
      <c r="N216" s="1"/>
      <c r="O216" s="1"/>
    </row>
    <row r="217" spans="1:15" ht="12.75" customHeight="1">
      <c r="A217" s="58"/>
      <c r="B217" s="31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1"/>
      <c r="O217" s="1"/>
    </row>
    <row r="218" spans="1:15" ht="12.75" customHeight="1">
      <c r="A218" s="61"/>
      <c r="B218" s="62"/>
      <c r="C218" s="63"/>
      <c r="D218" s="63"/>
      <c r="E218" s="63"/>
      <c r="F218" s="63"/>
      <c r="G218" s="63"/>
      <c r="H218" s="63"/>
      <c r="I218" s="63"/>
      <c r="J218" s="63"/>
      <c r="K218" s="63"/>
      <c r="L218" s="64"/>
      <c r="M218" s="1"/>
      <c r="N218" s="1"/>
      <c r="O218" s="1"/>
    </row>
    <row r="219" spans="1:15" ht="12.75" customHeight="1">
      <c r="A219" s="61"/>
      <c r="B219" s="1"/>
      <c r="C219" s="63"/>
      <c r="D219" s="63"/>
      <c r="E219" s="63"/>
      <c r="F219" s="63"/>
      <c r="G219" s="63"/>
      <c r="H219" s="63"/>
      <c r="I219" s="63"/>
      <c r="J219" s="63"/>
      <c r="K219" s="63"/>
      <c r="L219" s="64"/>
      <c r="M219" s="1"/>
      <c r="N219" s="1"/>
      <c r="O219" s="1"/>
    </row>
    <row r="220" spans="1:15" ht="12.75" customHeight="1">
      <c r="A220" s="61"/>
      <c r="B220" s="1"/>
      <c r="C220" s="63"/>
      <c r="D220" s="63"/>
      <c r="E220" s="63"/>
      <c r="F220" s="63"/>
      <c r="G220" s="63"/>
      <c r="H220" s="63"/>
      <c r="I220" s="63"/>
      <c r="J220" s="63"/>
      <c r="K220" s="63"/>
      <c r="L220" s="64"/>
      <c r="M220" s="1"/>
      <c r="N220" s="1"/>
      <c r="O220" s="1"/>
    </row>
    <row r="221" spans="1:15" ht="12.75" customHeight="1">
      <c r="A221" s="65" t="s">
        <v>285</v>
      </c>
      <c r="B221" s="1"/>
      <c r="C221" s="63"/>
      <c r="D221" s="63"/>
      <c r="E221" s="63"/>
      <c r="F221" s="63"/>
      <c r="G221" s="63"/>
      <c r="H221" s="63"/>
      <c r="I221" s="63"/>
      <c r="J221" s="63"/>
      <c r="K221" s="63"/>
      <c r="L221" s="64"/>
      <c r="M221" s="1"/>
      <c r="N221" s="1"/>
      <c r="O221" s="1"/>
    </row>
    <row r="222" spans="1:15" ht="12.75" customHeight="1">
      <c r="A222" s="1"/>
      <c r="B222" s="1"/>
      <c r="C222" s="63"/>
      <c r="D222" s="63"/>
      <c r="E222" s="63"/>
      <c r="F222" s="63"/>
      <c r="G222" s="63"/>
      <c r="H222" s="63"/>
      <c r="I222" s="63"/>
      <c r="J222" s="63"/>
      <c r="K222" s="63"/>
      <c r="L222" s="64"/>
      <c r="M222" s="1"/>
      <c r="N222" s="1"/>
      <c r="O222" s="1"/>
    </row>
    <row r="223" spans="1:15" ht="12.75" customHeight="1">
      <c r="A223" s="1"/>
      <c r="B223" s="1"/>
      <c r="C223" s="63"/>
      <c r="D223" s="63"/>
      <c r="E223" s="63"/>
      <c r="F223" s="63"/>
      <c r="G223" s="63"/>
      <c r="H223" s="63"/>
      <c r="I223" s="63"/>
      <c r="J223" s="63"/>
      <c r="K223" s="63"/>
      <c r="L223" s="64"/>
      <c r="M223" s="1"/>
      <c r="N223" s="1"/>
      <c r="O223" s="1"/>
    </row>
    <row r="224" spans="1:15" ht="12.75" customHeight="1">
      <c r="A224" s="66" t="s">
        <v>286</v>
      </c>
      <c r="B224" s="1"/>
      <c r="C224" s="63"/>
      <c r="D224" s="63"/>
      <c r="E224" s="63"/>
      <c r="F224" s="63"/>
      <c r="G224" s="63"/>
      <c r="H224" s="63"/>
      <c r="I224" s="63"/>
      <c r="J224" s="63"/>
      <c r="K224" s="63"/>
      <c r="L224" s="64"/>
      <c r="M224" s="1"/>
      <c r="N224" s="1"/>
      <c r="O224" s="1"/>
    </row>
    <row r="225" spans="1:15" ht="12.75" customHeight="1">
      <c r="A225" s="67"/>
      <c r="B225" s="1"/>
      <c r="C225" s="63"/>
      <c r="D225" s="63"/>
      <c r="E225" s="63"/>
      <c r="F225" s="63"/>
      <c r="G225" s="63"/>
      <c r="H225" s="63"/>
      <c r="I225" s="63"/>
      <c r="J225" s="63"/>
      <c r="K225" s="63"/>
      <c r="L225" s="64"/>
      <c r="M225" s="1"/>
      <c r="N225" s="1"/>
      <c r="O225" s="1"/>
    </row>
    <row r="226" spans="1:15" ht="12.75" customHeight="1">
      <c r="A226" s="68" t="s">
        <v>287</v>
      </c>
      <c r="B226" s="1"/>
      <c r="C226" s="63"/>
      <c r="D226" s="63"/>
      <c r="E226" s="63"/>
      <c r="F226" s="63"/>
      <c r="G226" s="63"/>
      <c r="H226" s="63"/>
      <c r="I226" s="63"/>
      <c r="J226" s="63"/>
      <c r="K226" s="63"/>
      <c r="L226" s="64"/>
      <c r="M226" s="1"/>
      <c r="N226" s="1"/>
      <c r="O226" s="1"/>
    </row>
    <row r="227" spans="1:15" ht="12.75" customHeight="1">
      <c r="A227" s="51" t="s">
        <v>217</v>
      </c>
      <c r="B227" s="1"/>
      <c r="C227" s="63"/>
      <c r="D227" s="63"/>
      <c r="E227" s="63"/>
      <c r="F227" s="63"/>
      <c r="G227" s="63"/>
      <c r="H227" s="63"/>
      <c r="I227" s="63"/>
      <c r="J227" s="63"/>
      <c r="K227" s="63"/>
      <c r="L227" s="64"/>
      <c r="M227" s="1"/>
      <c r="N227" s="1"/>
      <c r="O227" s="1"/>
    </row>
    <row r="228" spans="1:15" ht="12.75" customHeight="1">
      <c r="A228" s="51" t="s">
        <v>218</v>
      </c>
      <c r="B228" s="1"/>
      <c r="C228" s="63"/>
      <c r="D228" s="63"/>
      <c r="E228" s="63"/>
      <c r="F228" s="63"/>
      <c r="G228" s="63"/>
      <c r="H228" s="63"/>
      <c r="I228" s="63"/>
      <c r="J228" s="63"/>
      <c r="K228" s="63"/>
      <c r="L228" s="64"/>
      <c r="M228" s="1"/>
      <c r="N228" s="1"/>
      <c r="O228" s="1"/>
    </row>
    <row r="229" spans="1:15" ht="12.75" customHeight="1">
      <c r="A229" s="51" t="s">
        <v>219</v>
      </c>
      <c r="B229" s="1"/>
      <c r="C229" s="69"/>
      <c r="D229" s="69"/>
      <c r="E229" s="69"/>
      <c r="F229" s="69"/>
      <c r="G229" s="69"/>
      <c r="H229" s="69"/>
      <c r="I229" s="69"/>
      <c r="J229" s="69"/>
      <c r="K229" s="69"/>
      <c r="L229" s="64"/>
      <c r="M229" s="1"/>
      <c r="N229" s="1"/>
      <c r="O229" s="1"/>
    </row>
    <row r="230" spans="1:15" ht="12.75" customHeight="1">
      <c r="A230" s="51" t="s">
        <v>220</v>
      </c>
      <c r="B230" s="1"/>
      <c r="C230" s="63"/>
      <c r="D230" s="63"/>
      <c r="E230" s="63"/>
      <c r="F230" s="63"/>
      <c r="G230" s="63"/>
      <c r="H230" s="63"/>
      <c r="I230" s="63"/>
      <c r="J230" s="63"/>
      <c r="K230" s="63"/>
      <c r="L230" s="64"/>
      <c r="M230" s="1"/>
      <c r="N230" s="1"/>
      <c r="O230" s="1"/>
    </row>
    <row r="231" spans="1:15" ht="12.75" customHeight="1">
      <c r="A231" s="51" t="s">
        <v>221</v>
      </c>
      <c r="B231" s="1"/>
      <c r="C231" s="63"/>
      <c r="D231" s="63"/>
      <c r="E231" s="63"/>
      <c r="F231" s="63"/>
      <c r="G231" s="63"/>
      <c r="H231" s="63"/>
      <c r="I231" s="63"/>
      <c r="J231" s="63"/>
      <c r="K231" s="63"/>
      <c r="L231" s="64"/>
      <c r="M231" s="1"/>
      <c r="N231" s="1"/>
      <c r="O231" s="1"/>
    </row>
    <row r="232" spans="1:15" ht="12.75" customHeight="1">
      <c r="A232" s="70"/>
      <c r="B232" s="1"/>
      <c r="C232" s="63"/>
      <c r="D232" s="63"/>
      <c r="E232" s="63"/>
      <c r="F232" s="63"/>
      <c r="G232" s="63"/>
      <c r="H232" s="63"/>
      <c r="I232" s="63"/>
      <c r="J232" s="63"/>
      <c r="K232" s="63"/>
      <c r="L232" s="64"/>
      <c r="M232" s="1"/>
      <c r="N232" s="1"/>
      <c r="O232" s="1"/>
    </row>
    <row r="233" spans="1:15" ht="12.75" customHeight="1">
      <c r="A233" s="1"/>
      <c r="B233" s="1"/>
      <c r="C233" s="63"/>
      <c r="D233" s="63"/>
      <c r="E233" s="63"/>
      <c r="F233" s="63"/>
      <c r="G233" s="63"/>
      <c r="H233" s="63"/>
      <c r="I233" s="63"/>
      <c r="J233" s="63"/>
      <c r="K233" s="63"/>
      <c r="L233" s="64"/>
      <c r="M233" s="1"/>
      <c r="N233" s="1"/>
      <c r="O233" s="1"/>
    </row>
    <row r="234" spans="1:15" ht="12.75" customHeight="1">
      <c r="A234" s="1"/>
      <c r="B234" s="1"/>
      <c r="C234" s="63"/>
      <c r="D234" s="63"/>
      <c r="E234" s="63"/>
      <c r="F234" s="63"/>
      <c r="G234" s="63"/>
      <c r="H234" s="63"/>
      <c r="I234" s="63"/>
      <c r="J234" s="63"/>
      <c r="K234" s="63"/>
      <c r="L234" s="64"/>
      <c r="M234" s="1"/>
      <c r="N234" s="1"/>
      <c r="O234" s="1"/>
    </row>
    <row r="235" spans="1:15" ht="12.75" customHeight="1">
      <c r="A235" s="1"/>
      <c r="B235" s="1"/>
      <c r="C235" s="63"/>
      <c r="D235" s="63"/>
      <c r="E235" s="63"/>
      <c r="F235" s="63"/>
      <c r="G235" s="63"/>
      <c r="H235" s="63"/>
      <c r="I235" s="63"/>
      <c r="J235" s="63"/>
      <c r="K235" s="63"/>
      <c r="L235" s="64"/>
      <c r="M235" s="1"/>
      <c r="N235" s="1"/>
      <c r="O235" s="1"/>
    </row>
    <row r="236" spans="1:15" ht="12.75" customHeight="1">
      <c r="A236" s="1"/>
      <c r="B236" s="1"/>
      <c r="C236" s="63"/>
      <c r="D236" s="63"/>
      <c r="E236" s="63"/>
      <c r="F236" s="63"/>
      <c r="G236" s="63"/>
      <c r="H236" s="63"/>
      <c r="I236" s="63"/>
      <c r="J236" s="63"/>
      <c r="K236" s="63"/>
      <c r="L236" s="64"/>
      <c r="M236" s="1"/>
      <c r="N236" s="1"/>
      <c r="O236" s="1"/>
    </row>
    <row r="237" spans="1:15" ht="12.75" customHeight="1">
      <c r="A237" s="71" t="s">
        <v>222</v>
      </c>
      <c r="B237" s="1"/>
      <c r="C237" s="63"/>
      <c r="D237" s="63"/>
      <c r="E237" s="63"/>
      <c r="F237" s="63"/>
      <c r="G237" s="63"/>
      <c r="H237" s="63"/>
      <c r="I237" s="63"/>
      <c r="J237" s="63"/>
      <c r="K237" s="63"/>
      <c r="L237" s="64"/>
      <c r="M237" s="1"/>
      <c r="N237" s="1"/>
      <c r="O237" s="1"/>
    </row>
    <row r="238" spans="1:15" ht="12.75" customHeight="1">
      <c r="A238" s="72" t="s">
        <v>223</v>
      </c>
      <c r="B238" s="1"/>
      <c r="C238" s="63"/>
      <c r="D238" s="63"/>
      <c r="E238" s="63"/>
      <c r="F238" s="63"/>
      <c r="G238" s="63"/>
      <c r="H238" s="63"/>
      <c r="I238" s="63"/>
      <c r="J238" s="63"/>
      <c r="K238" s="63"/>
      <c r="L238" s="64"/>
      <c r="M238" s="1"/>
      <c r="N238" s="1"/>
      <c r="O238" s="1"/>
    </row>
    <row r="239" spans="1:15" ht="12.75" customHeight="1">
      <c r="A239" s="72" t="s">
        <v>224</v>
      </c>
      <c r="B239" s="1"/>
      <c r="C239" s="63"/>
      <c r="D239" s="63"/>
      <c r="E239" s="63"/>
      <c r="F239" s="63"/>
      <c r="G239" s="63"/>
      <c r="H239" s="63"/>
      <c r="I239" s="63"/>
      <c r="J239" s="63"/>
      <c r="K239" s="63"/>
      <c r="L239" s="64"/>
      <c r="M239" s="1"/>
      <c r="N239" s="1"/>
      <c r="O239" s="1"/>
    </row>
    <row r="240" spans="1:15" ht="12.75" customHeight="1">
      <c r="A240" s="72" t="s">
        <v>225</v>
      </c>
      <c r="B240" s="1"/>
      <c r="C240" s="63"/>
      <c r="D240" s="63"/>
      <c r="E240" s="63"/>
      <c r="F240" s="63"/>
      <c r="G240" s="63"/>
      <c r="H240" s="63"/>
      <c r="I240" s="63"/>
      <c r="J240" s="63"/>
      <c r="K240" s="63"/>
      <c r="L240" s="64"/>
      <c r="M240" s="1"/>
      <c r="N240" s="1"/>
      <c r="O240" s="1"/>
    </row>
    <row r="241" spans="1:15" ht="12.75" customHeight="1">
      <c r="A241" s="72" t="s">
        <v>226</v>
      </c>
      <c r="B241" s="1"/>
      <c r="C241" s="63"/>
      <c r="D241" s="63"/>
      <c r="E241" s="63"/>
      <c r="F241" s="63"/>
      <c r="G241" s="63"/>
      <c r="H241" s="63"/>
      <c r="I241" s="63"/>
      <c r="J241" s="63"/>
      <c r="K241" s="63"/>
      <c r="L241" s="64"/>
      <c r="M241" s="1"/>
      <c r="N241" s="1"/>
      <c r="O241" s="1"/>
    </row>
    <row r="242" spans="1:15" ht="12.75" customHeight="1">
      <c r="A242" s="72" t="s">
        <v>227</v>
      </c>
      <c r="B242" s="1"/>
      <c r="C242" s="63"/>
      <c r="D242" s="63"/>
      <c r="E242" s="63"/>
      <c r="F242" s="63"/>
      <c r="G242" s="63"/>
      <c r="H242" s="63"/>
      <c r="I242" s="63"/>
      <c r="J242" s="63"/>
      <c r="K242" s="63"/>
      <c r="L242" s="64"/>
      <c r="M242" s="1"/>
      <c r="N242" s="1"/>
      <c r="O242" s="1"/>
    </row>
    <row r="243" spans="1:15" ht="12.75" customHeight="1">
      <c r="A243" s="72" t="s">
        <v>228</v>
      </c>
      <c r="B243" s="1"/>
      <c r="C243" s="63"/>
      <c r="D243" s="63"/>
      <c r="E243" s="63"/>
      <c r="F243" s="63"/>
      <c r="G243" s="63"/>
      <c r="H243" s="63"/>
      <c r="I243" s="63"/>
      <c r="J243" s="63"/>
      <c r="K243" s="63"/>
      <c r="L243" s="64"/>
      <c r="M243" s="1"/>
      <c r="N243" s="1"/>
      <c r="O243" s="1"/>
    </row>
    <row r="244" spans="1:15" ht="12.75" customHeight="1">
      <c r="A244" s="72" t="s">
        <v>229</v>
      </c>
      <c r="B244" s="1"/>
      <c r="C244" s="63"/>
      <c r="D244" s="63"/>
      <c r="E244" s="63"/>
      <c r="F244" s="63"/>
      <c r="G244" s="63"/>
      <c r="H244" s="63"/>
      <c r="I244" s="63"/>
      <c r="J244" s="63"/>
      <c r="K244" s="63"/>
      <c r="L244" s="64"/>
      <c r="M244" s="1"/>
      <c r="N244" s="1"/>
      <c r="O244" s="1"/>
    </row>
    <row r="245" spans="1:15" ht="12.75" customHeight="1">
      <c r="A245" s="72" t="s">
        <v>230</v>
      </c>
      <c r="B245" s="1"/>
      <c r="C245" s="63"/>
      <c r="D245" s="63"/>
      <c r="E245" s="63"/>
      <c r="F245" s="63"/>
      <c r="G245" s="63"/>
      <c r="H245" s="63"/>
      <c r="I245" s="63"/>
      <c r="J245" s="63"/>
      <c r="K245" s="63"/>
      <c r="L245" s="64"/>
      <c r="M245" s="1"/>
      <c r="N245" s="1"/>
      <c r="O245" s="1"/>
    </row>
    <row r="246" spans="1:15" ht="12.75" customHeight="1">
      <c r="A246" s="72" t="s">
        <v>231</v>
      </c>
      <c r="B246" s="1"/>
      <c r="C246" s="69"/>
      <c r="D246" s="69"/>
      <c r="E246" s="69"/>
      <c r="F246" s="69"/>
      <c r="G246" s="69"/>
      <c r="H246" s="69"/>
      <c r="I246" s="69"/>
      <c r="J246" s="69"/>
      <c r="K246" s="69"/>
      <c r="L246" s="64"/>
      <c r="M246" s="1"/>
      <c r="N246" s="1"/>
      <c r="O246" s="1"/>
    </row>
    <row r="247" spans="1:15" ht="12.75" customHeight="1">
      <c r="A247" s="1"/>
      <c r="B247" s="1"/>
      <c r="C247" s="63"/>
      <c r="D247" s="63"/>
      <c r="E247" s="63"/>
      <c r="F247" s="63"/>
      <c r="G247" s="63"/>
      <c r="H247" s="63"/>
      <c r="I247" s="63"/>
      <c r="J247" s="63"/>
      <c r="K247" s="63"/>
      <c r="L247" s="64"/>
      <c r="M247" s="1"/>
      <c r="N247" s="1"/>
      <c r="O247" s="1"/>
    </row>
    <row r="248" spans="1:15" ht="12.75" customHeight="1">
      <c r="A248" s="1"/>
      <c r="B248" s="1"/>
      <c r="C248" s="63"/>
      <c r="D248" s="63"/>
      <c r="E248" s="63"/>
      <c r="F248" s="63"/>
      <c r="G248" s="63"/>
      <c r="H248" s="63"/>
      <c r="I248" s="63"/>
      <c r="J248" s="63"/>
      <c r="K248" s="63"/>
      <c r="L248" s="64"/>
      <c r="M248" s="1"/>
      <c r="N248" s="1"/>
      <c r="O248" s="1"/>
    </row>
    <row r="249" spans="1:15" ht="12.75" customHeight="1">
      <c r="A249" s="1"/>
      <c r="B249" s="1"/>
      <c r="C249" s="63"/>
      <c r="D249" s="63"/>
      <c r="E249" s="63"/>
      <c r="F249" s="63"/>
      <c r="G249" s="63"/>
      <c r="H249" s="63"/>
      <c r="I249" s="63"/>
      <c r="J249" s="63"/>
      <c r="K249" s="63"/>
      <c r="L249" s="64"/>
      <c r="M249" s="1"/>
      <c r="N249" s="1"/>
      <c r="O249" s="1"/>
    </row>
    <row r="250" spans="1:15" ht="12.75" customHeight="1">
      <c r="A250" s="1"/>
      <c r="B250" s="1"/>
      <c r="C250" s="63"/>
      <c r="D250" s="63"/>
      <c r="E250" s="63"/>
      <c r="F250" s="63"/>
      <c r="G250" s="63"/>
      <c r="H250" s="63"/>
      <c r="I250" s="63"/>
      <c r="J250" s="63"/>
      <c r="K250" s="63"/>
      <c r="L250" s="64"/>
      <c r="M250" s="1"/>
      <c r="N250" s="1"/>
      <c r="O250" s="1"/>
    </row>
    <row r="251" spans="1:15" ht="12.75" customHeight="1">
      <c r="A251" s="1"/>
      <c r="B251" s="1"/>
      <c r="C251" s="63"/>
      <c r="D251" s="63"/>
      <c r="E251" s="63"/>
      <c r="F251" s="63"/>
      <c r="G251" s="63"/>
      <c r="H251" s="63"/>
      <c r="I251" s="63"/>
      <c r="J251" s="63"/>
      <c r="K251" s="63"/>
      <c r="L251" s="64"/>
      <c r="M251" s="1"/>
      <c r="N251" s="1"/>
      <c r="O251" s="1"/>
    </row>
    <row r="252" spans="1:15" ht="12.75" customHeight="1">
      <c r="A252" s="1"/>
      <c r="B252" s="1"/>
      <c r="C252" s="63"/>
      <c r="D252" s="63"/>
      <c r="E252" s="63"/>
      <c r="F252" s="63"/>
      <c r="G252" s="63"/>
      <c r="H252" s="63"/>
      <c r="I252" s="63"/>
      <c r="J252" s="63"/>
      <c r="K252" s="63"/>
      <c r="L252" s="64"/>
      <c r="M252" s="1"/>
      <c r="N252" s="1"/>
      <c r="O252" s="1"/>
    </row>
    <row r="253" spans="1:15" ht="12.75" customHeight="1">
      <c r="A253" s="1"/>
      <c r="B253" s="1"/>
      <c r="C253" s="63"/>
      <c r="D253" s="63"/>
      <c r="E253" s="63"/>
      <c r="F253" s="63"/>
      <c r="G253" s="63"/>
      <c r="H253" s="63"/>
      <c r="I253" s="63"/>
      <c r="J253" s="63"/>
      <c r="K253" s="63"/>
      <c r="L253" s="64"/>
      <c r="M253" s="1"/>
      <c r="N253" s="1"/>
      <c r="O253" s="1"/>
    </row>
    <row r="254" spans="1:15" ht="12.75" customHeight="1">
      <c r="A254" s="1"/>
      <c r="B254" s="1"/>
      <c r="C254" s="63"/>
      <c r="D254" s="63"/>
      <c r="E254" s="63"/>
      <c r="F254" s="63"/>
      <c r="G254" s="63"/>
      <c r="H254" s="63"/>
      <c r="I254" s="63"/>
      <c r="J254" s="63"/>
      <c r="K254" s="63"/>
      <c r="L254" s="64"/>
      <c r="M254" s="1"/>
      <c r="N254" s="1"/>
      <c r="O254" s="1"/>
    </row>
    <row r="255" spans="1:15" ht="12.75" customHeight="1">
      <c r="A255" s="1"/>
      <c r="B255" s="1"/>
      <c r="C255" s="63"/>
      <c r="D255" s="63"/>
      <c r="E255" s="63"/>
      <c r="F255" s="63"/>
      <c r="G255" s="63"/>
      <c r="H255" s="63"/>
      <c r="I255" s="63"/>
      <c r="J255" s="63"/>
      <c r="K255" s="63"/>
      <c r="L255" s="64"/>
      <c r="M255" s="1"/>
      <c r="N255" s="1"/>
      <c r="O255" s="1"/>
    </row>
    <row r="256" spans="1:15" ht="12.75" customHeight="1">
      <c r="A256" s="1"/>
      <c r="B256" s="1"/>
      <c r="C256" s="63"/>
      <c r="D256" s="63"/>
      <c r="E256" s="63"/>
      <c r="F256" s="63"/>
      <c r="G256" s="63"/>
      <c r="H256" s="63"/>
      <c r="I256" s="63"/>
      <c r="J256" s="63"/>
      <c r="K256" s="63"/>
      <c r="L256" s="64"/>
      <c r="M256" s="1"/>
      <c r="N256" s="1"/>
      <c r="O256" s="1"/>
    </row>
    <row r="257" spans="1:15" ht="12.75" customHeight="1">
      <c r="A257" s="1"/>
      <c r="B257" s="1"/>
      <c r="C257" s="63"/>
      <c r="D257" s="63"/>
      <c r="E257" s="63"/>
      <c r="F257" s="63"/>
      <c r="G257" s="63"/>
      <c r="H257" s="63"/>
      <c r="I257" s="63"/>
      <c r="J257" s="63"/>
      <c r="K257" s="63"/>
      <c r="L257" s="64"/>
      <c r="M257" s="1"/>
      <c r="N257" s="1"/>
      <c r="O257" s="1"/>
    </row>
    <row r="258" spans="1:15" ht="12.75" customHeight="1">
      <c r="A258" s="1"/>
      <c r="B258" s="1"/>
      <c r="C258" s="63"/>
      <c r="D258" s="63"/>
      <c r="E258" s="63"/>
      <c r="F258" s="63"/>
      <c r="G258" s="63"/>
      <c r="H258" s="63"/>
      <c r="I258" s="63"/>
      <c r="J258" s="63"/>
      <c r="K258" s="63"/>
      <c r="L258" s="64"/>
      <c r="M258" s="1"/>
      <c r="N258" s="1"/>
      <c r="O258" s="1"/>
    </row>
    <row r="259" spans="1:15" ht="12.75" customHeight="1">
      <c r="A259" s="1"/>
      <c r="B259" s="1"/>
      <c r="C259" s="63"/>
      <c r="D259" s="63"/>
      <c r="E259" s="63"/>
      <c r="F259" s="63"/>
      <c r="G259" s="63"/>
      <c r="H259" s="63"/>
      <c r="I259" s="63"/>
      <c r="J259" s="63"/>
      <c r="K259" s="63"/>
      <c r="L259" s="64"/>
      <c r="M259" s="1"/>
      <c r="N259" s="1"/>
      <c r="O259" s="1"/>
    </row>
    <row r="260" spans="1:15" ht="12.75" customHeight="1">
      <c r="A260" s="1"/>
      <c r="B260" s="1"/>
      <c r="C260" s="63"/>
      <c r="D260" s="63"/>
      <c r="E260" s="63"/>
      <c r="F260" s="63"/>
      <c r="G260" s="63"/>
      <c r="H260" s="63"/>
      <c r="I260" s="63"/>
      <c r="J260" s="63"/>
      <c r="K260" s="63"/>
      <c r="L260" s="64"/>
      <c r="M260" s="1"/>
      <c r="N260" s="1"/>
      <c r="O260" s="1"/>
    </row>
    <row r="261" spans="1:15" ht="12.75" customHeight="1">
      <c r="A261" s="1"/>
      <c r="B261" s="1"/>
      <c r="C261" s="63"/>
      <c r="D261" s="63"/>
      <c r="E261" s="63"/>
      <c r="F261" s="63"/>
      <c r="G261" s="63"/>
      <c r="H261" s="63"/>
      <c r="I261" s="63"/>
      <c r="J261" s="63"/>
      <c r="K261" s="63"/>
      <c r="L261" s="64"/>
      <c r="M261" s="1"/>
      <c r="N261" s="1"/>
      <c r="O261" s="1"/>
    </row>
    <row r="262" spans="1:15" ht="12.75" customHeight="1">
      <c r="A262" s="1"/>
      <c r="B262" s="1"/>
      <c r="C262" s="63"/>
      <c r="D262" s="63"/>
      <c r="E262" s="63"/>
      <c r="F262" s="63"/>
      <c r="G262" s="63"/>
      <c r="H262" s="63"/>
      <c r="I262" s="63"/>
      <c r="J262" s="63"/>
      <c r="K262" s="63"/>
      <c r="L262" s="64"/>
      <c r="M262" s="1"/>
      <c r="N262" s="1"/>
      <c r="O262" s="1"/>
    </row>
    <row r="263" spans="1:15" ht="12.75" customHeight="1">
      <c r="A263" s="1"/>
      <c r="B263" s="1"/>
      <c r="C263" s="63"/>
      <c r="D263" s="63"/>
      <c r="E263" s="63"/>
      <c r="F263" s="63"/>
      <c r="G263" s="63"/>
      <c r="H263" s="63"/>
      <c r="I263" s="63"/>
      <c r="J263" s="63"/>
      <c r="K263" s="63"/>
      <c r="L263" s="64"/>
      <c r="M263" s="1"/>
      <c r="N263" s="1"/>
      <c r="O263" s="1"/>
    </row>
    <row r="264" spans="1:15" ht="12.75" customHeight="1">
      <c r="A264" s="1"/>
      <c r="B264" s="1"/>
      <c r="C264" s="63"/>
      <c r="D264" s="63"/>
      <c r="E264" s="63"/>
      <c r="F264" s="63"/>
      <c r="G264" s="63"/>
      <c r="H264" s="63"/>
      <c r="I264" s="63"/>
      <c r="J264" s="63"/>
      <c r="K264" s="63"/>
      <c r="L264" s="64"/>
      <c r="M264" s="1"/>
      <c r="N264" s="1"/>
      <c r="O264" s="1"/>
    </row>
    <row r="265" spans="1:15" ht="12.75" customHeight="1">
      <c r="A265" s="1"/>
      <c r="B265" s="1"/>
      <c r="C265" s="63"/>
      <c r="D265" s="63"/>
      <c r="E265" s="63"/>
      <c r="F265" s="63"/>
      <c r="G265" s="63"/>
      <c r="H265" s="63"/>
      <c r="I265" s="63"/>
      <c r="J265" s="63"/>
      <c r="K265" s="63"/>
      <c r="L265" s="64"/>
      <c r="M265" s="1"/>
      <c r="N265" s="1"/>
      <c r="O265" s="1"/>
    </row>
    <row r="266" spans="1:15" ht="12.75" customHeight="1">
      <c r="A266" s="1"/>
      <c r="B266" s="1"/>
      <c r="C266" s="63"/>
      <c r="D266" s="63"/>
      <c r="E266" s="63"/>
      <c r="F266" s="63"/>
      <c r="G266" s="63"/>
      <c r="H266" s="63"/>
      <c r="I266" s="63"/>
      <c r="J266" s="63"/>
      <c r="K266" s="63"/>
      <c r="L266" s="64"/>
      <c r="M266" s="1"/>
      <c r="N266" s="1"/>
      <c r="O266" s="1"/>
    </row>
    <row r="267" spans="1:15" ht="12.75" customHeight="1">
      <c r="A267" s="1"/>
      <c r="B267" s="1"/>
      <c r="C267" s="63"/>
      <c r="D267" s="63"/>
      <c r="E267" s="63"/>
      <c r="F267" s="63"/>
      <c r="G267" s="63"/>
      <c r="H267" s="63"/>
      <c r="I267" s="63"/>
      <c r="J267" s="63"/>
      <c r="K267" s="63"/>
      <c r="L267" s="64"/>
      <c r="M267" s="1"/>
      <c r="N267" s="1"/>
      <c r="O267" s="1"/>
    </row>
    <row r="268" spans="1:15" ht="12.75" customHeight="1">
      <c r="A268" s="1"/>
      <c r="B268" s="1"/>
      <c r="C268" s="63"/>
      <c r="D268" s="63"/>
      <c r="E268" s="63"/>
      <c r="F268" s="63"/>
      <c r="G268" s="63"/>
      <c r="H268" s="63"/>
      <c r="I268" s="63"/>
      <c r="J268" s="63"/>
      <c r="K268" s="63"/>
      <c r="L268" s="64"/>
      <c r="M268" s="1"/>
      <c r="N268" s="1"/>
      <c r="O268" s="1"/>
    </row>
    <row r="269" spans="1:15" ht="12.75" customHeight="1">
      <c r="A269" s="1"/>
      <c r="B269" s="1"/>
      <c r="C269" s="63"/>
      <c r="D269" s="63"/>
      <c r="E269" s="63"/>
      <c r="F269" s="63"/>
      <c r="G269" s="63"/>
      <c r="H269" s="63"/>
      <c r="I269" s="63"/>
      <c r="J269" s="63"/>
      <c r="K269" s="63"/>
      <c r="L269" s="64"/>
      <c r="M269" s="1"/>
      <c r="N269" s="1"/>
      <c r="O269" s="1"/>
    </row>
    <row r="270" spans="1:15" ht="12.75" customHeight="1">
      <c r="A270" s="1"/>
      <c r="B270" s="1"/>
      <c r="C270" s="63"/>
      <c r="D270" s="63"/>
      <c r="E270" s="63"/>
      <c r="F270" s="63"/>
      <c r="G270" s="63"/>
      <c r="H270" s="63"/>
      <c r="I270" s="63"/>
      <c r="J270" s="63"/>
      <c r="K270" s="63"/>
      <c r="L270" s="64"/>
      <c r="M270" s="1"/>
      <c r="N270" s="1"/>
      <c r="O270" s="1"/>
    </row>
    <row r="271" spans="1:15" ht="12.75" customHeight="1">
      <c r="A271" s="1"/>
      <c r="B271" s="1"/>
      <c r="C271" s="63"/>
      <c r="D271" s="63"/>
      <c r="E271" s="63"/>
      <c r="F271" s="63"/>
      <c r="G271" s="63"/>
      <c r="H271" s="63"/>
      <c r="I271" s="63"/>
      <c r="J271" s="63"/>
      <c r="K271" s="63"/>
      <c r="L271" s="64"/>
      <c r="M271" s="1"/>
      <c r="N271" s="1"/>
      <c r="O271" s="1"/>
    </row>
    <row r="272" spans="1:15" ht="12.75" customHeight="1">
      <c r="A272" s="1"/>
      <c r="B272" s="1"/>
      <c r="C272" s="63"/>
      <c r="D272" s="63"/>
      <c r="E272" s="63"/>
      <c r="F272" s="63"/>
      <c r="G272" s="63"/>
      <c r="H272" s="63"/>
      <c r="I272" s="63"/>
      <c r="J272" s="63"/>
      <c r="K272" s="63"/>
      <c r="L272" s="64"/>
      <c r="M272" s="1"/>
      <c r="N272" s="1"/>
      <c r="O272" s="1"/>
    </row>
    <row r="273" spans="1:15" ht="12.75" customHeight="1">
      <c r="A273" s="1"/>
      <c r="B273" s="1"/>
      <c r="C273" s="63"/>
      <c r="D273" s="63"/>
      <c r="E273" s="63"/>
      <c r="F273" s="63"/>
      <c r="G273" s="63"/>
      <c r="H273" s="63"/>
      <c r="I273" s="63"/>
      <c r="J273" s="63"/>
      <c r="K273" s="63"/>
      <c r="L273" s="64"/>
      <c r="M273" s="1"/>
      <c r="N273" s="1"/>
      <c r="O273" s="1"/>
    </row>
    <row r="274" spans="1:15" ht="12.75" customHeight="1">
      <c r="A274" s="1"/>
      <c r="B274" s="1"/>
      <c r="C274" s="63"/>
      <c r="D274" s="63"/>
      <c r="E274" s="63"/>
      <c r="F274" s="63"/>
      <c r="G274" s="63"/>
      <c r="H274" s="63"/>
      <c r="I274" s="63"/>
      <c r="J274" s="63"/>
      <c r="K274" s="63"/>
      <c r="L274" s="64"/>
      <c r="M274" s="1"/>
      <c r="N274" s="1"/>
      <c r="O274" s="1"/>
    </row>
    <row r="275" spans="1:15" ht="12.75" customHeight="1">
      <c r="A275" s="1"/>
      <c r="B275" s="1"/>
      <c r="C275" s="63"/>
      <c r="D275" s="63"/>
      <c r="E275" s="63"/>
      <c r="F275" s="63"/>
      <c r="G275" s="63"/>
      <c r="H275" s="63"/>
      <c r="I275" s="63"/>
      <c r="J275" s="63"/>
      <c r="K275" s="63"/>
      <c r="L275" s="64"/>
      <c r="M275" s="1"/>
      <c r="N275" s="1"/>
      <c r="O275" s="1"/>
    </row>
    <row r="276" spans="1:15" ht="12.75" customHeight="1">
      <c r="A276" s="1"/>
      <c r="B276" s="1"/>
      <c r="C276" s="63"/>
      <c r="D276" s="63"/>
      <c r="E276" s="63"/>
      <c r="F276" s="63"/>
      <c r="G276" s="63"/>
      <c r="H276" s="63"/>
      <c r="I276" s="63"/>
      <c r="J276" s="63"/>
      <c r="K276" s="63"/>
      <c r="L276" s="64"/>
      <c r="M276" s="1"/>
      <c r="N276" s="1"/>
      <c r="O276" s="1"/>
    </row>
    <row r="277" spans="1:15" ht="12.75" customHeight="1">
      <c r="A277" s="1"/>
      <c r="B277" s="1"/>
      <c r="C277" s="63"/>
      <c r="D277" s="63"/>
      <c r="E277" s="63"/>
      <c r="F277" s="63"/>
      <c r="G277" s="63"/>
      <c r="H277" s="63"/>
      <c r="I277" s="63"/>
      <c r="J277" s="63"/>
      <c r="K277" s="63"/>
      <c r="L277" s="64"/>
      <c r="M277" s="1"/>
      <c r="N277" s="1"/>
      <c r="O277" s="1"/>
    </row>
    <row r="278" spans="1:15" ht="12.75" customHeight="1">
      <c r="A278" s="1"/>
      <c r="B278" s="1"/>
      <c r="C278" s="63"/>
      <c r="D278" s="63"/>
      <c r="E278" s="63"/>
      <c r="F278" s="63"/>
      <c r="G278" s="63"/>
      <c r="H278" s="63"/>
      <c r="I278" s="63"/>
      <c r="J278" s="63"/>
      <c r="K278" s="63"/>
      <c r="L278" s="64"/>
      <c r="M278" s="1"/>
      <c r="N278" s="1"/>
      <c r="O278" s="1"/>
    </row>
    <row r="279" spans="1:15" ht="12.75" customHeight="1">
      <c r="A279" s="1"/>
      <c r="B279" s="1"/>
      <c r="C279" s="63"/>
      <c r="D279" s="63"/>
      <c r="E279" s="63"/>
      <c r="F279" s="63"/>
      <c r="G279" s="63"/>
      <c r="H279" s="63"/>
      <c r="I279" s="63"/>
      <c r="J279" s="63"/>
      <c r="K279" s="63"/>
      <c r="L279" s="64"/>
      <c r="M279" s="1"/>
      <c r="N279" s="1"/>
      <c r="O279" s="1"/>
    </row>
    <row r="280" spans="1:15" ht="12.75" customHeight="1">
      <c r="A280" s="1"/>
      <c r="B280" s="1"/>
      <c r="C280" s="63"/>
      <c r="D280" s="63"/>
      <c r="E280" s="63"/>
      <c r="F280" s="63"/>
      <c r="G280" s="63"/>
      <c r="H280" s="63"/>
      <c r="I280" s="63"/>
      <c r="J280" s="63"/>
      <c r="K280" s="63"/>
      <c r="L280" s="64"/>
      <c r="M280" s="1"/>
      <c r="N280" s="1"/>
      <c r="O280" s="1"/>
    </row>
    <row r="281" spans="1:15" ht="12.75" customHeight="1">
      <c r="A281" s="1"/>
      <c r="B281" s="1"/>
      <c r="C281" s="63"/>
      <c r="D281" s="63"/>
      <c r="E281" s="63"/>
      <c r="F281" s="63"/>
      <c r="G281" s="63"/>
      <c r="H281" s="63"/>
      <c r="I281" s="63"/>
      <c r="J281" s="63"/>
      <c r="K281" s="63"/>
      <c r="L281" s="64"/>
      <c r="M281" s="1"/>
      <c r="N281" s="1"/>
      <c r="O281" s="1"/>
    </row>
    <row r="282" spans="1:15" ht="12.75" customHeight="1">
      <c r="A282" s="1"/>
      <c r="B282" s="1"/>
      <c r="C282" s="63"/>
      <c r="D282" s="63"/>
      <c r="E282" s="63"/>
      <c r="F282" s="63"/>
      <c r="G282" s="63"/>
      <c r="H282" s="63"/>
      <c r="I282" s="63"/>
      <c r="J282" s="63"/>
      <c r="K282" s="63"/>
      <c r="L282" s="64"/>
      <c r="M282" s="1"/>
      <c r="N282" s="1"/>
      <c r="O282" s="1"/>
    </row>
    <row r="283" spans="1:15" ht="12.75" customHeight="1">
      <c r="A283" s="1"/>
      <c r="B283" s="1"/>
      <c r="C283" s="63"/>
      <c r="D283" s="63"/>
      <c r="E283" s="63"/>
      <c r="F283" s="63"/>
      <c r="G283" s="63"/>
      <c r="H283" s="63"/>
      <c r="I283" s="63"/>
      <c r="J283" s="63"/>
      <c r="K283" s="63"/>
      <c r="L283" s="64"/>
      <c r="M283" s="1"/>
      <c r="N283" s="1"/>
      <c r="O283" s="1"/>
    </row>
    <row r="284" spans="1:15" ht="12.75" customHeight="1">
      <c r="A284" s="1"/>
      <c r="B284" s="1"/>
      <c r="C284" s="63"/>
      <c r="D284" s="63"/>
      <c r="E284" s="63"/>
      <c r="F284" s="63"/>
      <c r="G284" s="63"/>
      <c r="H284" s="63"/>
      <c r="I284" s="63"/>
      <c r="J284" s="63"/>
      <c r="K284" s="63"/>
      <c r="L284" s="64"/>
      <c r="M284" s="1"/>
      <c r="N284" s="1"/>
      <c r="O284" s="1"/>
    </row>
    <row r="285" spans="1:15" ht="12.75" customHeight="1">
      <c r="A285" s="1"/>
      <c r="B285" s="1"/>
      <c r="C285" s="63"/>
      <c r="D285" s="63"/>
      <c r="E285" s="63"/>
      <c r="F285" s="63"/>
      <c r="G285" s="63"/>
      <c r="H285" s="63"/>
      <c r="I285" s="63"/>
      <c r="J285" s="63"/>
      <c r="K285" s="63"/>
      <c r="L285" s="64"/>
      <c r="M285" s="1"/>
      <c r="N285" s="1"/>
      <c r="O285" s="1"/>
    </row>
    <row r="286" spans="1:15" ht="12.75" customHeight="1">
      <c r="A286" s="1"/>
      <c r="B286" s="1"/>
      <c r="C286" s="63"/>
      <c r="D286" s="63"/>
      <c r="E286" s="63"/>
      <c r="F286" s="63"/>
      <c r="G286" s="63"/>
      <c r="H286" s="63"/>
      <c r="I286" s="63"/>
      <c r="J286" s="63"/>
      <c r="K286" s="63"/>
      <c r="L286" s="64"/>
      <c r="M286" s="1"/>
      <c r="N286" s="1"/>
      <c r="O286" s="1"/>
    </row>
    <row r="287" spans="1:15" ht="12.75" customHeight="1">
      <c r="A287" s="1"/>
      <c r="B287" s="1"/>
      <c r="C287" s="63"/>
      <c r="D287" s="63"/>
      <c r="E287" s="63"/>
      <c r="F287" s="63"/>
      <c r="G287" s="63"/>
      <c r="H287" s="63"/>
      <c r="I287" s="63"/>
      <c r="J287" s="63"/>
      <c r="K287" s="63"/>
      <c r="L287" s="64"/>
      <c r="M287" s="1"/>
      <c r="N287" s="1"/>
      <c r="O287" s="1"/>
    </row>
    <row r="288" spans="1:15" ht="12.75" customHeight="1">
      <c r="A288" s="1"/>
      <c r="B288" s="1"/>
      <c r="C288" s="63"/>
      <c r="D288" s="63"/>
      <c r="E288" s="63"/>
      <c r="F288" s="63"/>
      <c r="G288" s="63"/>
      <c r="H288" s="63"/>
      <c r="I288" s="63"/>
      <c r="J288" s="63"/>
      <c r="K288" s="63"/>
      <c r="L288" s="64"/>
      <c r="M288" s="1"/>
      <c r="N288" s="1"/>
      <c r="O288" s="1"/>
    </row>
    <row r="289" spans="1:15" ht="12.75" customHeight="1">
      <c r="A289" s="1"/>
      <c r="B289" s="1"/>
      <c r="C289" s="63"/>
      <c r="D289" s="63"/>
      <c r="E289" s="63"/>
      <c r="F289" s="63"/>
      <c r="G289" s="63"/>
      <c r="H289" s="63"/>
      <c r="I289" s="63"/>
      <c r="J289" s="63"/>
      <c r="K289" s="63"/>
      <c r="L289" s="64"/>
      <c r="M289" s="1"/>
      <c r="N289" s="1"/>
      <c r="O289" s="1"/>
    </row>
    <row r="290" spans="1:15" ht="12.75" customHeight="1">
      <c r="A290" s="1"/>
      <c r="B290" s="1"/>
      <c r="C290" s="63"/>
      <c r="D290" s="63"/>
      <c r="E290" s="63"/>
      <c r="F290" s="63"/>
      <c r="G290" s="63"/>
      <c r="H290" s="63"/>
      <c r="I290" s="63"/>
      <c r="J290" s="63"/>
      <c r="K290" s="63"/>
      <c r="L290" s="64"/>
      <c r="M290" s="1"/>
      <c r="N290" s="1"/>
      <c r="O290" s="1"/>
    </row>
    <row r="291" spans="1:15" ht="12.75" customHeight="1">
      <c r="A291" s="1"/>
      <c r="B291" s="1"/>
      <c r="C291" s="63"/>
      <c r="D291" s="63"/>
      <c r="E291" s="63"/>
      <c r="F291" s="63"/>
      <c r="G291" s="63"/>
      <c r="H291" s="63"/>
      <c r="I291" s="63"/>
      <c r="J291" s="63"/>
      <c r="K291" s="63"/>
      <c r="L291" s="64"/>
      <c r="M291" s="1"/>
      <c r="N291" s="1"/>
      <c r="O291" s="1"/>
    </row>
    <row r="292" spans="1:15" ht="12.75" customHeight="1">
      <c r="A292" s="1"/>
      <c r="B292" s="1"/>
      <c r="C292" s="63"/>
      <c r="D292" s="63"/>
      <c r="E292" s="63"/>
      <c r="F292" s="63"/>
      <c r="G292" s="63"/>
      <c r="H292" s="63"/>
      <c r="I292" s="63"/>
      <c r="J292" s="63"/>
      <c r="K292" s="63"/>
      <c r="L292" s="64"/>
      <c r="M292" s="1"/>
      <c r="N292" s="1"/>
      <c r="O292" s="1"/>
    </row>
    <row r="293" spans="1:15" ht="12.75" customHeight="1">
      <c r="A293" s="1"/>
      <c r="B293" s="1"/>
      <c r="C293" s="63"/>
      <c r="D293" s="63"/>
      <c r="E293" s="63"/>
      <c r="F293" s="63"/>
      <c r="G293" s="63"/>
      <c r="H293" s="63"/>
      <c r="I293" s="63"/>
      <c r="J293" s="63"/>
      <c r="K293" s="63"/>
      <c r="L293" s="64"/>
      <c r="M293" s="1"/>
      <c r="N293" s="1"/>
      <c r="O293" s="1"/>
    </row>
    <row r="294" spans="1:15" ht="12.75" customHeight="1">
      <c r="A294" s="1"/>
      <c r="B294" s="1"/>
      <c r="C294" s="69"/>
      <c r="D294" s="69"/>
      <c r="E294" s="69"/>
      <c r="F294" s="69"/>
      <c r="G294" s="69"/>
      <c r="H294" s="69"/>
      <c r="I294" s="69"/>
      <c r="J294" s="69"/>
      <c r="K294" s="69"/>
      <c r="L294" s="64"/>
      <c r="M294" s="1"/>
      <c r="N294" s="1"/>
      <c r="O294" s="1"/>
    </row>
    <row r="295" spans="1:15" ht="12.75" customHeight="1">
      <c r="A295" s="1"/>
      <c r="B295" s="1"/>
      <c r="C295" s="63"/>
      <c r="D295" s="63"/>
      <c r="E295" s="63"/>
      <c r="F295" s="63"/>
      <c r="G295" s="63"/>
      <c r="H295" s="63"/>
      <c r="I295" s="63"/>
      <c r="J295" s="63"/>
      <c r="K295" s="63"/>
      <c r="L295" s="64"/>
      <c r="M295" s="1"/>
      <c r="N295" s="1"/>
      <c r="O295" s="1"/>
    </row>
    <row r="296" spans="1:15" ht="12.75" customHeight="1">
      <c r="A296" s="1"/>
      <c r="B296" s="1"/>
      <c r="C296" s="63"/>
      <c r="D296" s="63"/>
      <c r="E296" s="63"/>
      <c r="F296" s="63"/>
      <c r="G296" s="63"/>
      <c r="H296" s="63"/>
      <c r="I296" s="63"/>
      <c r="J296" s="63"/>
      <c r="K296" s="63"/>
      <c r="L296" s="64"/>
      <c r="M296" s="1"/>
      <c r="N296" s="1"/>
      <c r="O296" s="1"/>
    </row>
    <row r="297" spans="1:15" ht="12.75" customHeight="1">
      <c r="A297" s="1"/>
      <c r="B297" s="1"/>
      <c r="C297" s="63"/>
      <c r="D297" s="63"/>
      <c r="E297" s="63"/>
      <c r="F297" s="63"/>
      <c r="G297" s="63"/>
      <c r="H297" s="63"/>
      <c r="I297" s="63"/>
      <c r="J297" s="63"/>
      <c r="K297" s="63"/>
      <c r="L297" s="64"/>
      <c r="M297" s="1"/>
      <c r="N297" s="1"/>
      <c r="O297" s="1"/>
    </row>
    <row r="298" spans="1:15" ht="12.75" customHeight="1">
      <c r="A298" s="1"/>
      <c r="B298" s="1"/>
      <c r="C298" s="63"/>
      <c r="D298" s="63"/>
      <c r="E298" s="63"/>
      <c r="F298" s="63"/>
      <c r="G298" s="63"/>
      <c r="H298" s="63"/>
      <c r="I298" s="63"/>
      <c r="J298" s="63"/>
      <c r="K298" s="63"/>
      <c r="L298" s="64"/>
      <c r="M298" s="1"/>
      <c r="N298" s="1"/>
      <c r="O298" s="1"/>
    </row>
    <row r="299" spans="1:15" ht="12.75" customHeight="1">
      <c r="A299" s="1"/>
      <c r="B299" s="1"/>
      <c r="C299" s="63"/>
      <c r="D299" s="63"/>
      <c r="E299" s="63"/>
      <c r="F299" s="63"/>
      <c r="G299" s="63"/>
      <c r="H299" s="63"/>
      <c r="I299" s="63"/>
      <c r="J299" s="63"/>
      <c r="K299" s="63"/>
      <c r="L299" s="64"/>
      <c r="M299" s="1"/>
      <c r="N299" s="1"/>
      <c r="O299" s="1"/>
    </row>
    <row r="300" spans="1:15" ht="12.75" customHeight="1">
      <c r="A300" s="1"/>
      <c r="B300" s="1"/>
      <c r="C300" s="63"/>
      <c r="D300" s="63"/>
      <c r="E300" s="63"/>
      <c r="F300" s="63"/>
      <c r="G300" s="63"/>
      <c r="H300" s="63"/>
      <c r="I300" s="63"/>
      <c r="J300" s="63"/>
      <c r="K300" s="63"/>
      <c r="L300" s="64"/>
      <c r="M300" s="1"/>
      <c r="N300" s="1"/>
      <c r="O300" s="1"/>
    </row>
    <row r="301" spans="1:15" ht="12.75" customHeight="1">
      <c r="A301" s="1"/>
      <c r="B301" s="1"/>
      <c r="C301" s="63"/>
      <c r="D301" s="63"/>
      <c r="E301" s="63"/>
      <c r="F301" s="63"/>
      <c r="G301" s="63"/>
      <c r="H301" s="63"/>
      <c r="I301" s="63"/>
      <c r="J301" s="63"/>
      <c r="K301" s="63"/>
      <c r="L301" s="64"/>
      <c r="M301" s="1"/>
      <c r="N301" s="1"/>
      <c r="O301" s="1"/>
    </row>
    <row r="302" spans="1:15" ht="12.75" customHeight="1">
      <c r="A302" s="1"/>
      <c r="B302" s="1"/>
      <c r="C302" s="63"/>
      <c r="D302" s="63"/>
      <c r="E302" s="63"/>
      <c r="F302" s="63"/>
      <c r="G302" s="63"/>
      <c r="H302" s="63"/>
      <c r="I302" s="63"/>
      <c r="J302" s="63"/>
      <c r="K302" s="63"/>
      <c r="L302" s="64"/>
      <c r="M302" s="1"/>
      <c r="N302" s="1"/>
      <c r="O302" s="1"/>
    </row>
    <row r="303" spans="1:15" ht="12.75" customHeight="1">
      <c r="A303" s="1"/>
      <c r="B303" s="1"/>
      <c r="C303" s="63"/>
      <c r="D303" s="63"/>
      <c r="E303" s="63"/>
      <c r="F303" s="63"/>
      <c r="G303" s="63"/>
      <c r="H303" s="63"/>
      <c r="I303" s="63"/>
      <c r="J303" s="63"/>
      <c r="K303" s="63"/>
      <c r="L303" s="64"/>
      <c r="M303" s="1"/>
      <c r="N303" s="1"/>
      <c r="O303" s="1"/>
    </row>
    <row r="304" spans="1:15" ht="12.75" customHeight="1">
      <c r="A304" s="1"/>
      <c r="B304" s="1"/>
      <c r="C304" s="63"/>
      <c r="D304" s="63"/>
      <c r="E304" s="63"/>
      <c r="F304" s="63"/>
      <c r="G304" s="63"/>
      <c r="H304" s="63"/>
      <c r="I304" s="63"/>
      <c r="J304" s="63"/>
      <c r="K304" s="63"/>
      <c r="L304" s="64"/>
      <c r="M304" s="1"/>
      <c r="N304" s="1"/>
      <c r="O304" s="1"/>
    </row>
    <row r="305" spans="1:15" ht="12.75" customHeight="1">
      <c r="A305" s="1"/>
      <c r="B305" s="1"/>
      <c r="C305" s="63"/>
      <c r="D305" s="63"/>
      <c r="E305" s="63"/>
      <c r="F305" s="63"/>
      <c r="G305" s="63"/>
      <c r="H305" s="63"/>
      <c r="I305" s="63"/>
      <c r="J305" s="63"/>
      <c r="K305" s="63"/>
      <c r="L305" s="64"/>
      <c r="M305" s="1"/>
      <c r="N305" s="1"/>
      <c r="O305" s="1"/>
    </row>
    <row r="306" spans="1:15" ht="12.75" customHeight="1">
      <c r="A306" s="1"/>
      <c r="B306" s="1"/>
      <c r="C306" s="63"/>
      <c r="D306" s="63"/>
      <c r="E306" s="63"/>
      <c r="F306" s="63"/>
      <c r="G306" s="63"/>
      <c r="H306" s="63"/>
      <c r="I306" s="63"/>
      <c r="J306" s="63"/>
      <c r="K306" s="63"/>
      <c r="L306" s="64"/>
      <c r="M306" s="1"/>
      <c r="N306" s="1"/>
      <c r="O306" s="1"/>
    </row>
    <row r="307" spans="1:15" ht="12.75" customHeight="1">
      <c r="A307" s="1"/>
      <c r="B307" s="1"/>
      <c r="C307" s="63"/>
      <c r="D307" s="63"/>
      <c r="E307" s="63"/>
      <c r="F307" s="63"/>
      <c r="G307" s="63"/>
      <c r="H307" s="63"/>
      <c r="I307" s="63"/>
      <c r="J307" s="63"/>
      <c r="K307" s="63"/>
      <c r="L307" s="64"/>
      <c r="M307" s="1"/>
      <c r="N307" s="1"/>
      <c r="O307" s="1"/>
    </row>
    <row r="308" spans="1:15" ht="12.75" customHeight="1">
      <c r="A308" s="1"/>
      <c r="B308" s="1"/>
      <c r="C308" s="63"/>
      <c r="D308" s="63"/>
      <c r="E308" s="63"/>
      <c r="F308" s="63"/>
      <c r="G308" s="63"/>
      <c r="H308" s="63"/>
      <c r="I308" s="63"/>
      <c r="J308" s="63"/>
      <c r="K308" s="63"/>
      <c r="L308" s="64"/>
      <c r="M308" s="1"/>
      <c r="N308" s="1"/>
      <c r="O308" s="1"/>
    </row>
    <row r="309" spans="1:15" ht="12.75" customHeight="1">
      <c r="A309" s="1"/>
      <c r="B309" s="1"/>
      <c r="C309" s="63"/>
      <c r="D309" s="63"/>
      <c r="E309" s="63"/>
      <c r="F309" s="63"/>
      <c r="G309" s="63"/>
      <c r="H309" s="63"/>
      <c r="I309" s="63"/>
      <c r="J309" s="63"/>
      <c r="K309" s="63"/>
      <c r="L309" s="64"/>
      <c r="M309" s="1"/>
      <c r="N309" s="1"/>
      <c r="O309" s="1"/>
    </row>
    <row r="310" spans="1:15" ht="12.75" customHeight="1">
      <c r="A310" s="1"/>
      <c r="B310" s="1"/>
      <c r="C310" s="63"/>
      <c r="D310" s="63"/>
      <c r="E310" s="63"/>
      <c r="F310" s="63"/>
      <c r="G310" s="63"/>
      <c r="H310" s="63"/>
      <c r="I310" s="63"/>
      <c r="J310" s="63"/>
      <c r="K310" s="63"/>
      <c r="L310" s="64"/>
      <c r="M310" s="1"/>
      <c r="N310" s="1"/>
      <c r="O310" s="1"/>
    </row>
    <row r="311" spans="1:15" ht="12.75" customHeight="1">
      <c r="A311" s="1"/>
      <c r="B311" s="1"/>
      <c r="C311" s="63"/>
      <c r="D311" s="63"/>
      <c r="E311" s="63"/>
      <c r="F311" s="63"/>
      <c r="G311" s="63"/>
      <c r="H311" s="63"/>
      <c r="I311" s="63"/>
      <c r="J311" s="63"/>
      <c r="K311" s="63"/>
      <c r="L311" s="64"/>
      <c r="M311" s="1"/>
      <c r="N311" s="1"/>
      <c r="O311" s="1"/>
    </row>
    <row r="312" spans="1:15" ht="12.75" customHeight="1">
      <c r="A312" s="1"/>
      <c r="B312" s="1"/>
      <c r="C312" s="63"/>
      <c r="D312" s="63"/>
      <c r="E312" s="63"/>
      <c r="F312" s="63"/>
      <c r="G312" s="63"/>
      <c r="H312" s="63"/>
      <c r="I312" s="63"/>
      <c r="J312" s="63"/>
      <c r="K312" s="63"/>
      <c r="L312" s="64"/>
      <c r="M312" s="1"/>
      <c r="N312" s="1"/>
      <c r="O312" s="1"/>
    </row>
    <row r="313" spans="1:15" ht="12.75" customHeight="1">
      <c r="A313" s="1"/>
      <c r="B313" s="1"/>
      <c r="C313" s="63"/>
      <c r="D313" s="63"/>
      <c r="E313" s="63"/>
      <c r="F313" s="63"/>
      <c r="G313" s="63"/>
      <c r="H313" s="63"/>
      <c r="I313" s="63"/>
      <c r="J313" s="63"/>
      <c r="K313" s="63"/>
      <c r="L313" s="64"/>
      <c r="M313" s="1"/>
      <c r="N313" s="1"/>
      <c r="O313" s="1"/>
    </row>
    <row r="314" spans="1:15" ht="12.75" customHeight="1">
      <c r="A314" s="1"/>
      <c r="B314" s="1"/>
      <c r="C314" s="63"/>
      <c r="D314" s="63"/>
      <c r="E314" s="63"/>
      <c r="F314" s="63"/>
      <c r="G314" s="63"/>
      <c r="H314" s="63"/>
      <c r="I314" s="63"/>
      <c r="J314" s="63"/>
      <c r="K314" s="63"/>
      <c r="L314" s="64"/>
      <c r="M314" s="1"/>
      <c r="N314" s="1"/>
      <c r="O314" s="1"/>
    </row>
    <row r="315" spans="1:15" ht="12.75" customHeight="1">
      <c r="A315" s="1"/>
      <c r="B315" s="1"/>
      <c r="C315" s="63"/>
      <c r="D315" s="63"/>
      <c r="E315" s="63"/>
      <c r="F315" s="63"/>
      <c r="G315" s="63"/>
      <c r="H315" s="63"/>
      <c r="I315" s="63"/>
      <c r="J315" s="63"/>
      <c r="K315" s="63"/>
      <c r="L315" s="64"/>
      <c r="M315" s="1"/>
      <c r="N315" s="1"/>
      <c r="O315" s="1"/>
    </row>
    <row r="316" spans="1:15" ht="12.75" customHeight="1">
      <c r="A316" s="1"/>
      <c r="B316" s="1"/>
      <c r="C316" s="63"/>
      <c r="D316" s="63"/>
      <c r="E316" s="63"/>
      <c r="F316" s="63"/>
      <c r="G316" s="63"/>
      <c r="H316" s="63"/>
      <c r="I316" s="63"/>
      <c r="J316" s="63"/>
      <c r="K316" s="63"/>
      <c r="L316" s="64"/>
      <c r="M316" s="1"/>
      <c r="N316" s="1"/>
      <c r="O316" s="1"/>
    </row>
    <row r="317" spans="1:15" ht="12.75" customHeight="1">
      <c r="A317" s="1"/>
      <c r="B317" s="1"/>
      <c r="C317" s="63"/>
      <c r="D317" s="63"/>
      <c r="E317" s="63"/>
      <c r="F317" s="63"/>
      <c r="G317" s="63"/>
      <c r="H317" s="63"/>
      <c r="I317" s="63"/>
      <c r="J317" s="63"/>
      <c r="K317" s="63"/>
      <c r="L317" s="64"/>
      <c r="M317" s="1"/>
      <c r="N317" s="1"/>
      <c r="O317" s="1"/>
    </row>
    <row r="318" spans="1:15" ht="12.75" customHeight="1">
      <c r="A318" s="1"/>
      <c r="B318" s="1"/>
      <c r="C318" s="63"/>
      <c r="D318" s="63"/>
      <c r="E318" s="63"/>
      <c r="F318" s="63"/>
      <c r="G318" s="63"/>
      <c r="H318" s="63"/>
      <c r="I318" s="63"/>
      <c r="J318" s="63"/>
      <c r="K318" s="63"/>
      <c r="L318" s="64"/>
      <c r="M318" s="1"/>
      <c r="N318" s="1"/>
      <c r="O318" s="1"/>
    </row>
    <row r="319" spans="1:15" ht="12.75" customHeight="1">
      <c r="A319" s="1"/>
      <c r="B319" s="1"/>
      <c r="C319" s="63"/>
      <c r="D319" s="63"/>
      <c r="E319" s="63"/>
      <c r="F319" s="63"/>
      <c r="G319" s="63"/>
      <c r="H319" s="63"/>
      <c r="I319" s="63"/>
      <c r="J319" s="63"/>
      <c r="K319" s="63"/>
      <c r="L319" s="64"/>
      <c r="M319" s="1"/>
      <c r="N319" s="1"/>
      <c r="O319" s="1"/>
    </row>
    <row r="320" spans="1:15" ht="12.75" customHeight="1">
      <c r="A320" s="1"/>
      <c r="B320" s="1"/>
      <c r="C320" s="63"/>
      <c r="D320" s="63"/>
      <c r="E320" s="63"/>
      <c r="F320" s="63"/>
      <c r="G320" s="63"/>
      <c r="H320" s="63"/>
      <c r="I320" s="63"/>
      <c r="J320" s="63"/>
      <c r="K320" s="63"/>
      <c r="L320" s="64"/>
      <c r="M320" s="1"/>
      <c r="N320" s="1"/>
      <c r="O320" s="1"/>
    </row>
    <row r="321" spans="1:15" ht="12.75" customHeight="1">
      <c r="A321" s="1"/>
      <c r="B321" s="1"/>
      <c r="C321" s="63"/>
      <c r="D321" s="63"/>
      <c r="E321" s="63"/>
      <c r="F321" s="63"/>
      <c r="G321" s="63"/>
      <c r="H321" s="63"/>
      <c r="I321" s="63"/>
      <c r="J321" s="63"/>
      <c r="K321" s="63"/>
      <c r="L321" s="64"/>
      <c r="M321" s="1"/>
      <c r="N321" s="1"/>
      <c r="O321" s="1"/>
    </row>
    <row r="322" spans="1:15" ht="12.75" customHeight="1">
      <c r="A322" s="1"/>
      <c r="B322" s="1"/>
      <c r="C322" s="63"/>
      <c r="D322" s="63"/>
      <c r="E322" s="63"/>
      <c r="F322" s="63"/>
      <c r="G322" s="63"/>
      <c r="H322" s="63"/>
      <c r="I322" s="63"/>
      <c r="J322" s="63"/>
      <c r="K322" s="63"/>
      <c r="L322" s="64"/>
      <c r="M322" s="1"/>
      <c r="N322" s="1"/>
      <c r="O322" s="1"/>
    </row>
    <row r="323" spans="1:15" ht="12.75" customHeight="1">
      <c r="A323" s="1"/>
      <c r="B323" s="1"/>
      <c r="C323" s="63"/>
      <c r="D323" s="63"/>
      <c r="E323" s="63"/>
      <c r="F323" s="63"/>
      <c r="G323" s="63"/>
      <c r="H323" s="63"/>
      <c r="I323" s="63"/>
      <c r="J323" s="63"/>
      <c r="K323" s="63"/>
      <c r="L323" s="64"/>
      <c r="M323" s="1"/>
      <c r="N323" s="1"/>
      <c r="O323" s="1"/>
    </row>
    <row r="324" spans="1:15" ht="12.75" customHeight="1">
      <c r="A324" s="1"/>
      <c r="B324" s="1"/>
      <c r="C324" s="63"/>
      <c r="D324" s="63"/>
      <c r="E324" s="63"/>
      <c r="F324" s="63"/>
      <c r="G324" s="63"/>
      <c r="H324" s="63"/>
      <c r="I324" s="63"/>
      <c r="J324" s="63"/>
      <c r="K324" s="63"/>
      <c r="L324" s="64"/>
      <c r="M324" s="1"/>
      <c r="N324" s="1"/>
      <c r="O324" s="1"/>
    </row>
    <row r="325" spans="1:15" ht="12.75" customHeight="1">
      <c r="A325" s="1"/>
      <c r="B325" s="1"/>
      <c r="C325" s="63"/>
      <c r="D325" s="63"/>
      <c r="E325" s="63"/>
      <c r="F325" s="63"/>
      <c r="G325" s="63"/>
      <c r="H325" s="63"/>
      <c r="I325" s="63"/>
      <c r="J325" s="63"/>
      <c r="K325" s="63"/>
      <c r="L325" s="64"/>
      <c r="M325" s="1"/>
      <c r="N325" s="1"/>
      <c r="O325" s="1"/>
    </row>
    <row r="326" spans="1:15" ht="12.75" customHeight="1">
      <c r="A326" s="1"/>
      <c r="B326" s="1"/>
      <c r="C326" s="63"/>
      <c r="D326" s="63"/>
      <c r="E326" s="63"/>
      <c r="F326" s="63"/>
      <c r="G326" s="63"/>
      <c r="H326" s="63"/>
      <c r="I326" s="63"/>
      <c r="J326" s="63"/>
      <c r="K326" s="63"/>
      <c r="L326" s="64"/>
      <c r="M326" s="1"/>
      <c r="N326" s="1"/>
      <c r="O326" s="1"/>
    </row>
    <row r="327" spans="1:15" ht="12.75" customHeight="1">
      <c r="A327" s="1"/>
      <c r="B327" s="1"/>
      <c r="C327" s="63"/>
      <c r="D327" s="63"/>
      <c r="E327" s="63"/>
      <c r="F327" s="63"/>
      <c r="G327" s="63"/>
      <c r="H327" s="63"/>
      <c r="I327" s="63"/>
      <c r="J327" s="63"/>
      <c r="K327" s="63"/>
      <c r="L327" s="64"/>
      <c r="M327" s="1"/>
      <c r="N327" s="1"/>
      <c r="O327" s="1"/>
    </row>
    <row r="328" spans="1:15" ht="12.75" customHeight="1">
      <c r="A328" s="1"/>
      <c r="B328" s="1"/>
      <c r="C328" s="63"/>
      <c r="D328" s="63"/>
      <c r="E328" s="63"/>
      <c r="F328" s="63"/>
      <c r="G328" s="63"/>
      <c r="H328" s="63"/>
      <c r="I328" s="63"/>
      <c r="J328" s="63"/>
      <c r="K328" s="63"/>
      <c r="L328" s="64"/>
      <c r="M328" s="1"/>
      <c r="N328" s="1"/>
      <c r="O328" s="1"/>
    </row>
    <row r="329" spans="1:15" ht="12.75" customHeight="1">
      <c r="A329" s="1"/>
      <c r="B329" s="1"/>
      <c r="C329" s="63"/>
      <c r="D329" s="63"/>
      <c r="E329" s="63"/>
      <c r="F329" s="63"/>
      <c r="G329" s="63"/>
      <c r="H329" s="63"/>
      <c r="I329" s="63"/>
      <c r="J329" s="63"/>
      <c r="K329" s="63"/>
      <c r="L329" s="64"/>
      <c r="M329" s="1"/>
      <c r="N329" s="1"/>
      <c r="O329" s="1"/>
    </row>
    <row r="330" spans="1:15" ht="12.75" customHeight="1">
      <c r="A330" s="1"/>
      <c r="B330" s="1"/>
      <c r="C330" s="63"/>
      <c r="D330" s="63"/>
      <c r="E330" s="63"/>
      <c r="F330" s="63"/>
      <c r="G330" s="63"/>
      <c r="H330" s="63"/>
      <c r="I330" s="63"/>
      <c r="J330" s="63"/>
      <c r="K330" s="63"/>
      <c r="L330" s="64"/>
      <c r="M330" s="1"/>
      <c r="N330" s="1"/>
      <c r="O330" s="1"/>
    </row>
    <row r="331" spans="1:15" ht="12.75" customHeight="1">
      <c r="A331" s="1"/>
      <c r="B331" s="1"/>
      <c r="C331" s="63"/>
      <c r="D331" s="63"/>
      <c r="E331" s="63"/>
      <c r="F331" s="63"/>
      <c r="G331" s="63"/>
      <c r="H331" s="63"/>
      <c r="I331" s="63"/>
      <c r="J331" s="63"/>
      <c r="K331" s="63"/>
      <c r="L331" s="64"/>
      <c r="M331" s="1"/>
      <c r="N331" s="1"/>
      <c r="O331" s="1"/>
    </row>
    <row r="332" spans="1:15" ht="12.75" customHeight="1">
      <c r="A332" s="1"/>
      <c r="B332" s="1"/>
      <c r="C332" s="63"/>
      <c r="D332" s="63"/>
      <c r="E332" s="63"/>
      <c r="F332" s="63"/>
      <c r="G332" s="63"/>
      <c r="H332" s="63"/>
      <c r="I332" s="63"/>
      <c r="J332" s="63"/>
      <c r="K332" s="63"/>
      <c r="L332" s="64"/>
      <c r="M332" s="1"/>
      <c r="N332" s="1"/>
      <c r="O332" s="1"/>
    </row>
    <row r="333" spans="1:15" ht="12.75" customHeight="1">
      <c r="A333" s="1"/>
      <c r="B333" s="1"/>
      <c r="C333" s="63"/>
      <c r="D333" s="63"/>
      <c r="E333" s="63"/>
      <c r="F333" s="63"/>
      <c r="G333" s="63"/>
      <c r="H333" s="63"/>
      <c r="I333" s="63"/>
      <c r="J333" s="63"/>
      <c r="K333" s="63"/>
      <c r="L333" s="64"/>
      <c r="M333" s="1"/>
      <c r="N333" s="1"/>
      <c r="O333" s="1"/>
    </row>
    <row r="334" spans="1:15" ht="12.75" customHeight="1">
      <c r="A334" s="1"/>
      <c r="B334" s="1"/>
      <c r="C334" s="63"/>
      <c r="D334" s="63"/>
      <c r="E334" s="63"/>
      <c r="F334" s="63"/>
      <c r="G334" s="63"/>
      <c r="H334" s="63"/>
      <c r="I334" s="63"/>
      <c r="J334" s="63"/>
      <c r="K334" s="63"/>
      <c r="L334" s="64"/>
      <c r="M334" s="1"/>
      <c r="N334" s="1"/>
      <c r="O334" s="1"/>
    </row>
    <row r="335" spans="1:15" ht="12.75" customHeight="1">
      <c r="A335" s="1"/>
      <c r="B335" s="1"/>
      <c r="C335" s="69"/>
      <c r="D335" s="69"/>
      <c r="E335" s="63"/>
      <c r="F335" s="63"/>
      <c r="G335" s="63"/>
      <c r="H335" s="69"/>
      <c r="I335" s="69"/>
      <c r="J335" s="69"/>
      <c r="K335" s="69"/>
      <c r="L335" s="64"/>
      <c r="M335" s="1"/>
      <c r="N335" s="1"/>
      <c r="O335" s="1"/>
    </row>
    <row r="336" spans="1:15" ht="12.75" customHeight="1">
      <c r="A336" s="1"/>
      <c r="B336" s="1"/>
      <c r="C336" s="63"/>
      <c r="D336" s="63"/>
      <c r="E336" s="63"/>
      <c r="F336" s="63"/>
      <c r="G336" s="63"/>
      <c r="H336" s="63"/>
      <c r="I336" s="63"/>
      <c r="J336" s="63"/>
      <c r="K336" s="63"/>
      <c r="L336" s="64"/>
      <c r="M336" s="1"/>
      <c r="N336" s="1"/>
      <c r="O336" s="1"/>
    </row>
    <row r="337" spans="1:15" ht="12.75" customHeight="1">
      <c r="A337" s="1"/>
      <c r="B337" s="1"/>
      <c r="C337" s="63"/>
      <c r="D337" s="63"/>
      <c r="E337" s="63"/>
      <c r="F337" s="63"/>
      <c r="G337" s="63"/>
      <c r="H337" s="63"/>
      <c r="I337" s="63"/>
      <c r="J337" s="63"/>
      <c r="K337" s="63"/>
      <c r="L337" s="64"/>
      <c r="M337" s="1"/>
      <c r="N337" s="1"/>
      <c r="O337" s="1"/>
    </row>
    <row r="338" spans="1:15" ht="12.75" customHeight="1">
      <c r="A338" s="1"/>
      <c r="B338" s="1"/>
      <c r="C338" s="63"/>
      <c r="D338" s="63"/>
      <c r="E338" s="63"/>
      <c r="F338" s="63"/>
      <c r="G338" s="63"/>
      <c r="H338" s="63"/>
      <c r="I338" s="63"/>
      <c r="J338" s="63"/>
      <c r="K338" s="63"/>
      <c r="L338" s="64"/>
      <c r="M338" s="1"/>
      <c r="N338" s="1"/>
      <c r="O338" s="1"/>
    </row>
    <row r="339" spans="1:15" ht="12.75" customHeight="1">
      <c r="A339" s="1"/>
      <c r="B339" s="1"/>
      <c r="C339" s="63"/>
      <c r="D339" s="63"/>
      <c r="E339" s="63"/>
      <c r="F339" s="63"/>
      <c r="G339" s="63"/>
      <c r="H339" s="63"/>
      <c r="I339" s="63"/>
      <c r="J339" s="63"/>
      <c r="K339" s="63"/>
      <c r="L339" s="64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3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3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3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3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3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3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3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3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3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3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3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3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3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3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3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3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3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3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3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3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3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3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3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3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3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3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3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3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3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3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3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3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3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3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3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3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3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3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3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3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3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3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3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3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3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3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3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3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3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3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3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3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3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3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3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3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3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3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3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3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3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3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3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3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3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3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3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3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3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3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3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3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3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3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3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3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3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3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3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3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3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3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3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3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3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3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3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3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3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3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3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3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3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3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3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3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3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3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3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3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3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3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3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3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3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3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3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53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53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53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53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53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53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53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53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53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53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53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53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53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53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53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53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53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53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53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53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53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53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53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53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53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53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53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53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53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53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53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53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53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53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53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53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53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53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53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53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53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53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53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53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53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53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53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53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53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53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53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53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53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53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D21" sqref="D21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78"/>
      <c r="B1" s="479"/>
      <c r="C1" s="73"/>
      <c r="D1" s="73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288</v>
      </c>
      <c r="M5" s="1"/>
      <c r="N5" s="1"/>
      <c r="O5" s="1"/>
    </row>
    <row r="6" spans="1:15" ht="12.75" customHeight="1">
      <c r="A6" s="7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44431</v>
      </c>
      <c r="L6" s="1"/>
      <c r="M6" s="1"/>
      <c r="N6" s="1"/>
      <c r="O6" s="1"/>
    </row>
    <row r="7" spans="1:15" ht="12.75" customHeight="1">
      <c r="B7" s="1"/>
      <c r="C7" s="1" t="s">
        <v>289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71"/>
      <c r="B8" s="5"/>
      <c r="C8" s="5"/>
      <c r="D8" s="5"/>
      <c r="E8" s="5"/>
      <c r="F8" s="5"/>
      <c r="G8" s="75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71" t="s">
        <v>16</v>
      </c>
      <c r="B9" s="473" t="s">
        <v>18</v>
      </c>
      <c r="C9" s="477" t="s">
        <v>20</v>
      </c>
      <c r="D9" s="477" t="s">
        <v>21</v>
      </c>
      <c r="E9" s="468" t="s">
        <v>22</v>
      </c>
      <c r="F9" s="469"/>
      <c r="G9" s="470"/>
      <c r="H9" s="468" t="s">
        <v>23</v>
      </c>
      <c r="I9" s="469"/>
      <c r="J9" s="470"/>
      <c r="K9" s="26"/>
      <c r="L9" s="27"/>
      <c r="M9" s="55"/>
      <c r="N9" s="1"/>
      <c r="O9" s="1"/>
    </row>
    <row r="10" spans="1:15" ht="42.75" customHeight="1">
      <c r="A10" s="475"/>
      <c r="B10" s="476"/>
      <c r="C10" s="476"/>
      <c r="D10" s="476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7" t="s">
        <v>232</v>
      </c>
      <c r="N10" s="1"/>
      <c r="O10" s="1"/>
    </row>
    <row r="11" spans="1:15" ht="12" customHeight="1">
      <c r="A11" s="31">
        <v>1</v>
      </c>
      <c r="B11" s="31" t="s">
        <v>290</v>
      </c>
      <c r="C11" s="31">
        <v>22839.65</v>
      </c>
      <c r="D11" s="40">
        <v>23109.866666666669</v>
      </c>
      <c r="E11" s="40">
        <v>22429.783333333336</v>
      </c>
      <c r="F11" s="40">
        <v>22019.916666666668</v>
      </c>
      <c r="G11" s="40">
        <v>21339.833333333336</v>
      </c>
      <c r="H11" s="40">
        <v>23519.733333333337</v>
      </c>
      <c r="I11" s="40">
        <v>24199.816666666666</v>
      </c>
      <c r="J11" s="40">
        <v>24609.683333333338</v>
      </c>
      <c r="K11" s="31">
        <v>23789.95</v>
      </c>
      <c r="L11" s="31">
        <v>22700</v>
      </c>
      <c r="M11" s="31">
        <v>7.3090000000000002E-2</v>
      </c>
      <c r="N11" s="1"/>
      <c r="O11" s="1"/>
    </row>
    <row r="12" spans="1:15" ht="12" customHeight="1">
      <c r="A12" s="31">
        <v>2</v>
      </c>
      <c r="B12" s="31" t="s">
        <v>291</v>
      </c>
      <c r="C12" s="31">
        <v>1714.65</v>
      </c>
      <c r="D12" s="40">
        <v>1734.9333333333334</v>
      </c>
      <c r="E12" s="40">
        <v>1662.7666666666669</v>
      </c>
      <c r="F12" s="40">
        <v>1610.8833333333334</v>
      </c>
      <c r="G12" s="40">
        <v>1538.7166666666669</v>
      </c>
      <c r="H12" s="40">
        <v>1786.8166666666668</v>
      </c>
      <c r="I12" s="40">
        <v>1858.9833333333333</v>
      </c>
      <c r="J12" s="40">
        <v>1910.8666666666668</v>
      </c>
      <c r="K12" s="31">
        <v>1807.1</v>
      </c>
      <c r="L12" s="31">
        <v>1683.05</v>
      </c>
      <c r="M12" s="31">
        <v>1.61033</v>
      </c>
      <c r="N12" s="1"/>
      <c r="O12" s="1"/>
    </row>
    <row r="13" spans="1:15" ht="12" customHeight="1">
      <c r="A13" s="31">
        <v>3</v>
      </c>
      <c r="B13" s="31" t="s">
        <v>292</v>
      </c>
      <c r="C13" s="31">
        <v>1817.4</v>
      </c>
      <c r="D13" s="40">
        <v>1825.95</v>
      </c>
      <c r="E13" s="40">
        <v>1783.5500000000002</v>
      </c>
      <c r="F13" s="40">
        <v>1749.7</v>
      </c>
      <c r="G13" s="40">
        <v>1707.3000000000002</v>
      </c>
      <c r="H13" s="40">
        <v>1859.8000000000002</v>
      </c>
      <c r="I13" s="40">
        <v>1902.2000000000003</v>
      </c>
      <c r="J13" s="40">
        <v>1936.0500000000002</v>
      </c>
      <c r="K13" s="31">
        <v>1868.35</v>
      </c>
      <c r="L13" s="31">
        <v>1792.1</v>
      </c>
      <c r="M13" s="31">
        <v>0.52664999999999995</v>
      </c>
      <c r="N13" s="1"/>
      <c r="O13" s="1"/>
    </row>
    <row r="14" spans="1:15" ht="12" customHeight="1">
      <c r="A14" s="31">
        <v>4</v>
      </c>
      <c r="B14" s="31" t="s">
        <v>44</v>
      </c>
      <c r="C14" s="31">
        <v>2290.5500000000002</v>
      </c>
      <c r="D14" s="40">
        <v>2315.1166666666668</v>
      </c>
      <c r="E14" s="40">
        <v>2256.4333333333334</v>
      </c>
      <c r="F14" s="40">
        <v>2222.3166666666666</v>
      </c>
      <c r="G14" s="40">
        <v>2163.6333333333332</v>
      </c>
      <c r="H14" s="40">
        <v>2349.2333333333336</v>
      </c>
      <c r="I14" s="40">
        <v>2407.916666666667</v>
      </c>
      <c r="J14" s="40">
        <v>2442.0333333333338</v>
      </c>
      <c r="K14" s="31">
        <v>2373.8000000000002</v>
      </c>
      <c r="L14" s="31">
        <v>2281</v>
      </c>
      <c r="M14" s="31">
        <v>5.9664000000000001</v>
      </c>
      <c r="N14" s="1"/>
      <c r="O14" s="1"/>
    </row>
    <row r="15" spans="1:15" ht="12" customHeight="1">
      <c r="A15" s="31">
        <v>5</v>
      </c>
      <c r="B15" s="31" t="s">
        <v>293</v>
      </c>
      <c r="C15" s="31">
        <v>1960.1</v>
      </c>
      <c r="D15" s="40">
        <v>1958.3500000000001</v>
      </c>
      <c r="E15" s="40">
        <v>1921.7000000000003</v>
      </c>
      <c r="F15" s="40">
        <v>1883.3000000000002</v>
      </c>
      <c r="G15" s="40">
        <v>1846.6500000000003</v>
      </c>
      <c r="H15" s="40">
        <v>1996.7500000000002</v>
      </c>
      <c r="I15" s="40">
        <v>2033.4000000000003</v>
      </c>
      <c r="J15" s="40">
        <v>2071.8000000000002</v>
      </c>
      <c r="K15" s="31">
        <v>1995</v>
      </c>
      <c r="L15" s="31">
        <v>1919.95</v>
      </c>
      <c r="M15" s="31">
        <v>0.91108999999999996</v>
      </c>
      <c r="N15" s="1"/>
      <c r="O15" s="1"/>
    </row>
    <row r="16" spans="1:15" ht="12" customHeight="1">
      <c r="A16" s="31">
        <v>6</v>
      </c>
      <c r="B16" s="31" t="s">
        <v>294</v>
      </c>
      <c r="C16" s="31">
        <v>1606.1</v>
      </c>
      <c r="D16" s="40">
        <v>1610.4666666666665</v>
      </c>
      <c r="E16" s="40">
        <v>1588.6833333333329</v>
      </c>
      <c r="F16" s="40">
        <v>1571.2666666666664</v>
      </c>
      <c r="G16" s="40">
        <v>1549.4833333333329</v>
      </c>
      <c r="H16" s="40">
        <v>1627.883333333333</v>
      </c>
      <c r="I16" s="40">
        <v>1649.6666666666663</v>
      </c>
      <c r="J16" s="40">
        <v>1667.083333333333</v>
      </c>
      <c r="K16" s="31">
        <v>1632.25</v>
      </c>
      <c r="L16" s="31">
        <v>1593.05</v>
      </c>
      <c r="M16" s="31">
        <v>1.28399</v>
      </c>
      <c r="N16" s="1"/>
      <c r="O16" s="1"/>
    </row>
    <row r="17" spans="1:15" ht="12" customHeight="1">
      <c r="A17" s="31">
        <v>7</v>
      </c>
      <c r="B17" s="31" t="s">
        <v>60</v>
      </c>
      <c r="C17" s="31">
        <v>1301.3499999999999</v>
      </c>
      <c r="D17" s="40">
        <v>1305.6499999999999</v>
      </c>
      <c r="E17" s="40">
        <v>1277.2999999999997</v>
      </c>
      <c r="F17" s="40">
        <v>1253.2499999999998</v>
      </c>
      <c r="G17" s="40">
        <v>1224.8999999999996</v>
      </c>
      <c r="H17" s="40">
        <v>1329.6999999999998</v>
      </c>
      <c r="I17" s="40">
        <v>1358.0499999999997</v>
      </c>
      <c r="J17" s="40">
        <v>1382.1</v>
      </c>
      <c r="K17" s="31">
        <v>1334</v>
      </c>
      <c r="L17" s="31">
        <v>1281.5999999999999</v>
      </c>
      <c r="M17" s="31">
        <v>9.8344299999999993</v>
      </c>
      <c r="N17" s="1"/>
      <c r="O17" s="1"/>
    </row>
    <row r="18" spans="1:15" ht="12" customHeight="1">
      <c r="A18" s="31">
        <v>8</v>
      </c>
      <c r="B18" s="31" t="s">
        <v>295</v>
      </c>
      <c r="C18" s="31">
        <v>603.29999999999995</v>
      </c>
      <c r="D18" s="40">
        <v>608.43333333333328</v>
      </c>
      <c r="E18" s="40">
        <v>596.86666666666656</v>
      </c>
      <c r="F18" s="40">
        <v>590.43333333333328</v>
      </c>
      <c r="G18" s="40">
        <v>578.86666666666656</v>
      </c>
      <c r="H18" s="40">
        <v>614.86666666666656</v>
      </c>
      <c r="I18" s="40">
        <v>626.43333333333339</v>
      </c>
      <c r="J18" s="40">
        <v>632.86666666666656</v>
      </c>
      <c r="K18" s="31">
        <v>620</v>
      </c>
      <c r="L18" s="31">
        <v>602</v>
      </c>
      <c r="M18" s="31">
        <v>2.4767299999999999</v>
      </c>
      <c r="N18" s="1"/>
      <c r="O18" s="1"/>
    </row>
    <row r="19" spans="1:15" ht="12" customHeight="1">
      <c r="A19" s="31">
        <v>9</v>
      </c>
      <c r="B19" s="31" t="s">
        <v>40</v>
      </c>
      <c r="C19" s="31">
        <v>930.05</v>
      </c>
      <c r="D19" s="40">
        <v>940.56666666666661</v>
      </c>
      <c r="E19" s="40">
        <v>911.13333333333321</v>
      </c>
      <c r="F19" s="40">
        <v>892.21666666666658</v>
      </c>
      <c r="G19" s="40">
        <v>862.78333333333319</v>
      </c>
      <c r="H19" s="40">
        <v>959.48333333333323</v>
      </c>
      <c r="I19" s="40">
        <v>988.91666666666663</v>
      </c>
      <c r="J19" s="40">
        <v>1007.8333333333333</v>
      </c>
      <c r="K19" s="31">
        <v>970</v>
      </c>
      <c r="L19" s="31">
        <v>921.65</v>
      </c>
      <c r="M19" s="31">
        <v>18.979939999999999</v>
      </c>
      <c r="N19" s="1"/>
      <c r="O19" s="1"/>
    </row>
    <row r="20" spans="1:15" ht="12" customHeight="1">
      <c r="A20" s="31">
        <v>10</v>
      </c>
      <c r="B20" s="31" t="s">
        <v>296</v>
      </c>
      <c r="C20" s="31">
        <v>2381.65</v>
      </c>
      <c r="D20" s="40">
        <v>2411.4</v>
      </c>
      <c r="E20" s="40">
        <v>2283.9</v>
      </c>
      <c r="F20" s="40">
        <v>2186.15</v>
      </c>
      <c r="G20" s="40">
        <v>2058.65</v>
      </c>
      <c r="H20" s="40">
        <v>2509.15</v>
      </c>
      <c r="I20" s="40">
        <v>2636.65</v>
      </c>
      <c r="J20" s="40">
        <v>2734.4</v>
      </c>
      <c r="K20" s="31">
        <v>2538.9</v>
      </c>
      <c r="L20" s="31">
        <v>2313.65</v>
      </c>
      <c r="M20" s="31">
        <v>8.3143999999999991</v>
      </c>
      <c r="N20" s="1"/>
      <c r="O20" s="1"/>
    </row>
    <row r="21" spans="1:15" ht="12" customHeight="1">
      <c r="A21" s="31">
        <v>11</v>
      </c>
      <c r="B21" s="31" t="s">
        <v>240</v>
      </c>
      <c r="C21" s="31">
        <v>19074.400000000001</v>
      </c>
      <c r="D21" s="40">
        <v>18976.55</v>
      </c>
      <c r="E21" s="40">
        <v>18743.099999999999</v>
      </c>
      <c r="F21" s="40">
        <v>18411.8</v>
      </c>
      <c r="G21" s="40">
        <v>18178.349999999999</v>
      </c>
      <c r="H21" s="40">
        <v>19307.849999999999</v>
      </c>
      <c r="I21" s="40">
        <v>19541.300000000003</v>
      </c>
      <c r="J21" s="40">
        <v>19872.599999999999</v>
      </c>
      <c r="K21" s="31">
        <v>19210</v>
      </c>
      <c r="L21" s="31">
        <v>18645.25</v>
      </c>
      <c r="M21" s="31">
        <v>0.12055</v>
      </c>
      <c r="N21" s="1"/>
      <c r="O21" s="1"/>
    </row>
    <row r="22" spans="1:15" ht="12" customHeight="1">
      <c r="A22" s="31">
        <v>12</v>
      </c>
      <c r="B22" s="31" t="s">
        <v>46</v>
      </c>
      <c r="C22" s="31">
        <v>1430.1</v>
      </c>
      <c r="D22" s="40">
        <v>1441.25</v>
      </c>
      <c r="E22" s="40">
        <v>1399.85</v>
      </c>
      <c r="F22" s="40">
        <v>1369.6</v>
      </c>
      <c r="G22" s="40">
        <v>1328.1999999999998</v>
      </c>
      <c r="H22" s="40">
        <v>1471.5</v>
      </c>
      <c r="I22" s="40">
        <v>1512.9</v>
      </c>
      <c r="J22" s="40">
        <v>1543.15</v>
      </c>
      <c r="K22" s="31">
        <v>1482.65</v>
      </c>
      <c r="L22" s="31">
        <v>1411</v>
      </c>
      <c r="M22" s="31">
        <v>49.333770000000001</v>
      </c>
      <c r="N22" s="1"/>
      <c r="O22" s="1"/>
    </row>
    <row r="23" spans="1:15" ht="12.75" customHeight="1">
      <c r="A23" s="31">
        <v>13</v>
      </c>
      <c r="B23" s="31" t="s">
        <v>241</v>
      </c>
      <c r="C23" s="31">
        <v>935.85</v>
      </c>
      <c r="D23" s="40">
        <v>933.26666666666677</v>
      </c>
      <c r="E23" s="40">
        <v>927.58333333333348</v>
      </c>
      <c r="F23" s="40">
        <v>919.31666666666672</v>
      </c>
      <c r="G23" s="40">
        <v>913.63333333333344</v>
      </c>
      <c r="H23" s="40">
        <v>941.53333333333353</v>
      </c>
      <c r="I23" s="40">
        <v>947.2166666666667</v>
      </c>
      <c r="J23" s="40">
        <v>955.48333333333358</v>
      </c>
      <c r="K23" s="31">
        <v>938.95</v>
      </c>
      <c r="L23" s="31">
        <v>925</v>
      </c>
      <c r="M23" s="31">
        <v>24.65015</v>
      </c>
      <c r="N23" s="1"/>
      <c r="O23" s="1"/>
    </row>
    <row r="24" spans="1:15" ht="12.75" customHeight="1">
      <c r="A24" s="31">
        <v>14</v>
      </c>
      <c r="B24" s="31" t="s">
        <v>47</v>
      </c>
      <c r="C24" s="31">
        <v>687.2</v>
      </c>
      <c r="D24" s="40">
        <v>691.46666666666658</v>
      </c>
      <c r="E24" s="40">
        <v>676.53333333333319</v>
      </c>
      <c r="F24" s="40">
        <v>665.86666666666656</v>
      </c>
      <c r="G24" s="40">
        <v>650.93333333333317</v>
      </c>
      <c r="H24" s="40">
        <v>702.13333333333321</v>
      </c>
      <c r="I24" s="40">
        <v>717.06666666666661</v>
      </c>
      <c r="J24" s="40">
        <v>727.73333333333323</v>
      </c>
      <c r="K24" s="31">
        <v>706.4</v>
      </c>
      <c r="L24" s="31">
        <v>680.8</v>
      </c>
      <c r="M24" s="31">
        <v>62.747410000000002</v>
      </c>
      <c r="N24" s="1"/>
      <c r="O24" s="1"/>
    </row>
    <row r="25" spans="1:15" ht="12.75" customHeight="1">
      <c r="A25" s="31">
        <v>15</v>
      </c>
      <c r="B25" s="31" t="s">
        <v>242</v>
      </c>
      <c r="C25" s="31">
        <v>1072.8499999999999</v>
      </c>
      <c r="D25" s="40">
        <v>1062.6499999999999</v>
      </c>
      <c r="E25" s="40">
        <v>1052.4499999999998</v>
      </c>
      <c r="F25" s="40">
        <v>1032.05</v>
      </c>
      <c r="G25" s="40">
        <v>1021.8499999999999</v>
      </c>
      <c r="H25" s="40">
        <v>1083.0499999999997</v>
      </c>
      <c r="I25" s="40">
        <v>1093.25</v>
      </c>
      <c r="J25" s="40">
        <v>1113.6499999999996</v>
      </c>
      <c r="K25" s="31">
        <v>1072.8499999999999</v>
      </c>
      <c r="L25" s="31">
        <v>1042.25</v>
      </c>
      <c r="M25" s="31">
        <v>1.51112</v>
      </c>
      <c r="N25" s="1"/>
      <c r="O25" s="1"/>
    </row>
    <row r="26" spans="1:15" ht="12.75" customHeight="1">
      <c r="A26" s="31">
        <v>16</v>
      </c>
      <c r="B26" s="31" t="s">
        <v>243</v>
      </c>
      <c r="C26" s="31">
        <v>1123.45</v>
      </c>
      <c r="D26" s="40">
        <v>1109.1333333333334</v>
      </c>
      <c r="E26" s="40">
        <v>1089.3166666666668</v>
      </c>
      <c r="F26" s="40">
        <v>1055.1833333333334</v>
      </c>
      <c r="G26" s="40">
        <v>1035.3666666666668</v>
      </c>
      <c r="H26" s="40">
        <v>1143.2666666666669</v>
      </c>
      <c r="I26" s="40">
        <v>1163.0833333333335</v>
      </c>
      <c r="J26" s="40">
        <v>1197.2166666666669</v>
      </c>
      <c r="K26" s="31">
        <v>1128.95</v>
      </c>
      <c r="L26" s="31">
        <v>1075</v>
      </c>
      <c r="M26" s="31">
        <v>2.3083</v>
      </c>
      <c r="N26" s="1"/>
      <c r="O26" s="1"/>
    </row>
    <row r="27" spans="1:15" ht="12.75" customHeight="1">
      <c r="A27" s="31">
        <v>17</v>
      </c>
      <c r="B27" s="31" t="s">
        <v>244</v>
      </c>
      <c r="C27" s="31">
        <v>108.75</v>
      </c>
      <c r="D27" s="40">
        <v>109.8</v>
      </c>
      <c r="E27" s="40">
        <v>107</v>
      </c>
      <c r="F27" s="40">
        <v>105.25</v>
      </c>
      <c r="G27" s="40">
        <v>102.45</v>
      </c>
      <c r="H27" s="40">
        <v>111.55</v>
      </c>
      <c r="I27" s="40">
        <v>114.34999999999998</v>
      </c>
      <c r="J27" s="40">
        <v>116.1</v>
      </c>
      <c r="K27" s="31">
        <v>112.6</v>
      </c>
      <c r="L27" s="31">
        <v>108.05</v>
      </c>
      <c r="M27" s="31">
        <v>20.501000000000001</v>
      </c>
      <c r="N27" s="1"/>
      <c r="O27" s="1"/>
    </row>
    <row r="28" spans="1:15" ht="12.75" customHeight="1">
      <c r="A28" s="31">
        <v>18</v>
      </c>
      <c r="B28" s="31" t="s">
        <v>42</v>
      </c>
      <c r="C28" s="31">
        <v>200.05</v>
      </c>
      <c r="D28" s="40">
        <v>201.03333333333333</v>
      </c>
      <c r="E28" s="40">
        <v>197.51666666666665</v>
      </c>
      <c r="F28" s="40">
        <v>194.98333333333332</v>
      </c>
      <c r="G28" s="40">
        <v>191.46666666666664</v>
      </c>
      <c r="H28" s="40">
        <v>203.56666666666666</v>
      </c>
      <c r="I28" s="40">
        <v>207.08333333333337</v>
      </c>
      <c r="J28" s="40">
        <v>209.61666666666667</v>
      </c>
      <c r="K28" s="31">
        <v>204.55</v>
      </c>
      <c r="L28" s="31">
        <v>198.5</v>
      </c>
      <c r="M28" s="31">
        <v>26.508990000000001</v>
      </c>
      <c r="N28" s="1"/>
      <c r="O28" s="1"/>
    </row>
    <row r="29" spans="1:15" ht="12.75" customHeight="1">
      <c r="A29" s="31">
        <v>19</v>
      </c>
      <c r="B29" s="31" t="s">
        <v>297</v>
      </c>
      <c r="C29" s="31">
        <v>375.25</v>
      </c>
      <c r="D29" s="40">
        <v>379.09999999999997</v>
      </c>
      <c r="E29" s="40">
        <v>368.19999999999993</v>
      </c>
      <c r="F29" s="40">
        <v>361.15</v>
      </c>
      <c r="G29" s="40">
        <v>350.24999999999994</v>
      </c>
      <c r="H29" s="40">
        <v>386.14999999999992</v>
      </c>
      <c r="I29" s="40">
        <v>397.0499999999999</v>
      </c>
      <c r="J29" s="40">
        <v>404.09999999999991</v>
      </c>
      <c r="K29" s="31">
        <v>390</v>
      </c>
      <c r="L29" s="31">
        <v>372.05</v>
      </c>
      <c r="M29" s="31">
        <v>4.0651400000000004</v>
      </c>
      <c r="N29" s="1"/>
      <c r="O29" s="1"/>
    </row>
    <row r="30" spans="1:15" ht="12.75" customHeight="1">
      <c r="A30" s="31">
        <v>20</v>
      </c>
      <c r="B30" s="31" t="s">
        <v>298</v>
      </c>
      <c r="C30" s="31">
        <v>272.5</v>
      </c>
      <c r="D30" s="40">
        <v>272.15000000000003</v>
      </c>
      <c r="E30" s="40">
        <v>267.40000000000009</v>
      </c>
      <c r="F30" s="40">
        <v>262.30000000000007</v>
      </c>
      <c r="G30" s="40">
        <v>257.55000000000013</v>
      </c>
      <c r="H30" s="40">
        <v>277.25000000000006</v>
      </c>
      <c r="I30" s="40">
        <v>281.99999999999994</v>
      </c>
      <c r="J30" s="40">
        <v>287.10000000000002</v>
      </c>
      <c r="K30" s="31">
        <v>276.89999999999998</v>
      </c>
      <c r="L30" s="31">
        <v>267.05</v>
      </c>
      <c r="M30" s="31">
        <v>7.2955399999999999</v>
      </c>
      <c r="N30" s="1"/>
      <c r="O30" s="1"/>
    </row>
    <row r="31" spans="1:15" ht="12.75" customHeight="1">
      <c r="A31" s="31">
        <v>21</v>
      </c>
      <c r="B31" s="31" t="s">
        <v>299</v>
      </c>
      <c r="C31" s="31">
        <v>4005.55</v>
      </c>
      <c r="D31" s="40">
        <v>4028.1833333333329</v>
      </c>
      <c r="E31" s="40">
        <v>3977.3666666666659</v>
      </c>
      <c r="F31" s="40">
        <v>3949.1833333333329</v>
      </c>
      <c r="G31" s="40">
        <v>3898.3666666666659</v>
      </c>
      <c r="H31" s="40">
        <v>4056.3666666666659</v>
      </c>
      <c r="I31" s="40">
        <v>4107.1833333333325</v>
      </c>
      <c r="J31" s="40">
        <v>4135.3666666666659</v>
      </c>
      <c r="K31" s="31">
        <v>4079</v>
      </c>
      <c r="L31" s="31">
        <v>4000</v>
      </c>
      <c r="M31" s="31">
        <v>0.40183000000000002</v>
      </c>
      <c r="N31" s="1"/>
      <c r="O31" s="1"/>
    </row>
    <row r="32" spans="1:15" ht="12.75" customHeight="1">
      <c r="A32" s="31">
        <v>22</v>
      </c>
      <c r="B32" s="31" t="s">
        <v>245</v>
      </c>
      <c r="C32" s="31">
        <v>2240.4</v>
      </c>
      <c r="D32" s="40">
        <v>2250.4166666666665</v>
      </c>
      <c r="E32" s="40">
        <v>2210.9833333333331</v>
      </c>
      <c r="F32" s="40">
        <v>2181.5666666666666</v>
      </c>
      <c r="G32" s="40">
        <v>2142.1333333333332</v>
      </c>
      <c r="H32" s="40">
        <v>2279.833333333333</v>
      </c>
      <c r="I32" s="40">
        <v>2319.2666666666664</v>
      </c>
      <c r="J32" s="40">
        <v>2348.6833333333329</v>
      </c>
      <c r="K32" s="31">
        <v>2289.85</v>
      </c>
      <c r="L32" s="31">
        <v>2221</v>
      </c>
      <c r="M32" s="31">
        <v>0.40537000000000001</v>
      </c>
      <c r="N32" s="1"/>
      <c r="O32" s="1"/>
    </row>
    <row r="33" spans="1:15" ht="12.75" customHeight="1">
      <c r="A33" s="31">
        <v>23</v>
      </c>
      <c r="B33" s="31" t="s">
        <v>300</v>
      </c>
      <c r="C33" s="31">
        <v>2214.4</v>
      </c>
      <c r="D33" s="40">
        <v>2213.9333333333329</v>
      </c>
      <c r="E33" s="40">
        <v>2197.8666666666659</v>
      </c>
      <c r="F33" s="40">
        <v>2181.333333333333</v>
      </c>
      <c r="G33" s="40">
        <v>2165.266666666666</v>
      </c>
      <c r="H33" s="40">
        <v>2230.4666666666658</v>
      </c>
      <c r="I33" s="40">
        <v>2246.5333333333324</v>
      </c>
      <c r="J33" s="40">
        <v>2263.0666666666657</v>
      </c>
      <c r="K33" s="31">
        <v>2230</v>
      </c>
      <c r="L33" s="31">
        <v>2197.4</v>
      </c>
      <c r="M33" s="31">
        <v>6.8729999999999999E-2</v>
      </c>
      <c r="N33" s="1"/>
      <c r="O33" s="1"/>
    </row>
    <row r="34" spans="1:15" ht="12.75" customHeight="1">
      <c r="A34" s="31">
        <v>24</v>
      </c>
      <c r="B34" s="31" t="s">
        <v>301</v>
      </c>
      <c r="C34" s="31">
        <v>102.4</v>
      </c>
      <c r="D34" s="40">
        <v>103</v>
      </c>
      <c r="E34" s="40">
        <v>101.2</v>
      </c>
      <c r="F34" s="40">
        <v>100</v>
      </c>
      <c r="G34" s="40">
        <v>98.2</v>
      </c>
      <c r="H34" s="40">
        <v>104.2</v>
      </c>
      <c r="I34" s="40">
        <v>106.00000000000001</v>
      </c>
      <c r="J34" s="40">
        <v>107.2</v>
      </c>
      <c r="K34" s="31">
        <v>104.8</v>
      </c>
      <c r="L34" s="31">
        <v>101.8</v>
      </c>
      <c r="M34" s="31">
        <v>3.29365</v>
      </c>
      <c r="N34" s="1"/>
      <c r="O34" s="1"/>
    </row>
    <row r="35" spans="1:15" ht="12.75" customHeight="1">
      <c r="A35" s="31">
        <v>25</v>
      </c>
      <c r="B35" s="31" t="s">
        <v>53</v>
      </c>
      <c r="C35" s="31">
        <v>738.65</v>
      </c>
      <c r="D35" s="40">
        <v>745.08333333333337</v>
      </c>
      <c r="E35" s="40">
        <v>726.56666666666672</v>
      </c>
      <c r="F35" s="40">
        <v>714.48333333333335</v>
      </c>
      <c r="G35" s="40">
        <v>695.9666666666667</v>
      </c>
      <c r="H35" s="40">
        <v>757.16666666666674</v>
      </c>
      <c r="I35" s="40">
        <v>775.68333333333339</v>
      </c>
      <c r="J35" s="40">
        <v>787.76666666666677</v>
      </c>
      <c r="K35" s="31">
        <v>763.6</v>
      </c>
      <c r="L35" s="31">
        <v>733</v>
      </c>
      <c r="M35" s="31">
        <v>3.49031</v>
      </c>
      <c r="N35" s="1"/>
      <c r="O35" s="1"/>
    </row>
    <row r="36" spans="1:15" ht="12.75" customHeight="1">
      <c r="A36" s="31">
        <v>26</v>
      </c>
      <c r="B36" s="31" t="s">
        <v>49</v>
      </c>
      <c r="C36" s="31">
        <v>3804.45</v>
      </c>
      <c r="D36" s="40">
        <v>3813.5166666666664</v>
      </c>
      <c r="E36" s="40">
        <v>3721.0333333333328</v>
      </c>
      <c r="F36" s="40">
        <v>3637.6166666666663</v>
      </c>
      <c r="G36" s="40">
        <v>3545.1333333333328</v>
      </c>
      <c r="H36" s="40">
        <v>3896.9333333333329</v>
      </c>
      <c r="I36" s="40">
        <v>3989.4166666666665</v>
      </c>
      <c r="J36" s="40">
        <v>4072.833333333333</v>
      </c>
      <c r="K36" s="31">
        <v>3906</v>
      </c>
      <c r="L36" s="31">
        <v>3730.1</v>
      </c>
      <c r="M36" s="31">
        <v>3.7332200000000002</v>
      </c>
      <c r="N36" s="1"/>
      <c r="O36" s="1"/>
    </row>
    <row r="37" spans="1:15" ht="12.75" customHeight="1">
      <c r="A37" s="31">
        <v>27</v>
      </c>
      <c r="B37" s="31" t="s">
        <v>302</v>
      </c>
      <c r="C37" s="31">
        <v>4098.8</v>
      </c>
      <c r="D37" s="40">
        <v>4122.083333333333</v>
      </c>
      <c r="E37" s="40">
        <v>4061.7166666666662</v>
      </c>
      <c r="F37" s="40">
        <v>4024.6333333333332</v>
      </c>
      <c r="G37" s="40">
        <v>3964.2666666666664</v>
      </c>
      <c r="H37" s="40">
        <v>4159.1666666666661</v>
      </c>
      <c r="I37" s="40">
        <v>4219.5333333333328</v>
      </c>
      <c r="J37" s="40">
        <v>4256.6166666666659</v>
      </c>
      <c r="K37" s="31">
        <v>4182.45</v>
      </c>
      <c r="L37" s="31">
        <v>4085</v>
      </c>
      <c r="M37" s="31">
        <v>0.55410999999999999</v>
      </c>
      <c r="N37" s="1"/>
      <c r="O37" s="1"/>
    </row>
    <row r="38" spans="1:15" ht="12.75" customHeight="1">
      <c r="A38" s="31">
        <v>28</v>
      </c>
      <c r="B38" s="31" t="s">
        <v>303</v>
      </c>
      <c r="C38" s="31">
        <v>21.4</v>
      </c>
      <c r="D38" s="40">
        <v>21.599999999999998</v>
      </c>
      <c r="E38" s="40">
        <v>21.099999999999994</v>
      </c>
      <c r="F38" s="40">
        <v>20.799999999999997</v>
      </c>
      <c r="G38" s="40">
        <v>20.299999999999994</v>
      </c>
      <c r="H38" s="40">
        <v>21.899999999999995</v>
      </c>
      <c r="I38" s="40">
        <v>22.400000000000002</v>
      </c>
      <c r="J38" s="40">
        <v>22.699999999999996</v>
      </c>
      <c r="K38" s="31">
        <v>22.1</v>
      </c>
      <c r="L38" s="31">
        <v>21.3</v>
      </c>
      <c r="M38" s="31">
        <v>49.05977</v>
      </c>
      <c r="N38" s="1"/>
      <c r="O38" s="1"/>
    </row>
    <row r="39" spans="1:15" ht="12.75" customHeight="1">
      <c r="A39" s="31">
        <v>29</v>
      </c>
      <c r="B39" s="31" t="s">
        <v>51</v>
      </c>
      <c r="C39" s="31">
        <v>697.25</v>
      </c>
      <c r="D39" s="40">
        <v>700.6</v>
      </c>
      <c r="E39" s="40">
        <v>691.65000000000009</v>
      </c>
      <c r="F39" s="40">
        <v>686.05000000000007</v>
      </c>
      <c r="G39" s="40">
        <v>677.10000000000014</v>
      </c>
      <c r="H39" s="40">
        <v>706.2</v>
      </c>
      <c r="I39" s="40">
        <v>715.15000000000009</v>
      </c>
      <c r="J39" s="40">
        <v>720.75</v>
      </c>
      <c r="K39" s="31">
        <v>709.55</v>
      </c>
      <c r="L39" s="31">
        <v>695</v>
      </c>
      <c r="M39" s="31">
        <v>13.002269999999999</v>
      </c>
      <c r="N39" s="1"/>
      <c r="O39" s="1"/>
    </row>
    <row r="40" spans="1:15" ht="12.75" customHeight="1">
      <c r="A40" s="31">
        <v>30</v>
      </c>
      <c r="B40" s="31" t="s">
        <v>304</v>
      </c>
      <c r="C40" s="31">
        <v>2795.4</v>
      </c>
      <c r="D40" s="40">
        <v>2809.1166666666668</v>
      </c>
      <c r="E40" s="40">
        <v>2771.2833333333338</v>
      </c>
      <c r="F40" s="40">
        <v>2747.166666666667</v>
      </c>
      <c r="G40" s="40">
        <v>2709.3333333333339</v>
      </c>
      <c r="H40" s="40">
        <v>2833.2333333333336</v>
      </c>
      <c r="I40" s="40">
        <v>2871.0666666666666</v>
      </c>
      <c r="J40" s="40">
        <v>2895.1833333333334</v>
      </c>
      <c r="K40" s="31">
        <v>2846.95</v>
      </c>
      <c r="L40" s="31">
        <v>2785</v>
      </c>
      <c r="M40" s="31">
        <v>0.25124999999999997</v>
      </c>
      <c r="N40" s="1"/>
      <c r="O40" s="1"/>
    </row>
    <row r="41" spans="1:15" ht="12.75" customHeight="1">
      <c r="A41" s="31">
        <v>31</v>
      </c>
      <c r="B41" s="31" t="s">
        <v>52</v>
      </c>
      <c r="C41" s="31">
        <v>391.8</v>
      </c>
      <c r="D41" s="40">
        <v>398.48333333333335</v>
      </c>
      <c r="E41" s="40">
        <v>383.31666666666672</v>
      </c>
      <c r="F41" s="40">
        <v>374.83333333333337</v>
      </c>
      <c r="G41" s="40">
        <v>359.66666666666674</v>
      </c>
      <c r="H41" s="40">
        <v>406.9666666666667</v>
      </c>
      <c r="I41" s="40">
        <v>422.13333333333333</v>
      </c>
      <c r="J41" s="40">
        <v>430.61666666666667</v>
      </c>
      <c r="K41" s="31">
        <v>413.65</v>
      </c>
      <c r="L41" s="31">
        <v>390</v>
      </c>
      <c r="M41" s="31">
        <v>69.679869999999994</v>
      </c>
      <c r="N41" s="1"/>
      <c r="O41" s="1"/>
    </row>
    <row r="42" spans="1:15" ht="12.75" customHeight="1">
      <c r="A42" s="31">
        <v>32</v>
      </c>
      <c r="B42" s="31" t="s">
        <v>305</v>
      </c>
      <c r="C42" s="31">
        <v>1183.8499999999999</v>
      </c>
      <c r="D42" s="40">
        <v>1180.2833333333333</v>
      </c>
      <c r="E42" s="40">
        <v>1160.5666666666666</v>
      </c>
      <c r="F42" s="40">
        <v>1137.2833333333333</v>
      </c>
      <c r="G42" s="40">
        <v>1117.5666666666666</v>
      </c>
      <c r="H42" s="40">
        <v>1203.5666666666666</v>
      </c>
      <c r="I42" s="40">
        <v>1223.2833333333333</v>
      </c>
      <c r="J42" s="40">
        <v>1246.5666666666666</v>
      </c>
      <c r="K42" s="31">
        <v>1200</v>
      </c>
      <c r="L42" s="31">
        <v>1157</v>
      </c>
      <c r="M42" s="31">
        <v>1.80308</v>
      </c>
      <c r="N42" s="1"/>
      <c r="O42" s="1"/>
    </row>
    <row r="43" spans="1:15" ht="12.75" customHeight="1">
      <c r="A43" s="31">
        <v>33</v>
      </c>
      <c r="B43" s="31" t="s">
        <v>54</v>
      </c>
      <c r="C43" s="31">
        <v>4746.5</v>
      </c>
      <c r="D43" s="40">
        <v>4792.8</v>
      </c>
      <c r="E43" s="40">
        <v>4650.9000000000005</v>
      </c>
      <c r="F43" s="40">
        <v>4555.3</v>
      </c>
      <c r="G43" s="40">
        <v>4413.4000000000005</v>
      </c>
      <c r="H43" s="40">
        <v>4888.4000000000005</v>
      </c>
      <c r="I43" s="40">
        <v>5030.3</v>
      </c>
      <c r="J43" s="40">
        <v>5125.9000000000005</v>
      </c>
      <c r="K43" s="31">
        <v>4934.7</v>
      </c>
      <c r="L43" s="31">
        <v>4697.2</v>
      </c>
      <c r="M43" s="31">
        <v>23.310199999999998</v>
      </c>
      <c r="N43" s="1"/>
      <c r="O43" s="1"/>
    </row>
    <row r="44" spans="1:15" ht="12.75" customHeight="1">
      <c r="A44" s="31">
        <v>34</v>
      </c>
      <c r="B44" s="31" t="s">
        <v>55</v>
      </c>
      <c r="C44" s="31">
        <v>211.55</v>
      </c>
      <c r="D44" s="40">
        <v>213.51666666666665</v>
      </c>
      <c r="E44" s="40">
        <v>208.0333333333333</v>
      </c>
      <c r="F44" s="40">
        <v>204.51666666666665</v>
      </c>
      <c r="G44" s="40">
        <v>199.0333333333333</v>
      </c>
      <c r="H44" s="40">
        <v>217.0333333333333</v>
      </c>
      <c r="I44" s="40">
        <v>222.51666666666665</v>
      </c>
      <c r="J44" s="40">
        <v>226.0333333333333</v>
      </c>
      <c r="K44" s="31">
        <v>219</v>
      </c>
      <c r="L44" s="31">
        <v>210</v>
      </c>
      <c r="M44" s="31">
        <v>39.411659999999998</v>
      </c>
      <c r="N44" s="1"/>
      <c r="O44" s="1"/>
    </row>
    <row r="45" spans="1:15" ht="12.75" customHeight="1">
      <c r="A45" s="31">
        <v>35</v>
      </c>
      <c r="B45" s="31" t="s">
        <v>306</v>
      </c>
      <c r="C45" s="31">
        <v>334.85</v>
      </c>
      <c r="D45" s="40">
        <v>338.03333333333336</v>
      </c>
      <c r="E45" s="40">
        <v>330.81666666666672</v>
      </c>
      <c r="F45" s="40">
        <v>326.78333333333336</v>
      </c>
      <c r="G45" s="40">
        <v>319.56666666666672</v>
      </c>
      <c r="H45" s="40">
        <v>342.06666666666672</v>
      </c>
      <c r="I45" s="40">
        <v>349.2833333333333</v>
      </c>
      <c r="J45" s="40">
        <v>353.31666666666672</v>
      </c>
      <c r="K45" s="31">
        <v>345.25</v>
      </c>
      <c r="L45" s="31">
        <v>334</v>
      </c>
      <c r="M45" s="31">
        <v>0.86445000000000005</v>
      </c>
      <c r="N45" s="1"/>
      <c r="O45" s="1"/>
    </row>
    <row r="46" spans="1:15" ht="12.75" customHeight="1">
      <c r="A46" s="31">
        <v>36</v>
      </c>
      <c r="B46" s="31" t="s">
        <v>56</v>
      </c>
      <c r="C46" s="31">
        <v>119</v>
      </c>
      <c r="D46" s="40">
        <v>120.46666666666665</v>
      </c>
      <c r="E46" s="40">
        <v>116.73333333333331</v>
      </c>
      <c r="F46" s="40">
        <v>114.46666666666665</v>
      </c>
      <c r="G46" s="40">
        <v>110.73333333333331</v>
      </c>
      <c r="H46" s="40">
        <v>122.73333333333331</v>
      </c>
      <c r="I46" s="40">
        <v>126.46666666666665</v>
      </c>
      <c r="J46" s="40">
        <v>128.73333333333329</v>
      </c>
      <c r="K46" s="31">
        <v>124.2</v>
      </c>
      <c r="L46" s="31">
        <v>118.2</v>
      </c>
      <c r="M46" s="31">
        <v>210.31189000000001</v>
      </c>
      <c r="N46" s="1"/>
      <c r="O46" s="1"/>
    </row>
    <row r="47" spans="1:15" ht="12.75" customHeight="1">
      <c r="A47" s="31">
        <v>37</v>
      </c>
      <c r="B47" s="31" t="s">
        <v>307</v>
      </c>
      <c r="C47" s="31">
        <v>99.35</v>
      </c>
      <c r="D47" s="40">
        <v>100.06666666666666</v>
      </c>
      <c r="E47" s="40">
        <v>97.333333333333329</v>
      </c>
      <c r="F47" s="40">
        <v>95.316666666666663</v>
      </c>
      <c r="G47" s="40">
        <v>92.583333333333329</v>
      </c>
      <c r="H47" s="40">
        <v>102.08333333333333</v>
      </c>
      <c r="I47" s="40">
        <v>104.81666666666668</v>
      </c>
      <c r="J47" s="40">
        <v>106.83333333333333</v>
      </c>
      <c r="K47" s="31">
        <v>102.8</v>
      </c>
      <c r="L47" s="31">
        <v>98.05</v>
      </c>
      <c r="M47" s="31">
        <v>21.777930000000001</v>
      </c>
      <c r="N47" s="1"/>
      <c r="O47" s="1"/>
    </row>
    <row r="48" spans="1:15" ht="12.75" customHeight="1">
      <c r="A48" s="31">
        <v>38</v>
      </c>
      <c r="B48" s="31" t="s">
        <v>58</v>
      </c>
      <c r="C48" s="31">
        <v>3112.95</v>
      </c>
      <c r="D48" s="40">
        <v>3079.5</v>
      </c>
      <c r="E48" s="40">
        <v>3034.95</v>
      </c>
      <c r="F48" s="40">
        <v>2956.95</v>
      </c>
      <c r="G48" s="40">
        <v>2912.3999999999996</v>
      </c>
      <c r="H48" s="40">
        <v>3157.5</v>
      </c>
      <c r="I48" s="40">
        <v>3202.05</v>
      </c>
      <c r="J48" s="40">
        <v>3280.05</v>
      </c>
      <c r="K48" s="31">
        <v>3124.05</v>
      </c>
      <c r="L48" s="31">
        <v>3001.5</v>
      </c>
      <c r="M48" s="31">
        <v>39.313339999999997</v>
      </c>
      <c r="N48" s="1"/>
      <c r="O48" s="1"/>
    </row>
    <row r="49" spans="1:15" ht="12.75" customHeight="1">
      <c r="A49" s="31">
        <v>39</v>
      </c>
      <c r="B49" s="31" t="s">
        <v>308</v>
      </c>
      <c r="C49" s="31">
        <v>188.1</v>
      </c>
      <c r="D49" s="40">
        <v>189.83333333333334</v>
      </c>
      <c r="E49" s="40">
        <v>180.9666666666667</v>
      </c>
      <c r="F49" s="40">
        <v>173.83333333333334</v>
      </c>
      <c r="G49" s="40">
        <v>164.9666666666667</v>
      </c>
      <c r="H49" s="40">
        <v>196.9666666666667</v>
      </c>
      <c r="I49" s="40">
        <v>205.83333333333331</v>
      </c>
      <c r="J49" s="40">
        <v>212.9666666666667</v>
      </c>
      <c r="K49" s="31">
        <v>198.7</v>
      </c>
      <c r="L49" s="31">
        <v>182.7</v>
      </c>
      <c r="M49" s="31">
        <v>124.07605</v>
      </c>
      <c r="N49" s="1"/>
      <c r="O49" s="1"/>
    </row>
    <row r="50" spans="1:15" ht="12.75" customHeight="1">
      <c r="A50" s="31">
        <v>40</v>
      </c>
      <c r="B50" s="31" t="s">
        <v>309</v>
      </c>
      <c r="C50" s="31">
        <v>3081.4</v>
      </c>
      <c r="D50" s="40">
        <v>3083.9499999999994</v>
      </c>
      <c r="E50" s="40">
        <v>3048.8999999999987</v>
      </c>
      <c r="F50" s="40">
        <v>3016.3999999999992</v>
      </c>
      <c r="G50" s="40">
        <v>2981.3499999999985</v>
      </c>
      <c r="H50" s="40">
        <v>3116.4499999999989</v>
      </c>
      <c r="I50" s="40">
        <v>3151.4999999999991</v>
      </c>
      <c r="J50" s="40">
        <v>3183.9999999999991</v>
      </c>
      <c r="K50" s="31">
        <v>3119</v>
      </c>
      <c r="L50" s="31">
        <v>3051.45</v>
      </c>
      <c r="M50" s="31">
        <v>0.19327</v>
      </c>
      <c r="N50" s="1"/>
      <c r="O50" s="1"/>
    </row>
    <row r="51" spans="1:15" ht="12.75" customHeight="1">
      <c r="A51" s="31">
        <v>41</v>
      </c>
      <c r="B51" s="31" t="s">
        <v>310</v>
      </c>
      <c r="C51" s="31">
        <v>2061.4499999999998</v>
      </c>
      <c r="D51" s="40">
        <v>2057.5333333333333</v>
      </c>
      <c r="E51" s="40">
        <v>2040.2166666666667</v>
      </c>
      <c r="F51" s="40">
        <v>2018.9833333333333</v>
      </c>
      <c r="G51" s="40">
        <v>2001.6666666666667</v>
      </c>
      <c r="H51" s="40">
        <v>2078.7666666666664</v>
      </c>
      <c r="I51" s="40">
        <v>2096.083333333333</v>
      </c>
      <c r="J51" s="40">
        <v>2117.3166666666666</v>
      </c>
      <c r="K51" s="31">
        <v>2074.85</v>
      </c>
      <c r="L51" s="31">
        <v>2036.3</v>
      </c>
      <c r="M51" s="31">
        <v>1.7039</v>
      </c>
      <c r="N51" s="1"/>
      <c r="O51" s="1"/>
    </row>
    <row r="52" spans="1:15" ht="12.75" customHeight="1">
      <c r="A52" s="31">
        <v>42</v>
      </c>
      <c r="B52" s="31" t="s">
        <v>311</v>
      </c>
      <c r="C52" s="31">
        <v>9141.6</v>
      </c>
      <c r="D52" s="40">
        <v>9175.4166666666661</v>
      </c>
      <c r="E52" s="40">
        <v>9056.1833333333325</v>
      </c>
      <c r="F52" s="40">
        <v>8970.7666666666664</v>
      </c>
      <c r="G52" s="40">
        <v>8851.5333333333328</v>
      </c>
      <c r="H52" s="40">
        <v>9260.8333333333321</v>
      </c>
      <c r="I52" s="40">
        <v>9380.0666666666657</v>
      </c>
      <c r="J52" s="40">
        <v>9465.4833333333318</v>
      </c>
      <c r="K52" s="31">
        <v>9294.65</v>
      </c>
      <c r="L52" s="31">
        <v>9090</v>
      </c>
      <c r="M52" s="31">
        <v>0.15936</v>
      </c>
      <c r="N52" s="1"/>
      <c r="O52" s="1"/>
    </row>
    <row r="53" spans="1:15" ht="12.75" customHeight="1">
      <c r="A53" s="31">
        <v>43</v>
      </c>
      <c r="B53" s="31" t="s">
        <v>61</v>
      </c>
      <c r="C53" s="31">
        <v>681.1</v>
      </c>
      <c r="D53" s="40">
        <v>693.0333333333333</v>
      </c>
      <c r="E53" s="40">
        <v>665.06666666666661</v>
      </c>
      <c r="F53" s="40">
        <v>649.0333333333333</v>
      </c>
      <c r="G53" s="40">
        <v>621.06666666666661</v>
      </c>
      <c r="H53" s="40">
        <v>709.06666666666661</v>
      </c>
      <c r="I53" s="40">
        <v>737.0333333333333</v>
      </c>
      <c r="J53" s="40">
        <v>753.06666666666661</v>
      </c>
      <c r="K53" s="31">
        <v>721</v>
      </c>
      <c r="L53" s="31">
        <v>677</v>
      </c>
      <c r="M53" s="31">
        <v>83.069850000000002</v>
      </c>
      <c r="N53" s="1"/>
      <c r="O53" s="1"/>
    </row>
    <row r="54" spans="1:15" ht="12.75" customHeight="1">
      <c r="A54" s="31">
        <v>44</v>
      </c>
      <c r="B54" s="31" t="s">
        <v>312</v>
      </c>
      <c r="C54" s="31">
        <v>545.75</v>
      </c>
      <c r="D54" s="40">
        <v>551.16666666666663</v>
      </c>
      <c r="E54" s="40">
        <v>534.5333333333333</v>
      </c>
      <c r="F54" s="40">
        <v>523.31666666666672</v>
      </c>
      <c r="G54" s="40">
        <v>506.68333333333339</v>
      </c>
      <c r="H54" s="40">
        <v>562.38333333333321</v>
      </c>
      <c r="I54" s="40">
        <v>579.01666666666665</v>
      </c>
      <c r="J54" s="40">
        <v>590.23333333333312</v>
      </c>
      <c r="K54" s="31">
        <v>567.79999999999995</v>
      </c>
      <c r="L54" s="31">
        <v>539.95000000000005</v>
      </c>
      <c r="M54" s="31">
        <v>3.6287400000000001</v>
      </c>
      <c r="N54" s="1"/>
      <c r="O54" s="1"/>
    </row>
    <row r="55" spans="1:15" ht="12.75" customHeight="1">
      <c r="A55" s="31">
        <v>45</v>
      </c>
      <c r="B55" s="31" t="s">
        <v>246</v>
      </c>
      <c r="C55" s="31">
        <v>3643.1</v>
      </c>
      <c r="D55" s="40">
        <v>3656.0833333333335</v>
      </c>
      <c r="E55" s="40">
        <v>3605.0166666666669</v>
      </c>
      <c r="F55" s="40">
        <v>3566.9333333333334</v>
      </c>
      <c r="G55" s="40">
        <v>3515.8666666666668</v>
      </c>
      <c r="H55" s="40">
        <v>3694.166666666667</v>
      </c>
      <c r="I55" s="40">
        <v>3745.2333333333336</v>
      </c>
      <c r="J55" s="40">
        <v>3783.3166666666671</v>
      </c>
      <c r="K55" s="31">
        <v>3707.15</v>
      </c>
      <c r="L55" s="31">
        <v>3618</v>
      </c>
      <c r="M55" s="31">
        <v>2.3275600000000001</v>
      </c>
      <c r="N55" s="1"/>
      <c r="O55" s="1"/>
    </row>
    <row r="56" spans="1:15" ht="12.75" customHeight="1">
      <c r="A56" s="31">
        <v>46</v>
      </c>
      <c r="B56" s="31" t="s">
        <v>62</v>
      </c>
      <c r="C56" s="31">
        <v>740.25</v>
      </c>
      <c r="D56" s="40">
        <v>741.81666666666661</v>
      </c>
      <c r="E56" s="40">
        <v>734.63333333333321</v>
      </c>
      <c r="F56" s="40">
        <v>729.01666666666665</v>
      </c>
      <c r="G56" s="40">
        <v>721.83333333333326</v>
      </c>
      <c r="H56" s="40">
        <v>747.43333333333317</v>
      </c>
      <c r="I56" s="40">
        <v>754.61666666666656</v>
      </c>
      <c r="J56" s="40">
        <v>760.23333333333312</v>
      </c>
      <c r="K56" s="31">
        <v>749</v>
      </c>
      <c r="L56" s="31">
        <v>736.2</v>
      </c>
      <c r="M56" s="31">
        <v>60.920360000000002</v>
      </c>
      <c r="N56" s="1"/>
      <c r="O56" s="1"/>
    </row>
    <row r="57" spans="1:15" ht="12.75" customHeight="1">
      <c r="A57" s="31">
        <v>47</v>
      </c>
      <c r="B57" s="31" t="s">
        <v>313</v>
      </c>
      <c r="C57" s="31">
        <v>3543</v>
      </c>
      <c r="D57" s="40">
        <v>3503.6333333333332</v>
      </c>
      <c r="E57" s="40">
        <v>3429.3666666666663</v>
      </c>
      <c r="F57" s="40">
        <v>3315.7333333333331</v>
      </c>
      <c r="G57" s="40">
        <v>3241.4666666666662</v>
      </c>
      <c r="H57" s="40">
        <v>3617.2666666666664</v>
      </c>
      <c r="I57" s="40">
        <v>3691.5333333333328</v>
      </c>
      <c r="J57" s="40">
        <v>3805.1666666666665</v>
      </c>
      <c r="K57" s="31">
        <v>3577.9</v>
      </c>
      <c r="L57" s="31">
        <v>3390</v>
      </c>
      <c r="M57" s="31">
        <v>0.52578999999999998</v>
      </c>
      <c r="N57" s="1"/>
      <c r="O57" s="1"/>
    </row>
    <row r="58" spans="1:15" ht="12.75" customHeight="1">
      <c r="A58" s="31">
        <v>48</v>
      </c>
      <c r="B58" s="31" t="s">
        <v>314</v>
      </c>
      <c r="C58" s="31">
        <v>1286.2</v>
      </c>
      <c r="D58" s="40">
        <v>1284.7666666666667</v>
      </c>
      <c r="E58" s="40">
        <v>1269.5333333333333</v>
      </c>
      <c r="F58" s="40">
        <v>1252.8666666666666</v>
      </c>
      <c r="G58" s="40">
        <v>1237.6333333333332</v>
      </c>
      <c r="H58" s="40">
        <v>1301.4333333333334</v>
      </c>
      <c r="I58" s="40">
        <v>1316.6666666666665</v>
      </c>
      <c r="J58" s="40">
        <v>1333.3333333333335</v>
      </c>
      <c r="K58" s="31">
        <v>1300</v>
      </c>
      <c r="L58" s="31">
        <v>1268.0999999999999</v>
      </c>
      <c r="M58" s="31">
        <v>2.1419000000000001</v>
      </c>
      <c r="N58" s="1"/>
      <c r="O58" s="1"/>
    </row>
    <row r="59" spans="1:15" ht="12.75" customHeight="1">
      <c r="A59" s="31">
        <v>49</v>
      </c>
      <c r="B59" s="31" t="s">
        <v>315</v>
      </c>
      <c r="C59" s="31">
        <v>1110.4000000000001</v>
      </c>
      <c r="D59" s="40">
        <v>1121.5</v>
      </c>
      <c r="E59" s="40">
        <v>1094</v>
      </c>
      <c r="F59" s="40">
        <v>1077.5999999999999</v>
      </c>
      <c r="G59" s="40">
        <v>1050.0999999999999</v>
      </c>
      <c r="H59" s="40">
        <v>1137.9000000000001</v>
      </c>
      <c r="I59" s="40">
        <v>1165.4000000000001</v>
      </c>
      <c r="J59" s="40">
        <v>1181.8000000000002</v>
      </c>
      <c r="K59" s="31">
        <v>1149</v>
      </c>
      <c r="L59" s="31">
        <v>1105.0999999999999</v>
      </c>
      <c r="M59" s="31">
        <v>4.14839</v>
      </c>
      <c r="N59" s="1"/>
      <c r="O59" s="1"/>
    </row>
    <row r="60" spans="1:15" ht="12" customHeight="1">
      <c r="A60" s="31">
        <v>50</v>
      </c>
      <c r="B60" s="31" t="s">
        <v>63</v>
      </c>
      <c r="C60" s="31">
        <v>3751.5</v>
      </c>
      <c r="D60" s="40">
        <v>3767.4333333333329</v>
      </c>
      <c r="E60" s="40">
        <v>3709.8666666666659</v>
      </c>
      <c r="F60" s="40">
        <v>3668.2333333333331</v>
      </c>
      <c r="G60" s="40">
        <v>3610.6666666666661</v>
      </c>
      <c r="H60" s="40">
        <v>3809.0666666666657</v>
      </c>
      <c r="I60" s="40">
        <v>3866.6333333333323</v>
      </c>
      <c r="J60" s="40">
        <v>3908.2666666666655</v>
      </c>
      <c r="K60" s="31">
        <v>3825</v>
      </c>
      <c r="L60" s="31">
        <v>3725.8</v>
      </c>
      <c r="M60" s="31">
        <v>3.0194299999999998</v>
      </c>
      <c r="N60" s="1"/>
      <c r="O60" s="1"/>
    </row>
    <row r="61" spans="1:15" ht="12.75" customHeight="1">
      <c r="A61" s="31">
        <v>51</v>
      </c>
      <c r="B61" s="31" t="s">
        <v>316</v>
      </c>
      <c r="C61" s="31">
        <v>244.5</v>
      </c>
      <c r="D61" s="40">
        <v>245.96666666666667</v>
      </c>
      <c r="E61" s="40">
        <v>240.48333333333335</v>
      </c>
      <c r="F61" s="40">
        <v>236.46666666666667</v>
      </c>
      <c r="G61" s="40">
        <v>230.98333333333335</v>
      </c>
      <c r="H61" s="40">
        <v>249.98333333333335</v>
      </c>
      <c r="I61" s="40">
        <v>255.46666666666664</v>
      </c>
      <c r="J61" s="40">
        <v>259.48333333333335</v>
      </c>
      <c r="K61" s="31">
        <v>251.45</v>
      </c>
      <c r="L61" s="31">
        <v>241.95</v>
      </c>
      <c r="M61" s="31">
        <v>6.3250099999999998</v>
      </c>
      <c r="N61" s="1"/>
      <c r="O61" s="1"/>
    </row>
    <row r="62" spans="1:15" ht="12.75" customHeight="1">
      <c r="A62" s="31">
        <v>52</v>
      </c>
      <c r="B62" s="31" t="s">
        <v>317</v>
      </c>
      <c r="C62" s="31">
        <v>1036.8499999999999</v>
      </c>
      <c r="D62" s="40">
        <v>1039.0833333333333</v>
      </c>
      <c r="E62" s="40">
        <v>1022.9666666666665</v>
      </c>
      <c r="F62" s="40">
        <v>1009.0833333333333</v>
      </c>
      <c r="G62" s="40">
        <v>992.96666666666647</v>
      </c>
      <c r="H62" s="40">
        <v>1052.9666666666665</v>
      </c>
      <c r="I62" s="40">
        <v>1069.0833333333333</v>
      </c>
      <c r="J62" s="40">
        <v>1082.9666666666665</v>
      </c>
      <c r="K62" s="31">
        <v>1055.2</v>
      </c>
      <c r="L62" s="31">
        <v>1025.2</v>
      </c>
      <c r="M62" s="31">
        <v>1.2369699999999999</v>
      </c>
      <c r="N62" s="1"/>
      <c r="O62" s="1"/>
    </row>
    <row r="63" spans="1:15" ht="12.75" customHeight="1">
      <c r="A63" s="31">
        <v>53</v>
      </c>
      <c r="B63" s="31" t="s">
        <v>66</v>
      </c>
      <c r="C63" s="31">
        <v>6661.1</v>
      </c>
      <c r="D63" s="40">
        <v>6616.4833333333327</v>
      </c>
      <c r="E63" s="40">
        <v>6500.2666666666655</v>
      </c>
      <c r="F63" s="40">
        <v>6339.4333333333325</v>
      </c>
      <c r="G63" s="40">
        <v>6223.2166666666653</v>
      </c>
      <c r="H63" s="40">
        <v>6777.3166666666657</v>
      </c>
      <c r="I63" s="40">
        <v>6893.5333333333328</v>
      </c>
      <c r="J63" s="40">
        <v>7054.3666666666659</v>
      </c>
      <c r="K63" s="31">
        <v>6732.7</v>
      </c>
      <c r="L63" s="31">
        <v>6455.65</v>
      </c>
      <c r="M63" s="31">
        <v>21.647320000000001</v>
      </c>
      <c r="N63" s="1"/>
      <c r="O63" s="1"/>
    </row>
    <row r="64" spans="1:15" ht="12.75" customHeight="1">
      <c r="A64" s="31">
        <v>54</v>
      </c>
      <c r="B64" s="31" t="s">
        <v>65</v>
      </c>
      <c r="C64" s="31">
        <v>14978.55</v>
      </c>
      <c r="D64" s="40">
        <v>14975.866666666667</v>
      </c>
      <c r="E64" s="40">
        <v>14802.733333333334</v>
      </c>
      <c r="F64" s="40">
        <v>14626.916666666666</v>
      </c>
      <c r="G64" s="40">
        <v>14453.783333333333</v>
      </c>
      <c r="H64" s="40">
        <v>15151.683333333334</v>
      </c>
      <c r="I64" s="40">
        <v>15324.816666666669</v>
      </c>
      <c r="J64" s="40">
        <v>15500.633333333335</v>
      </c>
      <c r="K64" s="31">
        <v>15149</v>
      </c>
      <c r="L64" s="31">
        <v>14800.05</v>
      </c>
      <c r="M64" s="31">
        <v>2.7505199999999999</v>
      </c>
      <c r="N64" s="1"/>
      <c r="O64" s="1"/>
    </row>
    <row r="65" spans="1:15" ht="12.75" customHeight="1">
      <c r="A65" s="31">
        <v>55</v>
      </c>
      <c r="B65" s="31" t="s">
        <v>247</v>
      </c>
      <c r="C65" s="31">
        <v>4150.1000000000004</v>
      </c>
      <c r="D65" s="40">
        <v>4133.9333333333334</v>
      </c>
      <c r="E65" s="40">
        <v>4102.8666666666668</v>
      </c>
      <c r="F65" s="40">
        <v>4055.6333333333332</v>
      </c>
      <c r="G65" s="40">
        <v>4024.5666666666666</v>
      </c>
      <c r="H65" s="40">
        <v>4181.166666666667</v>
      </c>
      <c r="I65" s="40">
        <v>4212.2333333333345</v>
      </c>
      <c r="J65" s="40">
        <v>4259.4666666666672</v>
      </c>
      <c r="K65" s="31">
        <v>4165</v>
      </c>
      <c r="L65" s="31">
        <v>4086.7</v>
      </c>
      <c r="M65" s="31">
        <v>0.48298999999999997</v>
      </c>
      <c r="N65" s="1"/>
      <c r="O65" s="1"/>
    </row>
    <row r="66" spans="1:15" ht="12.75" customHeight="1">
      <c r="A66" s="31">
        <v>56</v>
      </c>
      <c r="B66" s="31" t="s">
        <v>318</v>
      </c>
      <c r="C66" s="31">
        <v>3319</v>
      </c>
      <c r="D66" s="40">
        <v>3350.0166666666664</v>
      </c>
      <c r="E66" s="40">
        <v>3274.0333333333328</v>
      </c>
      <c r="F66" s="40">
        <v>3229.0666666666666</v>
      </c>
      <c r="G66" s="40">
        <v>3153.083333333333</v>
      </c>
      <c r="H66" s="40">
        <v>3394.9833333333327</v>
      </c>
      <c r="I66" s="40">
        <v>3470.9666666666662</v>
      </c>
      <c r="J66" s="40">
        <v>3515.9333333333325</v>
      </c>
      <c r="K66" s="31">
        <v>3426</v>
      </c>
      <c r="L66" s="31">
        <v>3305.05</v>
      </c>
      <c r="M66" s="31">
        <v>0.42020000000000002</v>
      </c>
      <c r="N66" s="1"/>
      <c r="O66" s="1"/>
    </row>
    <row r="67" spans="1:15" ht="12.75" customHeight="1">
      <c r="A67" s="31">
        <v>57</v>
      </c>
      <c r="B67" s="31" t="s">
        <v>67</v>
      </c>
      <c r="C67" s="31">
        <v>2236.1999999999998</v>
      </c>
      <c r="D67" s="40">
        <v>2237.35</v>
      </c>
      <c r="E67" s="40">
        <v>2206.35</v>
      </c>
      <c r="F67" s="40">
        <v>2176.5</v>
      </c>
      <c r="G67" s="40">
        <v>2145.5</v>
      </c>
      <c r="H67" s="40">
        <v>2267.1999999999998</v>
      </c>
      <c r="I67" s="40">
        <v>2298.1999999999998</v>
      </c>
      <c r="J67" s="40">
        <v>2328.0499999999997</v>
      </c>
      <c r="K67" s="31">
        <v>2268.35</v>
      </c>
      <c r="L67" s="31">
        <v>2207.5</v>
      </c>
      <c r="M67" s="31">
        <v>3.6865299999999999</v>
      </c>
      <c r="N67" s="1"/>
      <c r="O67" s="1"/>
    </row>
    <row r="68" spans="1:15" ht="12.75" customHeight="1">
      <c r="A68" s="31">
        <v>58</v>
      </c>
      <c r="B68" s="31" t="s">
        <v>319</v>
      </c>
      <c r="C68" s="31">
        <v>126.55</v>
      </c>
      <c r="D68" s="40">
        <v>127.46666666666665</v>
      </c>
      <c r="E68" s="40">
        <v>125.18333333333331</v>
      </c>
      <c r="F68" s="40">
        <v>123.81666666666665</v>
      </c>
      <c r="G68" s="40">
        <v>121.5333333333333</v>
      </c>
      <c r="H68" s="40">
        <v>128.83333333333331</v>
      </c>
      <c r="I68" s="40">
        <v>131.11666666666665</v>
      </c>
      <c r="J68" s="40">
        <v>132.48333333333332</v>
      </c>
      <c r="K68" s="31">
        <v>129.75</v>
      </c>
      <c r="L68" s="31">
        <v>126.1</v>
      </c>
      <c r="M68" s="31">
        <v>2.7088999999999999</v>
      </c>
      <c r="N68" s="1"/>
      <c r="O68" s="1"/>
    </row>
    <row r="69" spans="1:15" ht="12.75" customHeight="1">
      <c r="A69" s="31">
        <v>59</v>
      </c>
      <c r="B69" s="31" t="s">
        <v>320</v>
      </c>
      <c r="C69" s="31">
        <v>357.15</v>
      </c>
      <c r="D69" s="40">
        <v>358.15000000000003</v>
      </c>
      <c r="E69" s="40">
        <v>352.30000000000007</v>
      </c>
      <c r="F69" s="40">
        <v>347.45000000000005</v>
      </c>
      <c r="G69" s="40">
        <v>341.60000000000008</v>
      </c>
      <c r="H69" s="40">
        <v>363.00000000000006</v>
      </c>
      <c r="I69" s="40">
        <v>368.85000000000008</v>
      </c>
      <c r="J69" s="40">
        <v>373.70000000000005</v>
      </c>
      <c r="K69" s="31">
        <v>364</v>
      </c>
      <c r="L69" s="31">
        <v>353.3</v>
      </c>
      <c r="M69" s="31">
        <v>11.772270000000001</v>
      </c>
      <c r="N69" s="1"/>
      <c r="O69" s="1"/>
    </row>
    <row r="70" spans="1:15" ht="12.75" customHeight="1">
      <c r="A70" s="31">
        <v>60</v>
      </c>
      <c r="B70" s="31" t="s">
        <v>68</v>
      </c>
      <c r="C70" s="31">
        <v>278.14999999999998</v>
      </c>
      <c r="D70" s="40">
        <v>281.65000000000003</v>
      </c>
      <c r="E70" s="40">
        <v>271.55000000000007</v>
      </c>
      <c r="F70" s="40">
        <v>264.95000000000005</v>
      </c>
      <c r="G70" s="40">
        <v>254.85000000000008</v>
      </c>
      <c r="H70" s="40">
        <v>288.25000000000006</v>
      </c>
      <c r="I70" s="40">
        <v>298.35000000000008</v>
      </c>
      <c r="J70" s="40">
        <v>304.95000000000005</v>
      </c>
      <c r="K70" s="31">
        <v>291.75</v>
      </c>
      <c r="L70" s="31">
        <v>275.05</v>
      </c>
      <c r="M70" s="31">
        <v>63.862310000000001</v>
      </c>
      <c r="N70" s="1"/>
      <c r="O70" s="1"/>
    </row>
    <row r="71" spans="1:15" ht="12.75" customHeight="1">
      <c r="A71" s="31">
        <v>61</v>
      </c>
      <c r="B71" s="31" t="s">
        <v>69</v>
      </c>
      <c r="C71" s="31">
        <v>74.150000000000006</v>
      </c>
      <c r="D71" s="40">
        <v>75.333333333333329</v>
      </c>
      <c r="E71" s="40">
        <v>72.416666666666657</v>
      </c>
      <c r="F71" s="40">
        <v>70.683333333333323</v>
      </c>
      <c r="G71" s="40">
        <v>67.766666666666652</v>
      </c>
      <c r="H71" s="40">
        <v>77.066666666666663</v>
      </c>
      <c r="I71" s="40">
        <v>79.98333333333332</v>
      </c>
      <c r="J71" s="40">
        <v>81.716666666666669</v>
      </c>
      <c r="K71" s="31">
        <v>78.25</v>
      </c>
      <c r="L71" s="31">
        <v>73.599999999999994</v>
      </c>
      <c r="M71" s="31">
        <v>370.53960000000001</v>
      </c>
      <c r="N71" s="1"/>
      <c r="O71" s="1"/>
    </row>
    <row r="72" spans="1:15" ht="12.75" customHeight="1">
      <c r="A72" s="31">
        <v>62</v>
      </c>
      <c r="B72" s="31" t="s">
        <v>248</v>
      </c>
      <c r="C72" s="31">
        <v>64.150000000000006</v>
      </c>
      <c r="D72" s="40">
        <v>64.866666666666674</v>
      </c>
      <c r="E72" s="40">
        <v>63.283333333333346</v>
      </c>
      <c r="F72" s="40">
        <v>62.416666666666671</v>
      </c>
      <c r="G72" s="40">
        <v>60.833333333333343</v>
      </c>
      <c r="H72" s="40">
        <v>65.733333333333348</v>
      </c>
      <c r="I72" s="40">
        <v>67.316666666666663</v>
      </c>
      <c r="J72" s="40">
        <v>68.183333333333351</v>
      </c>
      <c r="K72" s="31">
        <v>66.45</v>
      </c>
      <c r="L72" s="31">
        <v>64</v>
      </c>
      <c r="M72" s="31">
        <v>20.67455</v>
      </c>
      <c r="N72" s="1"/>
      <c r="O72" s="1"/>
    </row>
    <row r="73" spans="1:15" ht="12.75" customHeight="1">
      <c r="A73" s="31">
        <v>63</v>
      </c>
      <c r="B73" s="31" t="s">
        <v>321</v>
      </c>
      <c r="C73" s="31">
        <v>18.5</v>
      </c>
      <c r="D73" s="40">
        <v>18.7</v>
      </c>
      <c r="E73" s="40">
        <v>18.2</v>
      </c>
      <c r="F73" s="40">
        <v>17.899999999999999</v>
      </c>
      <c r="G73" s="40">
        <v>17.399999999999999</v>
      </c>
      <c r="H73" s="40">
        <v>19</v>
      </c>
      <c r="I73" s="40">
        <v>19.5</v>
      </c>
      <c r="J73" s="40">
        <v>19.8</v>
      </c>
      <c r="K73" s="31">
        <v>19.2</v>
      </c>
      <c r="L73" s="31">
        <v>18.399999999999999</v>
      </c>
      <c r="M73" s="31">
        <v>48.122100000000003</v>
      </c>
      <c r="N73" s="1"/>
      <c r="O73" s="1"/>
    </row>
    <row r="74" spans="1:15" ht="12.75" customHeight="1">
      <c r="A74" s="31">
        <v>64</v>
      </c>
      <c r="B74" s="31" t="s">
        <v>70</v>
      </c>
      <c r="C74" s="31">
        <v>1742.6</v>
      </c>
      <c r="D74" s="40">
        <v>1747.5833333333333</v>
      </c>
      <c r="E74" s="40">
        <v>1717.1666666666665</v>
      </c>
      <c r="F74" s="40">
        <v>1691.7333333333333</v>
      </c>
      <c r="G74" s="40">
        <v>1661.3166666666666</v>
      </c>
      <c r="H74" s="40">
        <v>1773.0166666666664</v>
      </c>
      <c r="I74" s="40">
        <v>1803.4333333333329</v>
      </c>
      <c r="J74" s="40">
        <v>1828.8666666666663</v>
      </c>
      <c r="K74" s="31">
        <v>1778</v>
      </c>
      <c r="L74" s="31">
        <v>1722.15</v>
      </c>
      <c r="M74" s="31">
        <v>13.214169999999999</v>
      </c>
      <c r="N74" s="1"/>
      <c r="O74" s="1"/>
    </row>
    <row r="75" spans="1:15" ht="12.75" customHeight="1">
      <c r="A75" s="31">
        <v>65</v>
      </c>
      <c r="B75" s="31" t="s">
        <v>322</v>
      </c>
      <c r="C75" s="31">
        <v>5596.9</v>
      </c>
      <c r="D75" s="40">
        <v>5622.3</v>
      </c>
      <c r="E75" s="40">
        <v>5534.6</v>
      </c>
      <c r="F75" s="40">
        <v>5472.3</v>
      </c>
      <c r="G75" s="40">
        <v>5384.6</v>
      </c>
      <c r="H75" s="40">
        <v>5684.6</v>
      </c>
      <c r="I75" s="40">
        <v>5772.2999999999993</v>
      </c>
      <c r="J75" s="40">
        <v>5834.6</v>
      </c>
      <c r="K75" s="31">
        <v>5710</v>
      </c>
      <c r="L75" s="31">
        <v>5560</v>
      </c>
      <c r="M75" s="31">
        <v>0.30514999999999998</v>
      </c>
      <c r="N75" s="1"/>
      <c r="O75" s="1"/>
    </row>
    <row r="76" spans="1:15" ht="12.75" customHeight="1">
      <c r="A76" s="31">
        <v>66</v>
      </c>
      <c r="B76" s="31" t="s">
        <v>73</v>
      </c>
      <c r="C76" s="31">
        <v>819.25</v>
      </c>
      <c r="D76" s="40">
        <v>821.4</v>
      </c>
      <c r="E76" s="40">
        <v>809.94999999999993</v>
      </c>
      <c r="F76" s="40">
        <v>800.65</v>
      </c>
      <c r="G76" s="40">
        <v>789.19999999999993</v>
      </c>
      <c r="H76" s="40">
        <v>830.69999999999993</v>
      </c>
      <c r="I76" s="40">
        <v>842.15</v>
      </c>
      <c r="J76" s="40">
        <v>851.44999999999993</v>
      </c>
      <c r="K76" s="31">
        <v>832.85</v>
      </c>
      <c r="L76" s="31">
        <v>812.1</v>
      </c>
      <c r="M76" s="31">
        <v>28.477080000000001</v>
      </c>
      <c r="N76" s="1"/>
      <c r="O76" s="1"/>
    </row>
    <row r="77" spans="1:15" ht="12.75" customHeight="1">
      <c r="A77" s="31">
        <v>67</v>
      </c>
      <c r="B77" s="31" t="s">
        <v>323</v>
      </c>
      <c r="C77" s="31">
        <v>375.25</v>
      </c>
      <c r="D77" s="40">
        <v>380.56666666666666</v>
      </c>
      <c r="E77" s="40">
        <v>368.7833333333333</v>
      </c>
      <c r="F77" s="40">
        <v>362.31666666666666</v>
      </c>
      <c r="G77" s="40">
        <v>350.5333333333333</v>
      </c>
      <c r="H77" s="40">
        <v>387.0333333333333</v>
      </c>
      <c r="I77" s="40">
        <v>398.81666666666672</v>
      </c>
      <c r="J77" s="40">
        <v>405.2833333333333</v>
      </c>
      <c r="K77" s="31">
        <v>392.35</v>
      </c>
      <c r="L77" s="31">
        <v>374.1</v>
      </c>
      <c r="M77" s="31">
        <v>2.20723</v>
      </c>
      <c r="N77" s="1"/>
      <c r="O77" s="1"/>
    </row>
    <row r="78" spans="1:15" ht="12.75" customHeight="1">
      <c r="A78" s="31">
        <v>68</v>
      </c>
      <c r="B78" s="31" t="s">
        <v>72</v>
      </c>
      <c r="C78" s="31">
        <v>171.05</v>
      </c>
      <c r="D78" s="40">
        <v>172.08333333333334</v>
      </c>
      <c r="E78" s="40">
        <v>169.26666666666668</v>
      </c>
      <c r="F78" s="40">
        <v>167.48333333333335</v>
      </c>
      <c r="G78" s="40">
        <v>164.66666666666669</v>
      </c>
      <c r="H78" s="40">
        <v>173.86666666666667</v>
      </c>
      <c r="I78" s="40">
        <v>176.68333333333334</v>
      </c>
      <c r="J78" s="40">
        <v>178.46666666666667</v>
      </c>
      <c r="K78" s="31">
        <v>174.9</v>
      </c>
      <c r="L78" s="31">
        <v>170.3</v>
      </c>
      <c r="M78" s="31">
        <v>51.807209999999998</v>
      </c>
      <c r="N78" s="1"/>
      <c r="O78" s="1"/>
    </row>
    <row r="79" spans="1:15" ht="12.75" customHeight="1">
      <c r="A79" s="31">
        <v>69</v>
      </c>
      <c r="B79" s="31" t="s">
        <v>74</v>
      </c>
      <c r="C79" s="31">
        <v>752.85</v>
      </c>
      <c r="D79" s="40">
        <v>766.58333333333337</v>
      </c>
      <c r="E79" s="40">
        <v>733.26666666666677</v>
      </c>
      <c r="F79" s="40">
        <v>713.68333333333339</v>
      </c>
      <c r="G79" s="40">
        <v>680.36666666666679</v>
      </c>
      <c r="H79" s="40">
        <v>786.16666666666674</v>
      </c>
      <c r="I79" s="40">
        <v>819.48333333333335</v>
      </c>
      <c r="J79" s="40">
        <v>839.06666666666672</v>
      </c>
      <c r="K79" s="31">
        <v>799.9</v>
      </c>
      <c r="L79" s="31">
        <v>747</v>
      </c>
      <c r="M79" s="31">
        <v>27.329039999999999</v>
      </c>
      <c r="N79" s="1"/>
      <c r="O79" s="1"/>
    </row>
    <row r="80" spans="1:15" ht="12.75" customHeight="1">
      <c r="A80" s="31">
        <v>70</v>
      </c>
      <c r="B80" s="31" t="s">
        <v>77</v>
      </c>
      <c r="C80" s="31">
        <v>51.65</v>
      </c>
      <c r="D80" s="40">
        <v>52.383333333333333</v>
      </c>
      <c r="E80" s="40">
        <v>50.416666666666664</v>
      </c>
      <c r="F80" s="40">
        <v>49.18333333333333</v>
      </c>
      <c r="G80" s="40">
        <v>47.216666666666661</v>
      </c>
      <c r="H80" s="40">
        <v>53.616666666666667</v>
      </c>
      <c r="I80" s="40">
        <v>55.583333333333336</v>
      </c>
      <c r="J80" s="40">
        <v>56.81666666666667</v>
      </c>
      <c r="K80" s="31">
        <v>54.35</v>
      </c>
      <c r="L80" s="31">
        <v>51.15</v>
      </c>
      <c r="M80" s="31">
        <v>354.62205999999998</v>
      </c>
      <c r="N80" s="1"/>
      <c r="O80" s="1"/>
    </row>
    <row r="81" spans="1:15" ht="12.75" customHeight="1">
      <c r="A81" s="31">
        <v>71</v>
      </c>
      <c r="B81" s="31" t="s">
        <v>81</v>
      </c>
      <c r="C81" s="31">
        <v>455.2</v>
      </c>
      <c r="D81" s="40">
        <v>457.90000000000003</v>
      </c>
      <c r="E81" s="40">
        <v>450.30000000000007</v>
      </c>
      <c r="F81" s="40">
        <v>445.40000000000003</v>
      </c>
      <c r="G81" s="40">
        <v>437.80000000000007</v>
      </c>
      <c r="H81" s="40">
        <v>462.80000000000007</v>
      </c>
      <c r="I81" s="40">
        <v>470.40000000000009</v>
      </c>
      <c r="J81" s="40">
        <v>475.30000000000007</v>
      </c>
      <c r="K81" s="31">
        <v>465.5</v>
      </c>
      <c r="L81" s="31">
        <v>453</v>
      </c>
      <c r="M81" s="31">
        <v>60.574089999999998</v>
      </c>
      <c r="N81" s="1"/>
      <c r="O81" s="1"/>
    </row>
    <row r="82" spans="1:15" ht="12.75" customHeight="1">
      <c r="A82" s="31">
        <v>72</v>
      </c>
      <c r="B82" s="31" t="s">
        <v>324</v>
      </c>
      <c r="C82" s="31">
        <v>12438.65</v>
      </c>
      <c r="D82" s="40">
        <v>12497.883333333333</v>
      </c>
      <c r="E82" s="40">
        <v>12340.766666666666</v>
      </c>
      <c r="F82" s="40">
        <v>12242.883333333333</v>
      </c>
      <c r="G82" s="40">
        <v>12085.766666666666</v>
      </c>
      <c r="H82" s="40">
        <v>12595.766666666666</v>
      </c>
      <c r="I82" s="40">
        <v>12752.883333333331</v>
      </c>
      <c r="J82" s="40">
        <v>12850.766666666666</v>
      </c>
      <c r="K82" s="31">
        <v>12655</v>
      </c>
      <c r="L82" s="31">
        <v>12400</v>
      </c>
      <c r="M82" s="31">
        <v>2.0389999999999998E-2</v>
      </c>
      <c r="N82" s="1"/>
      <c r="O82" s="1"/>
    </row>
    <row r="83" spans="1:15" ht="12.75" customHeight="1">
      <c r="A83" s="31">
        <v>73</v>
      </c>
      <c r="B83" s="31" t="s">
        <v>76</v>
      </c>
      <c r="C83" s="31">
        <v>613.70000000000005</v>
      </c>
      <c r="D83" s="40">
        <v>617.9</v>
      </c>
      <c r="E83" s="40">
        <v>602.79999999999995</v>
      </c>
      <c r="F83" s="40">
        <v>591.9</v>
      </c>
      <c r="G83" s="40">
        <v>576.79999999999995</v>
      </c>
      <c r="H83" s="40">
        <v>628.79999999999995</v>
      </c>
      <c r="I83" s="40">
        <v>643.90000000000009</v>
      </c>
      <c r="J83" s="40">
        <v>654.79999999999995</v>
      </c>
      <c r="K83" s="31">
        <v>633</v>
      </c>
      <c r="L83" s="31">
        <v>607</v>
      </c>
      <c r="M83" s="31">
        <v>125.34832</v>
      </c>
      <c r="N83" s="1"/>
      <c r="O83" s="1"/>
    </row>
    <row r="84" spans="1:15" ht="12.75" customHeight="1">
      <c r="A84" s="31">
        <v>74</v>
      </c>
      <c r="B84" s="31" t="s">
        <v>78</v>
      </c>
      <c r="C84" s="31">
        <v>357.35</v>
      </c>
      <c r="D84" s="40">
        <v>360.68333333333339</v>
      </c>
      <c r="E84" s="40">
        <v>350.56666666666678</v>
      </c>
      <c r="F84" s="40">
        <v>343.78333333333336</v>
      </c>
      <c r="G84" s="40">
        <v>333.66666666666674</v>
      </c>
      <c r="H84" s="40">
        <v>367.46666666666681</v>
      </c>
      <c r="I84" s="40">
        <v>377.58333333333337</v>
      </c>
      <c r="J84" s="40">
        <v>384.36666666666684</v>
      </c>
      <c r="K84" s="31">
        <v>370.8</v>
      </c>
      <c r="L84" s="31">
        <v>353.9</v>
      </c>
      <c r="M84" s="31">
        <v>15.446859999999999</v>
      </c>
      <c r="N84" s="1"/>
      <c r="O84" s="1"/>
    </row>
    <row r="85" spans="1:15" ht="12.75" customHeight="1">
      <c r="A85" s="31">
        <v>75</v>
      </c>
      <c r="B85" s="31" t="s">
        <v>325</v>
      </c>
      <c r="C85" s="31">
        <v>1312.5</v>
      </c>
      <c r="D85" s="40">
        <v>1309.9333333333334</v>
      </c>
      <c r="E85" s="40">
        <v>1269.8666666666668</v>
      </c>
      <c r="F85" s="40">
        <v>1227.2333333333333</v>
      </c>
      <c r="G85" s="40">
        <v>1187.1666666666667</v>
      </c>
      <c r="H85" s="40">
        <v>1352.5666666666668</v>
      </c>
      <c r="I85" s="40">
        <v>1392.6333333333334</v>
      </c>
      <c r="J85" s="40">
        <v>1435.2666666666669</v>
      </c>
      <c r="K85" s="31">
        <v>1350</v>
      </c>
      <c r="L85" s="31">
        <v>1267.3</v>
      </c>
      <c r="M85" s="31">
        <v>1.4605600000000001</v>
      </c>
      <c r="N85" s="1"/>
      <c r="O85" s="1"/>
    </row>
    <row r="86" spans="1:15" ht="12.75" customHeight="1">
      <c r="A86" s="31">
        <v>76</v>
      </c>
      <c r="B86" s="31" t="s">
        <v>326</v>
      </c>
      <c r="C86" s="31">
        <v>414.7</v>
      </c>
      <c r="D86" s="40">
        <v>416.76666666666665</v>
      </c>
      <c r="E86" s="40">
        <v>409.93333333333328</v>
      </c>
      <c r="F86" s="40">
        <v>405.16666666666663</v>
      </c>
      <c r="G86" s="40">
        <v>398.33333333333326</v>
      </c>
      <c r="H86" s="40">
        <v>421.5333333333333</v>
      </c>
      <c r="I86" s="40">
        <v>428.36666666666667</v>
      </c>
      <c r="J86" s="40">
        <v>433.13333333333333</v>
      </c>
      <c r="K86" s="31">
        <v>423.6</v>
      </c>
      <c r="L86" s="31">
        <v>412</v>
      </c>
      <c r="M86" s="31">
        <v>14.70276</v>
      </c>
      <c r="N86" s="1"/>
      <c r="O86" s="1"/>
    </row>
    <row r="87" spans="1:15" ht="12.75" customHeight="1">
      <c r="A87" s="31">
        <v>77</v>
      </c>
      <c r="B87" s="31" t="s">
        <v>327</v>
      </c>
      <c r="C87" s="31">
        <v>107.55</v>
      </c>
      <c r="D87" s="40">
        <v>108.64999999999999</v>
      </c>
      <c r="E87" s="40">
        <v>105.69999999999999</v>
      </c>
      <c r="F87" s="40">
        <v>103.85</v>
      </c>
      <c r="G87" s="40">
        <v>100.89999999999999</v>
      </c>
      <c r="H87" s="40">
        <v>110.49999999999999</v>
      </c>
      <c r="I87" s="40">
        <v>113.45</v>
      </c>
      <c r="J87" s="40">
        <v>115.29999999999998</v>
      </c>
      <c r="K87" s="31">
        <v>111.6</v>
      </c>
      <c r="L87" s="31">
        <v>106.8</v>
      </c>
      <c r="M87" s="31">
        <v>2.9196399999999998</v>
      </c>
      <c r="N87" s="1"/>
      <c r="O87" s="1"/>
    </row>
    <row r="88" spans="1:15" ht="12.75" customHeight="1">
      <c r="A88" s="31">
        <v>78</v>
      </c>
      <c r="B88" s="31" t="s">
        <v>328</v>
      </c>
      <c r="C88" s="31">
        <v>5743.95</v>
      </c>
      <c r="D88" s="40">
        <v>5728.8666666666659</v>
      </c>
      <c r="E88" s="40">
        <v>5682.7833333333319</v>
      </c>
      <c r="F88" s="40">
        <v>5621.6166666666659</v>
      </c>
      <c r="G88" s="40">
        <v>5575.5333333333319</v>
      </c>
      <c r="H88" s="40">
        <v>5790.0333333333319</v>
      </c>
      <c r="I88" s="40">
        <v>5836.1166666666659</v>
      </c>
      <c r="J88" s="40">
        <v>5897.2833333333319</v>
      </c>
      <c r="K88" s="31">
        <v>5774.95</v>
      </c>
      <c r="L88" s="31">
        <v>5667.7</v>
      </c>
      <c r="M88" s="31">
        <v>9.1700000000000004E-2</v>
      </c>
      <c r="N88" s="1"/>
      <c r="O88" s="1"/>
    </row>
    <row r="89" spans="1:15" ht="12.75" customHeight="1">
      <c r="A89" s="31">
        <v>79</v>
      </c>
      <c r="B89" s="31" t="s">
        <v>329</v>
      </c>
      <c r="C89" s="31">
        <v>811.75</v>
      </c>
      <c r="D89" s="40">
        <v>811.85</v>
      </c>
      <c r="E89" s="40">
        <v>802.35</v>
      </c>
      <c r="F89" s="40">
        <v>792.95</v>
      </c>
      <c r="G89" s="40">
        <v>783.45</v>
      </c>
      <c r="H89" s="40">
        <v>821.25</v>
      </c>
      <c r="I89" s="40">
        <v>830.75</v>
      </c>
      <c r="J89" s="40">
        <v>840.15</v>
      </c>
      <c r="K89" s="31">
        <v>821.35</v>
      </c>
      <c r="L89" s="31">
        <v>802.45</v>
      </c>
      <c r="M89" s="31">
        <v>0.40439000000000003</v>
      </c>
      <c r="N89" s="1"/>
      <c r="O89" s="1"/>
    </row>
    <row r="90" spans="1:15" ht="12.75" customHeight="1">
      <c r="A90" s="31">
        <v>80</v>
      </c>
      <c r="B90" s="31" t="s">
        <v>249</v>
      </c>
      <c r="C90" s="31">
        <v>1180.8</v>
      </c>
      <c r="D90" s="40">
        <v>1160.1666666666667</v>
      </c>
      <c r="E90" s="40">
        <v>1101.6333333333334</v>
      </c>
      <c r="F90" s="40">
        <v>1022.4666666666667</v>
      </c>
      <c r="G90" s="40">
        <v>963.93333333333339</v>
      </c>
      <c r="H90" s="40">
        <v>1239.3333333333335</v>
      </c>
      <c r="I90" s="40">
        <v>1297.8666666666668</v>
      </c>
      <c r="J90" s="40">
        <v>1377.0333333333335</v>
      </c>
      <c r="K90" s="31">
        <v>1218.7</v>
      </c>
      <c r="L90" s="31">
        <v>1081</v>
      </c>
      <c r="M90" s="31">
        <v>8.9309200000000004</v>
      </c>
      <c r="N90" s="1"/>
      <c r="O90" s="1"/>
    </row>
    <row r="91" spans="1:15" ht="12.75" customHeight="1">
      <c r="A91" s="31">
        <v>81</v>
      </c>
      <c r="B91" s="31" t="s">
        <v>79</v>
      </c>
      <c r="C91" s="31">
        <v>13676.35</v>
      </c>
      <c r="D91" s="40">
        <v>13752.116666666667</v>
      </c>
      <c r="E91" s="40">
        <v>13554.233333333334</v>
      </c>
      <c r="F91" s="40">
        <v>13432.116666666667</v>
      </c>
      <c r="G91" s="40">
        <v>13234.233333333334</v>
      </c>
      <c r="H91" s="40">
        <v>13874.233333333334</v>
      </c>
      <c r="I91" s="40">
        <v>14072.116666666669</v>
      </c>
      <c r="J91" s="40">
        <v>14194.233333333334</v>
      </c>
      <c r="K91" s="31">
        <v>13950</v>
      </c>
      <c r="L91" s="31">
        <v>13630</v>
      </c>
      <c r="M91" s="31">
        <v>0.33217000000000002</v>
      </c>
      <c r="N91" s="1"/>
      <c r="O91" s="1"/>
    </row>
    <row r="92" spans="1:15" ht="12.75" customHeight="1">
      <c r="A92" s="31">
        <v>82</v>
      </c>
      <c r="B92" s="31" t="s">
        <v>330</v>
      </c>
      <c r="C92" s="31">
        <v>315.10000000000002</v>
      </c>
      <c r="D92" s="40">
        <v>318.11666666666662</v>
      </c>
      <c r="E92" s="40">
        <v>311.78333333333325</v>
      </c>
      <c r="F92" s="40">
        <v>308.46666666666664</v>
      </c>
      <c r="G92" s="40">
        <v>302.13333333333327</v>
      </c>
      <c r="H92" s="40">
        <v>321.43333333333322</v>
      </c>
      <c r="I92" s="40">
        <v>327.76666666666659</v>
      </c>
      <c r="J92" s="40">
        <v>331.0833333333332</v>
      </c>
      <c r="K92" s="31">
        <v>324.45</v>
      </c>
      <c r="L92" s="31">
        <v>314.8</v>
      </c>
      <c r="M92" s="31">
        <v>1.26064</v>
      </c>
      <c r="N92" s="1"/>
      <c r="O92" s="1"/>
    </row>
    <row r="93" spans="1:15" ht="12.75" customHeight="1">
      <c r="A93" s="31">
        <v>83</v>
      </c>
      <c r="B93" s="31" t="s">
        <v>82</v>
      </c>
      <c r="C93" s="31">
        <v>3895.95</v>
      </c>
      <c r="D93" s="40">
        <v>3832.9166666666665</v>
      </c>
      <c r="E93" s="40">
        <v>3698.333333333333</v>
      </c>
      <c r="F93" s="40">
        <v>3500.7166666666667</v>
      </c>
      <c r="G93" s="40">
        <v>3366.1333333333332</v>
      </c>
      <c r="H93" s="40">
        <v>4030.5333333333328</v>
      </c>
      <c r="I93" s="40">
        <v>4165.1166666666659</v>
      </c>
      <c r="J93" s="40">
        <v>4362.7333333333327</v>
      </c>
      <c r="K93" s="31">
        <v>3967.5</v>
      </c>
      <c r="L93" s="31">
        <v>3635.3</v>
      </c>
      <c r="M93" s="31">
        <v>15.67252</v>
      </c>
      <c r="N93" s="1"/>
      <c r="O93" s="1"/>
    </row>
    <row r="94" spans="1:15" ht="12.75" customHeight="1">
      <c r="A94" s="31">
        <v>84</v>
      </c>
      <c r="B94" s="31" t="s">
        <v>331</v>
      </c>
      <c r="C94" s="31">
        <v>158.5</v>
      </c>
      <c r="D94" s="40">
        <v>159.36666666666667</v>
      </c>
      <c r="E94" s="40">
        <v>155.73333333333335</v>
      </c>
      <c r="F94" s="40">
        <v>152.96666666666667</v>
      </c>
      <c r="G94" s="40">
        <v>149.33333333333334</v>
      </c>
      <c r="H94" s="40">
        <v>162.13333333333335</v>
      </c>
      <c r="I94" s="40">
        <v>165.76666666666668</v>
      </c>
      <c r="J94" s="40">
        <v>168.53333333333336</v>
      </c>
      <c r="K94" s="31">
        <v>163</v>
      </c>
      <c r="L94" s="31">
        <v>156.6</v>
      </c>
      <c r="M94" s="31">
        <v>18.364229999999999</v>
      </c>
      <c r="N94" s="1"/>
      <c r="O94" s="1"/>
    </row>
    <row r="95" spans="1:15" ht="12.75" customHeight="1">
      <c r="A95" s="31">
        <v>85</v>
      </c>
      <c r="B95" s="31" t="s">
        <v>332</v>
      </c>
      <c r="C95" s="31">
        <v>377.6</v>
      </c>
      <c r="D95" s="40">
        <v>380.36666666666662</v>
      </c>
      <c r="E95" s="40">
        <v>373.83333333333326</v>
      </c>
      <c r="F95" s="40">
        <v>370.06666666666666</v>
      </c>
      <c r="G95" s="40">
        <v>363.5333333333333</v>
      </c>
      <c r="H95" s="40">
        <v>384.13333333333321</v>
      </c>
      <c r="I95" s="40">
        <v>390.66666666666663</v>
      </c>
      <c r="J95" s="40">
        <v>394.43333333333317</v>
      </c>
      <c r="K95" s="31">
        <v>386.9</v>
      </c>
      <c r="L95" s="31">
        <v>376.6</v>
      </c>
      <c r="M95" s="31">
        <v>3.4241299999999999</v>
      </c>
      <c r="N95" s="1"/>
      <c r="O95" s="1"/>
    </row>
    <row r="96" spans="1:15" ht="12.75" customHeight="1">
      <c r="A96" s="31">
        <v>86</v>
      </c>
      <c r="B96" s="31" t="s">
        <v>250</v>
      </c>
      <c r="C96" s="31">
        <v>747.8</v>
      </c>
      <c r="D96" s="40">
        <v>753</v>
      </c>
      <c r="E96" s="40">
        <v>736</v>
      </c>
      <c r="F96" s="40">
        <v>724.2</v>
      </c>
      <c r="G96" s="40">
        <v>707.2</v>
      </c>
      <c r="H96" s="40">
        <v>764.8</v>
      </c>
      <c r="I96" s="40">
        <v>781.8</v>
      </c>
      <c r="J96" s="40">
        <v>793.59999999999991</v>
      </c>
      <c r="K96" s="31">
        <v>770</v>
      </c>
      <c r="L96" s="31">
        <v>741.2</v>
      </c>
      <c r="M96" s="31">
        <v>4.10182</v>
      </c>
      <c r="N96" s="1"/>
      <c r="O96" s="1"/>
    </row>
    <row r="97" spans="1:15" ht="12.75" customHeight="1">
      <c r="A97" s="31">
        <v>87</v>
      </c>
      <c r="B97" s="31" t="s">
        <v>333</v>
      </c>
      <c r="C97" s="31">
        <v>2632.05</v>
      </c>
      <c r="D97" s="40">
        <v>2638.8333333333335</v>
      </c>
      <c r="E97" s="40">
        <v>2597.2166666666672</v>
      </c>
      <c r="F97" s="40">
        <v>2562.3833333333337</v>
      </c>
      <c r="G97" s="40">
        <v>2520.7666666666673</v>
      </c>
      <c r="H97" s="40">
        <v>2673.666666666667</v>
      </c>
      <c r="I97" s="40">
        <v>2715.2833333333328</v>
      </c>
      <c r="J97" s="40">
        <v>2750.1166666666668</v>
      </c>
      <c r="K97" s="31">
        <v>2680.45</v>
      </c>
      <c r="L97" s="31">
        <v>2604</v>
      </c>
      <c r="M97" s="31">
        <v>0.38463000000000003</v>
      </c>
      <c r="N97" s="1"/>
      <c r="O97" s="1"/>
    </row>
    <row r="98" spans="1:15" ht="12.75" customHeight="1">
      <c r="A98" s="31">
        <v>88</v>
      </c>
      <c r="B98" s="31" t="s">
        <v>334</v>
      </c>
      <c r="C98" s="31">
        <v>307.25</v>
      </c>
      <c r="D98" s="40">
        <v>309.38333333333333</v>
      </c>
      <c r="E98" s="40">
        <v>303.86666666666667</v>
      </c>
      <c r="F98" s="40">
        <v>300.48333333333335</v>
      </c>
      <c r="G98" s="40">
        <v>294.9666666666667</v>
      </c>
      <c r="H98" s="40">
        <v>312.76666666666665</v>
      </c>
      <c r="I98" s="40">
        <v>318.2833333333333</v>
      </c>
      <c r="J98" s="40">
        <v>321.66666666666663</v>
      </c>
      <c r="K98" s="31">
        <v>314.89999999999998</v>
      </c>
      <c r="L98" s="31">
        <v>306</v>
      </c>
      <c r="M98" s="31">
        <v>1.7051400000000001</v>
      </c>
      <c r="N98" s="1"/>
      <c r="O98" s="1"/>
    </row>
    <row r="99" spans="1:15" ht="12.75" customHeight="1">
      <c r="A99" s="31">
        <v>89</v>
      </c>
      <c r="B99" s="31" t="s">
        <v>83</v>
      </c>
      <c r="C99" s="31">
        <v>534.85</v>
      </c>
      <c r="D99" s="40">
        <v>534.79999999999995</v>
      </c>
      <c r="E99" s="40">
        <v>521.59999999999991</v>
      </c>
      <c r="F99" s="40">
        <v>508.34999999999991</v>
      </c>
      <c r="G99" s="40">
        <v>495.14999999999986</v>
      </c>
      <c r="H99" s="40">
        <v>548.04999999999995</v>
      </c>
      <c r="I99" s="40">
        <v>561.25</v>
      </c>
      <c r="J99" s="40">
        <v>574.5</v>
      </c>
      <c r="K99" s="31">
        <v>548</v>
      </c>
      <c r="L99" s="31">
        <v>521.54999999999995</v>
      </c>
      <c r="M99" s="31">
        <v>51.128410000000002</v>
      </c>
      <c r="N99" s="1"/>
      <c r="O99" s="1"/>
    </row>
    <row r="100" spans="1:15" ht="12.75" customHeight="1">
      <c r="A100" s="31">
        <v>90</v>
      </c>
      <c r="B100" s="31" t="s">
        <v>335</v>
      </c>
      <c r="C100" s="31">
        <v>500.3</v>
      </c>
      <c r="D100" s="40">
        <v>503.25</v>
      </c>
      <c r="E100" s="40">
        <v>493.4</v>
      </c>
      <c r="F100" s="40">
        <v>486.5</v>
      </c>
      <c r="G100" s="40">
        <v>476.65</v>
      </c>
      <c r="H100" s="40">
        <v>510.15</v>
      </c>
      <c r="I100" s="40">
        <v>520</v>
      </c>
      <c r="J100" s="40">
        <v>526.9</v>
      </c>
      <c r="K100" s="31">
        <v>513.1</v>
      </c>
      <c r="L100" s="31">
        <v>496.35</v>
      </c>
      <c r="M100" s="31">
        <v>5.3819400000000002</v>
      </c>
      <c r="N100" s="1"/>
      <c r="O100" s="1"/>
    </row>
    <row r="101" spans="1:15" ht="12.75" customHeight="1">
      <c r="A101" s="31">
        <v>91</v>
      </c>
      <c r="B101" s="31" t="s">
        <v>84</v>
      </c>
      <c r="C101" s="31">
        <v>152.80000000000001</v>
      </c>
      <c r="D101" s="40">
        <v>153.05000000000001</v>
      </c>
      <c r="E101" s="40">
        <v>150.95000000000002</v>
      </c>
      <c r="F101" s="40">
        <v>149.1</v>
      </c>
      <c r="G101" s="40">
        <v>147</v>
      </c>
      <c r="H101" s="40">
        <v>154.90000000000003</v>
      </c>
      <c r="I101" s="40">
        <v>157.00000000000006</v>
      </c>
      <c r="J101" s="40">
        <v>158.85000000000005</v>
      </c>
      <c r="K101" s="31">
        <v>155.15</v>
      </c>
      <c r="L101" s="31">
        <v>151.19999999999999</v>
      </c>
      <c r="M101" s="31">
        <v>115.71042</v>
      </c>
      <c r="N101" s="1"/>
      <c r="O101" s="1"/>
    </row>
    <row r="102" spans="1:15" ht="12.75" customHeight="1">
      <c r="A102" s="31">
        <v>92</v>
      </c>
      <c r="B102" s="31" t="s">
        <v>336</v>
      </c>
      <c r="C102" s="31">
        <v>773.3</v>
      </c>
      <c r="D102" s="40">
        <v>778.06666666666661</v>
      </c>
      <c r="E102" s="40">
        <v>760.43333333333317</v>
      </c>
      <c r="F102" s="40">
        <v>747.56666666666661</v>
      </c>
      <c r="G102" s="40">
        <v>729.93333333333317</v>
      </c>
      <c r="H102" s="40">
        <v>790.93333333333317</v>
      </c>
      <c r="I102" s="40">
        <v>808.56666666666661</v>
      </c>
      <c r="J102" s="40">
        <v>821.43333333333317</v>
      </c>
      <c r="K102" s="31">
        <v>795.7</v>
      </c>
      <c r="L102" s="31">
        <v>765.2</v>
      </c>
      <c r="M102" s="31">
        <v>1.94259</v>
      </c>
      <c r="N102" s="1"/>
      <c r="O102" s="1"/>
    </row>
    <row r="103" spans="1:15" ht="12.75" customHeight="1">
      <c r="A103" s="31">
        <v>93</v>
      </c>
      <c r="B103" s="31" t="s">
        <v>337</v>
      </c>
      <c r="C103" s="31">
        <v>517.4</v>
      </c>
      <c r="D103" s="40">
        <v>520.76666666666677</v>
      </c>
      <c r="E103" s="40">
        <v>508.53333333333353</v>
      </c>
      <c r="F103" s="40">
        <v>499.66666666666674</v>
      </c>
      <c r="G103" s="40">
        <v>487.43333333333351</v>
      </c>
      <c r="H103" s="40">
        <v>529.63333333333355</v>
      </c>
      <c r="I103" s="40">
        <v>541.8666666666669</v>
      </c>
      <c r="J103" s="40">
        <v>550.73333333333358</v>
      </c>
      <c r="K103" s="31">
        <v>533</v>
      </c>
      <c r="L103" s="31">
        <v>511.9</v>
      </c>
      <c r="M103" s="31">
        <v>0.52583999999999997</v>
      </c>
      <c r="N103" s="1"/>
      <c r="O103" s="1"/>
    </row>
    <row r="104" spans="1:15" ht="12.75" customHeight="1">
      <c r="A104" s="31">
        <v>94</v>
      </c>
      <c r="B104" s="31" t="s">
        <v>338</v>
      </c>
      <c r="C104" s="31">
        <v>696.45</v>
      </c>
      <c r="D104" s="40">
        <v>698.13333333333333</v>
      </c>
      <c r="E104" s="40">
        <v>685.31666666666661</v>
      </c>
      <c r="F104" s="40">
        <v>674.18333333333328</v>
      </c>
      <c r="G104" s="40">
        <v>661.36666666666656</v>
      </c>
      <c r="H104" s="40">
        <v>709.26666666666665</v>
      </c>
      <c r="I104" s="40">
        <v>722.08333333333348</v>
      </c>
      <c r="J104" s="40">
        <v>733.2166666666667</v>
      </c>
      <c r="K104" s="31">
        <v>710.95</v>
      </c>
      <c r="L104" s="31">
        <v>687</v>
      </c>
      <c r="M104" s="31">
        <v>0.91774999999999995</v>
      </c>
      <c r="N104" s="1"/>
      <c r="O104" s="1"/>
    </row>
    <row r="105" spans="1:15" ht="12.75" customHeight="1">
      <c r="A105" s="31">
        <v>95</v>
      </c>
      <c r="B105" s="31" t="s">
        <v>251</v>
      </c>
      <c r="C105" s="31">
        <v>130.35</v>
      </c>
      <c r="D105" s="40">
        <v>130.81666666666666</v>
      </c>
      <c r="E105" s="40">
        <v>129.58333333333331</v>
      </c>
      <c r="F105" s="40">
        <v>128.81666666666666</v>
      </c>
      <c r="G105" s="40">
        <v>127.58333333333331</v>
      </c>
      <c r="H105" s="40">
        <v>131.58333333333331</v>
      </c>
      <c r="I105" s="40">
        <v>132.81666666666666</v>
      </c>
      <c r="J105" s="40">
        <v>133.58333333333331</v>
      </c>
      <c r="K105" s="31">
        <v>132.05000000000001</v>
      </c>
      <c r="L105" s="31">
        <v>130.05000000000001</v>
      </c>
      <c r="M105" s="31">
        <v>6.8136400000000004</v>
      </c>
      <c r="N105" s="1"/>
      <c r="O105" s="1"/>
    </row>
    <row r="106" spans="1:15" ht="12.75" customHeight="1">
      <c r="A106" s="31">
        <v>96</v>
      </c>
      <c r="B106" s="31" t="s">
        <v>339</v>
      </c>
      <c r="C106" s="31">
        <v>1298.6500000000001</v>
      </c>
      <c r="D106" s="40">
        <v>1305.9166666666667</v>
      </c>
      <c r="E106" s="40">
        <v>1286.8333333333335</v>
      </c>
      <c r="F106" s="40">
        <v>1275.0166666666667</v>
      </c>
      <c r="G106" s="40">
        <v>1255.9333333333334</v>
      </c>
      <c r="H106" s="40">
        <v>1317.7333333333336</v>
      </c>
      <c r="I106" s="40">
        <v>1336.8166666666671</v>
      </c>
      <c r="J106" s="40">
        <v>1348.6333333333337</v>
      </c>
      <c r="K106" s="31">
        <v>1325</v>
      </c>
      <c r="L106" s="31">
        <v>1294.0999999999999</v>
      </c>
      <c r="M106" s="31">
        <v>1.16716</v>
      </c>
      <c r="N106" s="1"/>
      <c r="O106" s="1"/>
    </row>
    <row r="107" spans="1:15" ht="12.75" customHeight="1">
      <c r="A107" s="31">
        <v>97</v>
      </c>
      <c r="B107" s="31" t="s">
        <v>340</v>
      </c>
      <c r="C107" s="31">
        <v>19.95</v>
      </c>
      <c r="D107" s="40">
        <v>20.066666666666666</v>
      </c>
      <c r="E107" s="40">
        <v>19.733333333333334</v>
      </c>
      <c r="F107" s="40">
        <v>19.516666666666669</v>
      </c>
      <c r="G107" s="40">
        <v>19.183333333333337</v>
      </c>
      <c r="H107" s="40">
        <v>20.283333333333331</v>
      </c>
      <c r="I107" s="40">
        <v>20.616666666666667</v>
      </c>
      <c r="J107" s="40">
        <v>20.833333333333329</v>
      </c>
      <c r="K107" s="31">
        <v>20.399999999999999</v>
      </c>
      <c r="L107" s="31">
        <v>19.850000000000001</v>
      </c>
      <c r="M107" s="31">
        <v>44.475160000000002</v>
      </c>
      <c r="N107" s="1"/>
      <c r="O107" s="1"/>
    </row>
    <row r="108" spans="1:15" ht="12.75" customHeight="1">
      <c r="A108" s="31">
        <v>98</v>
      </c>
      <c r="B108" s="31" t="s">
        <v>341</v>
      </c>
      <c r="C108" s="31">
        <v>1209.45</v>
      </c>
      <c r="D108" s="40">
        <v>1224.4833333333333</v>
      </c>
      <c r="E108" s="40">
        <v>1188.9666666666667</v>
      </c>
      <c r="F108" s="40">
        <v>1168.4833333333333</v>
      </c>
      <c r="G108" s="40">
        <v>1132.9666666666667</v>
      </c>
      <c r="H108" s="40">
        <v>1244.9666666666667</v>
      </c>
      <c r="I108" s="40">
        <v>1280.4833333333336</v>
      </c>
      <c r="J108" s="40">
        <v>1300.9666666666667</v>
      </c>
      <c r="K108" s="31">
        <v>1260</v>
      </c>
      <c r="L108" s="31">
        <v>1204</v>
      </c>
      <c r="M108" s="31">
        <v>3.58812</v>
      </c>
      <c r="N108" s="1"/>
      <c r="O108" s="1"/>
    </row>
    <row r="109" spans="1:15" ht="12.75" customHeight="1">
      <c r="A109" s="31">
        <v>99</v>
      </c>
      <c r="B109" s="31" t="s">
        <v>342</v>
      </c>
      <c r="C109" s="31">
        <v>403.6</v>
      </c>
      <c r="D109" s="40">
        <v>404.33333333333331</v>
      </c>
      <c r="E109" s="40">
        <v>400.26666666666665</v>
      </c>
      <c r="F109" s="40">
        <v>396.93333333333334</v>
      </c>
      <c r="G109" s="40">
        <v>392.86666666666667</v>
      </c>
      <c r="H109" s="40">
        <v>407.66666666666663</v>
      </c>
      <c r="I109" s="40">
        <v>411.73333333333335</v>
      </c>
      <c r="J109" s="40">
        <v>415.06666666666661</v>
      </c>
      <c r="K109" s="31">
        <v>408.4</v>
      </c>
      <c r="L109" s="31">
        <v>401</v>
      </c>
      <c r="M109" s="31">
        <v>1.8811800000000001</v>
      </c>
      <c r="N109" s="1"/>
      <c r="O109" s="1"/>
    </row>
    <row r="110" spans="1:15" ht="12.75" customHeight="1">
      <c r="A110" s="31">
        <v>100</v>
      </c>
      <c r="B110" s="31" t="s">
        <v>343</v>
      </c>
      <c r="C110" s="31">
        <v>766.95</v>
      </c>
      <c r="D110" s="40">
        <v>772.2166666666667</v>
      </c>
      <c r="E110" s="40">
        <v>755.73333333333335</v>
      </c>
      <c r="F110" s="40">
        <v>744.51666666666665</v>
      </c>
      <c r="G110" s="40">
        <v>728.0333333333333</v>
      </c>
      <c r="H110" s="40">
        <v>783.43333333333339</v>
      </c>
      <c r="I110" s="40">
        <v>799.91666666666674</v>
      </c>
      <c r="J110" s="40">
        <v>811.13333333333344</v>
      </c>
      <c r="K110" s="31">
        <v>788.7</v>
      </c>
      <c r="L110" s="31">
        <v>761</v>
      </c>
      <c r="M110" s="31">
        <v>4.1023100000000001</v>
      </c>
      <c r="N110" s="1"/>
      <c r="O110" s="1"/>
    </row>
    <row r="111" spans="1:15" ht="12.75" customHeight="1">
      <c r="A111" s="31">
        <v>101</v>
      </c>
      <c r="B111" s="31" t="s">
        <v>344</v>
      </c>
      <c r="C111" s="31">
        <v>4725.6000000000004</v>
      </c>
      <c r="D111" s="40">
        <v>4711.8166666666666</v>
      </c>
      <c r="E111" s="40">
        <v>4637.0333333333328</v>
      </c>
      <c r="F111" s="40">
        <v>4548.4666666666662</v>
      </c>
      <c r="G111" s="40">
        <v>4473.6833333333325</v>
      </c>
      <c r="H111" s="40">
        <v>4800.3833333333332</v>
      </c>
      <c r="I111" s="40">
        <v>4875.1666666666679</v>
      </c>
      <c r="J111" s="40">
        <v>4963.7333333333336</v>
      </c>
      <c r="K111" s="31">
        <v>4786.6000000000004</v>
      </c>
      <c r="L111" s="31">
        <v>4623.25</v>
      </c>
      <c r="M111" s="31">
        <v>0.18539</v>
      </c>
      <c r="N111" s="1"/>
      <c r="O111" s="1"/>
    </row>
    <row r="112" spans="1:15" ht="12.75" customHeight="1">
      <c r="A112" s="31">
        <v>102</v>
      </c>
      <c r="B112" s="31" t="s">
        <v>345</v>
      </c>
      <c r="C112" s="31">
        <v>165.55</v>
      </c>
      <c r="D112" s="40">
        <v>166.88333333333333</v>
      </c>
      <c r="E112" s="40">
        <v>163.66666666666666</v>
      </c>
      <c r="F112" s="40">
        <v>161.78333333333333</v>
      </c>
      <c r="G112" s="40">
        <v>158.56666666666666</v>
      </c>
      <c r="H112" s="40">
        <v>168.76666666666665</v>
      </c>
      <c r="I112" s="40">
        <v>171.98333333333335</v>
      </c>
      <c r="J112" s="40">
        <v>173.86666666666665</v>
      </c>
      <c r="K112" s="31">
        <v>170.1</v>
      </c>
      <c r="L112" s="31">
        <v>165</v>
      </c>
      <c r="M112" s="31">
        <v>0.85619000000000001</v>
      </c>
      <c r="N112" s="1"/>
      <c r="O112" s="1"/>
    </row>
    <row r="113" spans="1:15" ht="12.75" customHeight="1">
      <c r="A113" s="31">
        <v>103</v>
      </c>
      <c r="B113" s="31" t="s">
        <v>346</v>
      </c>
      <c r="C113" s="31">
        <v>337.45</v>
      </c>
      <c r="D113" s="40">
        <v>337.93333333333334</v>
      </c>
      <c r="E113" s="40">
        <v>326.9666666666667</v>
      </c>
      <c r="F113" s="40">
        <v>316.48333333333335</v>
      </c>
      <c r="G113" s="40">
        <v>305.51666666666671</v>
      </c>
      <c r="H113" s="40">
        <v>348.41666666666669</v>
      </c>
      <c r="I113" s="40">
        <v>359.38333333333327</v>
      </c>
      <c r="J113" s="40">
        <v>369.86666666666667</v>
      </c>
      <c r="K113" s="31">
        <v>348.9</v>
      </c>
      <c r="L113" s="31">
        <v>327.45</v>
      </c>
      <c r="M113" s="31">
        <v>26.176269999999999</v>
      </c>
      <c r="N113" s="1"/>
      <c r="O113" s="1"/>
    </row>
    <row r="114" spans="1:15" ht="12.75" customHeight="1">
      <c r="A114" s="31">
        <v>104</v>
      </c>
      <c r="B114" s="31" t="s">
        <v>347</v>
      </c>
      <c r="C114" s="31">
        <v>647</v>
      </c>
      <c r="D114" s="40">
        <v>645.91666666666663</v>
      </c>
      <c r="E114" s="40">
        <v>637.93333333333328</v>
      </c>
      <c r="F114" s="40">
        <v>628.86666666666667</v>
      </c>
      <c r="G114" s="40">
        <v>620.88333333333333</v>
      </c>
      <c r="H114" s="40">
        <v>654.98333333333323</v>
      </c>
      <c r="I114" s="40">
        <v>662.96666666666658</v>
      </c>
      <c r="J114" s="40">
        <v>672.03333333333319</v>
      </c>
      <c r="K114" s="31">
        <v>653.9</v>
      </c>
      <c r="L114" s="31">
        <v>636.85</v>
      </c>
      <c r="M114" s="31">
        <v>7.4239899999999999</v>
      </c>
      <c r="N114" s="1"/>
      <c r="O114" s="1"/>
    </row>
    <row r="115" spans="1:15" ht="12.75" customHeight="1">
      <c r="A115" s="31">
        <v>105</v>
      </c>
      <c r="B115" s="31" t="s">
        <v>85</v>
      </c>
      <c r="C115" s="31">
        <v>485.1</v>
      </c>
      <c r="D115" s="40">
        <v>491.59999999999997</v>
      </c>
      <c r="E115" s="40">
        <v>476.69999999999993</v>
      </c>
      <c r="F115" s="40">
        <v>468.29999999999995</v>
      </c>
      <c r="G115" s="40">
        <v>453.39999999999992</v>
      </c>
      <c r="H115" s="40">
        <v>499.99999999999994</v>
      </c>
      <c r="I115" s="40">
        <v>514.89999999999986</v>
      </c>
      <c r="J115" s="40">
        <v>523.29999999999995</v>
      </c>
      <c r="K115" s="31">
        <v>506.5</v>
      </c>
      <c r="L115" s="31">
        <v>483.2</v>
      </c>
      <c r="M115" s="31">
        <v>27.825289999999999</v>
      </c>
      <c r="N115" s="1"/>
      <c r="O115" s="1"/>
    </row>
    <row r="116" spans="1:15" ht="12.75" customHeight="1">
      <c r="A116" s="31">
        <v>106</v>
      </c>
      <c r="B116" s="31" t="s">
        <v>86</v>
      </c>
      <c r="C116" s="31">
        <v>890.85</v>
      </c>
      <c r="D116" s="40">
        <v>895.63333333333333</v>
      </c>
      <c r="E116" s="40">
        <v>882.2166666666667</v>
      </c>
      <c r="F116" s="40">
        <v>873.58333333333337</v>
      </c>
      <c r="G116" s="40">
        <v>860.16666666666674</v>
      </c>
      <c r="H116" s="40">
        <v>904.26666666666665</v>
      </c>
      <c r="I116" s="40">
        <v>917.68333333333339</v>
      </c>
      <c r="J116" s="40">
        <v>926.31666666666661</v>
      </c>
      <c r="K116" s="31">
        <v>909.05</v>
      </c>
      <c r="L116" s="31">
        <v>887</v>
      </c>
      <c r="M116" s="31">
        <v>23.548739999999999</v>
      </c>
      <c r="N116" s="1"/>
      <c r="O116" s="1"/>
    </row>
    <row r="117" spans="1:15" ht="12.75" customHeight="1">
      <c r="A117" s="31">
        <v>107</v>
      </c>
      <c r="B117" s="31" t="s">
        <v>93</v>
      </c>
      <c r="C117" s="31">
        <v>146.25</v>
      </c>
      <c r="D117" s="40">
        <v>147.18333333333334</v>
      </c>
      <c r="E117" s="40">
        <v>145.06666666666666</v>
      </c>
      <c r="F117" s="40">
        <v>143.88333333333333</v>
      </c>
      <c r="G117" s="40">
        <v>141.76666666666665</v>
      </c>
      <c r="H117" s="40">
        <v>148.36666666666667</v>
      </c>
      <c r="I117" s="40">
        <v>150.48333333333335</v>
      </c>
      <c r="J117" s="40">
        <v>151.66666666666669</v>
      </c>
      <c r="K117" s="31">
        <v>149.30000000000001</v>
      </c>
      <c r="L117" s="31">
        <v>146</v>
      </c>
      <c r="M117" s="31">
        <v>9.4238099999999996</v>
      </c>
      <c r="N117" s="1"/>
      <c r="O117" s="1"/>
    </row>
    <row r="118" spans="1:15" ht="12.75" customHeight="1">
      <c r="A118" s="31">
        <v>108</v>
      </c>
      <c r="B118" s="31" t="s">
        <v>87</v>
      </c>
      <c r="C118" s="31">
        <v>135.6</v>
      </c>
      <c r="D118" s="40">
        <v>136.21666666666667</v>
      </c>
      <c r="E118" s="40">
        <v>134.38333333333333</v>
      </c>
      <c r="F118" s="40">
        <v>133.16666666666666</v>
      </c>
      <c r="G118" s="40">
        <v>131.33333333333331</v>
      </c>
      <c r="H118" s="40">
        <v>137.43333333333334</v>
      </c>
      <c r="I118" s="40">
        <v>139.26666666666665</v>
      </c>
      <c r="J118" s="40">
        <v>140.48333333333335</v>
      </c>
      <c r="K118" s="31">
        <v>138.05000000000001</v>
      </c>
      <c r="L118" s="31">
        <v>135</v>
      </c>
      <c r="M118" s="31">
        <v>88.772970000000001</v>
      </c>
      <c r="N118" s="1"/>
      <c r="O118" s="1"/>
    </row>
    <row r="119" spans="1:15" ht="12.75" customHeight="1">
      <c r="A119" s="31">
        <v>109</v>
      </c>
      <c r="B119" s="31" t="s">
        <v>348</v>
      </c>
      <c r="C119" s="31">
        <v>352.85</v>
      </c>
      <c r="D119" s="40">
        <v>354.63333333333338</v>
      </c>
      <c r="E119" s="40">
        <v>349.21666666666675</v>
      </c>
      <c r="F119" s="40">
        <v>345.58333333333337</v>
      </c>
      <c r="G119" s="40">
        <v>340.16666666666674</v>
      </c>
      <c r="H119" s="40">
        <v>358.26666666666677</v>
      </c>
      <c r="I119" s="40">
        <v>363.68333333333339</v>
      </c>
      <c r="J119" s="40">
        <v>367.31666666666678</v>
      </c>
      <c r="K119" s="31">
        <v>360.05</v>
      </c>
      <c r="L119" s="31">
        <v>351</v>
      </c>
      <c r="M119" s="31">
        <v>1.3019000000000001</v>
      </c>
      <c r="N119" s="1"/>
      <c r="O119" s="1"/>
    </row>
    <row r="120" spans="1:15" ht="12.75" customHeight="1">
      <c r="A120" s="31">
        <v>110</v>
      </c>
      <c r="B120" s="31" t="s">
        <v>89</v>
      </c>
      <c r="C120" s="31">
        <v>4906.7</v>
      </c>
      <c r="D120" s="40">
        <v>4912.5166666666673</v>
      </c>
      <c r="E120" s="40">
        <v>4800.0333333333347</v>
      </c>
      <c r="F120" s="40">
        <v>4693.3666666666677</v>
      </c>
      <c r="G120" s="40">
        <v>4580.883333333335</v>
      </c>
      <c r="H120" s="40">
        <v>5019.1833333333343</v>
      </c>
      <c r="I120" s="40">
        <v>5131.6666666666661</v>
      </c>
      <c r="J120" s="40">
        <v>5238.3333333333339</v>
      </c>
      <c r="K120" s="31">
        <v>5025</v>
      </c>
      <c r="L120" s="31">
        <v>4805.8500000000004</v>
      </c>
      <c r="M120" s="31">
        <v>4.4457700000000004</v>
      </c>
      <c r="N120" s="1"/>
      <c r="O120" s="1"/>
    </row>
    <row r="121" spans="1:15" ht="12.75" customHeight="1">
      <c r="A121" s="31">
        <v>111</v>
      </c>
      <c r="B121" s="31" t="s">
        <v>90</v>
      </c>
      <c r="C121" s="31">
        <v>1677.05</v>
      </c>
      <c r="D121" s="40">
        <v>1674.8</v>
      </c>
      <c r="E121" s="40">
        <v>1647.25</v>
      </c>
      <c r="F121" s="40">
        <v>1617.45</v>
      </c>
      <c r="G121" s="40">
        <v>1589.9</v>
      </c>
      <c r="H121" s="40">
        <v>1704.6</v>
      </c>
      <c r="I121" s="40">
        <v>1732.1499999999996</v>
      </c>
      <c r="J121" s="40">
        <v>1761.9499999999998</v>
      </c>
      <c r="K121" s="31">
        <v>1702.35</v>
      </c>
      <c r="L121" s="31">
        <v>1645</v>
      </c>
      <c r="M121" s="31">
        <v>8.9552200000000006</v>
      </c>
      <c r="N121" s="1"/>
      <c r="O121" s="1"/>
    </row>
    <row r="122" spans="1:15" ht="12.75" customHeight="1">
      <c r="A122" s="31">
        <v>112</v>
      </c>
      <c r="B122" s="31" t="s">
        <v>349</v>
      </c>
      <c r="C122" s="31">
        <v>3181.4</v>
      </c>
      <c r="D122" s="40">
        <v>3188.4666666666667</v>
      </c>
      <c r="E122" s="40">
        <v>3146.9333333333334</v>
      </c>
      <c r="F122" s="40">
        <v>3112.4666666666667</v>
      </c>
      <c r="G122" s="40">
        <v>3070.9333333333334</v>
      </c>
      <c r="H122" s="40">
        <v>3222.9333333333334</v>
      </c>
      <c r="I122" s="40">
        <v>3264.4666666666672</v>
      </c>
      <c r="J122" s="40">
        <v>3298.9333333333334</v>
      </c>
      <c r="K122" s="31">
        <v>3230</v>
      </c>
      <c r="L122" s="31">
        <v>3154</v>
      </c>
      <c r="M122" s="31">
        <v>0.92323</v>
      </c>
      <c r="N122" s="1"/>
      <c r="O122" s="1"/>
    </row>
    <row r="123" spans="1:15" ht="12.75" customHeight="1">
      <c r="A123" s="31">
        <v>113</v>
      </c>
      <c r="B123" s="31" t="s">
        <v>91</v>
      </c>
      <c r="C123" s="31">
        <v>649.9</v>
      </c>
      <c r="D123" s="40">
        <v>657.11666666666667</v>
      </c>
      <c r="E123" s="40">
        <v>640.7833333333333</v>
      </c>
      <c r="F123" s="40">
        <v>631.66666666666663</v>
      </c>
      <c r="G123" s="40">
        <v>615.33333333333326</v>
      </c>
      <c r="H123" s="40">
        <v>666.23333333333335</v>
      </c>
      <c r="I123" s="40">
        <v>682.56666666666661</v>
      </c>
      <c r="J123" s="40">
        <v>691.68333333333339</v>
      </c>
      <c r="K123" s="31">
        <v>673.45</v>
      </c>
      <c r="L123" s="31">
        <v>648</v>
      </c>
      <c r="M123" s="31">
        <v>13.847049999999999</v>
      </c>
      <c r="N123" s="1"/>
      <c r="O123" s="1"/>
    </row>
    <row r="124" spans="1:15" ht="12.75" customHeight="1">
      <c r="A124" s="31">
        <v>114</v>
      </c>
      <c r="B124" s="31" t="s">
        <v>92</v>
      </c>
      <c r="C124" s="31">
        <v>821.1</v>
      </c>
      <c r="D124" s="40">
        <v>825.7166666666667</v>
      </c>
      <c r="E124" s="40">
        <v>805.48333333333335</v>
      </c>
      <c r="F124" s="40">
        <v>789.86666666666667</v>
      </c>
      <c r="G124" s="40">
        <v>769.63333333333333</v>
      </c>
      <c r="H124" s="40">
        <v>841.33333333333337</v>
      </c>
      <c r="I124" s="40">
        <v>861.56666666666672</v>
      </c>
      <c r="J124" s="40">
        <v>877.18333333333339</v>
      </c>
      <c r="K124" s="31">
        <v>845.95</v>
      </c>
      <c r="L124" s="31">
        <v>810.1</v>
      </c>
      <c r="M124" s="31">
        <v>5.7589499999999996</v>
      </c>
      <c r="N124" s="1"/>
      <c r="O124" s="1"/>
    </row>
    <row r="125" spans="1:15" ht="12.75" customHeight="1">
      <c r="A125" s="31">
        <v>115</v>
      </c>
      <c r="B125" s="31" t="s">
        <v>350</v>
      </c>
      <c r="C125" s="31">
        <v>638.95000000000005</v>
      </c>
      <c r="D125" s="40">
        <v>636.35</v>
      </c>
      <c r="E125" s="40">
        <v>624.70000000000005</v>
      </c>
      <c r="F125" s="40">
        <v>610.45000000000005</v>
      </c>
      <c r="G125" s="40">
        <v>598.80000000000007</v>
      </c>
      <c r="H125" s="40">
        <v>650.6</v>
      </c>
      <c r="I125" s="40">
        <v>662.24999999999989</v>
      </c>
      <c r="J125" s="40">
        <v>676.5</v>
      </c>
      <c r="K125" s="31">
        <v>648</v>
      </c>
      <c r="L125" s="31">
        <v>622.1</v>
      </c>
      <c r="M125" s="31">
        <v>1.32552</v>
      </c>
      <c r="N125" s="1"/>
      <c r="O125" s="1"/>
    </row>
    <row r="126" spans="1:15" ht="12.75" customHeight="1">
      <c r="A126" s="31">
        <v>116</v>
      </c>
      <c r="B126" s="31" t="s">
        <v>252</v>
      </c>
      <c r="C126" s="31">
        <v>446.95</v>
      </c>
      <c r="D126" s="40">
        <v>447.43333333333334</v>
      </c>
      <c r="E126" s="40">
        <v>443.01666666666665</v>
      </c>
      <c r="F126" s="40">
        <v>439.08333333333331</v>
      </c>
      <c r="G126" s="40">
        <v>434.66666666666663</v>
      </c>
      <c r="H126" s="40">
        <v>451.36666666666667</v>
      </c>
      <c r="I126" s="40">
        <v>455.7833333333333</v>
      </c>
      <c r="J126" s="40">
        <v>459.7166666666667</v>
      </c>
      <c r="K126" s="31">
        <v>451.85</v>
      </c>
      <c r="L126" s="31">
        <v>443.5</v>
      </c>
      <c r="M126" s="31">
        <v>5.0596399999999999</v>
      </c>
      <c r="N126" s="1"/>
      <c r="O126" s="1"/>
    </row>
    <row r="127" spans="1:15" ht="12.75" customHeight="1">
      <c r="A127" s="31">
        <v>117</v>
      </c>
      <c r="B127" s="31" t="s">
        <v>94</v>
      </c>
      <c r="C127" s="31">
        <v>992.05</v>
      </c>
      <c r="D127" s="40">
        <v>1001.3833333333332</v>
      </c>
      <c r="E127" s="40">
        <v>976.96666666666647</v>
      </c>
      <c r="F127" s="40">
        <v>961.88333333333321</v>
      </c>
      <c r="G127" s="40">
        <v>937.46666666666647</v>
      </c>
      <c r="H127" s="40">
        <v>1016.4666666666665</v>
      </c>
      <c r="I127" s="40">
        <v>1040.8833333333332</v>
      </c>
      <c r="J127" s="40">
        <v>1055.9666666666665</v>
      </c>
      <c r="K127" s="31">
        <v>1025.8</v>
      </c>
      <c r="L127" s="31">
        <v>986.3</v>
      </c>
      <c r="M127" s="31">
        <v>9.3430900000000001</v>
      </c>
      <c r="N127" s="1"/>
      <c r="O127" s="1"/>
    </row>
    <row r="128" spans="1:15" ht="12.75" customHeight="1">
      <c r="A128" s="31">
        <v>118</v>
      </c>
      <c r="B128" s="31" t="s">
        <v>351</v>
      </c>
      <c r="C128" s="31">
        <v>914.9</v>
      </c>
      <c r="D128" s="40">
        <v>917.43333333333339</v>
      </c>
      <c r="E128" s="40">
        <v>902.46666666666681</v>
      </c>
      <c r="F128" s="40">
        <v>890.03333333333342</v>
      </c>
      <c r="G128" s="40">
        <v>875.06666666666683</v>
      </c>
      <c r="H128" s="40">
        <v>929.86666666666679</v>
      </c>
      <c r="I128" s="40">
        <v>944.83333333333348</v>
      </c>
      <c r="J128" s="40">
        <v>957.26666666666677</v>
      </c>
      <c r="K128" s="31">
        <v>932.4</v>
      </c>
      <c r="L128" s="31">
        <v>905</v>
      </c>
      <c r="M128" s="31">
        <v>3.3611599999999999</v>
      </c>
      <c r="N128" s="1"/>
      <c r="O128" s="1"/>
    </row>
    <row r="129" spans="1:15" ht="12.75" customHeight="1">
      <c r="A129" s="31">
        <v>119</v>
      </c>
      <c r="B129" s="31" t="s">
        <v>352</v>
      </c>
      <c r="C129" s="31">
        <v>85.75</v>
      </c>
      <c r="D129" s="40">
        <v>86.266666666666666</v>
      </c>
      <c r="E129" s="40">
        <v>84.783333333333331</v>
      </c>
      <c r="F129" s="40">
        <v>83.816666666666663</v>
      </c>
      <c r="G129" s="40">
        <v>82.333333333333329</v>
      </c>
      <c r="H129" s="40">
        <v>87.233333333333334</v>
      </c>
      <c r="I129" s="40">
        <v>88.716666666666654</v>
      </c>
      <c r="J129" s="40">
        <v>89.683333333333337</v>
      </c>
      <c r="K129" s="31">
        <v>87.75</v>
      </c>
      <c r="L129" s="31">
        <v>85.3</v>
      </c>
      <c r="M129" s="31">
        <v>9.3184199999999997</v>
      </c>
      <c r="N129" s="1"/>
      <c r="O129" s="1"/>
    </row>
    <row r="130" spans="1:15" ht="12.75" customHeight="1">
      <c r="A130" s="31">
        <v>120</v>
      </c>
      <c r="B130" s="31" t="s">
        <v>353</v>
      </c>
      <c r="C130" s="31">
        <v>942.8</v>
      </c>
      <c r="D130" s="40">
        <v>954.43333333333339</v>
      </c>
      <c r="E130" s="40">
        <v>916.36666666666679</v>
      </c>
      <c r="F130" s="40">
        <v>889.93333333333339</v>
      </c>
      <c r="G130" s="40">
        <v>851.86666666666679</v>
      </c>
      <c r="H130" s="40">
        <v>980.86666666666679</v>
      </c>
      <c r="I130" s="40">
        <v>1018.9333333333334</v>
      </c>
      <c r="J130" s="40">
        <v>1045.3666666666668</v>
      </c>
      <c r="K130" s="31">
        <v>992.5</v>
      </c>
      <c r="L130" s="31">
        <v>928</v>
      </c>
      <c r="M130" s="31">
        <v>0.97484999999999999</v>
      </c>
      <c r="N130" s="1"/>
      <c r="O130" s="1"/>
    </row>
    <row r="131" spans="1:15" ht="12.75" customHeight="1">
      <c r="A131" s="31">
        <v>121</v>
      </c>
      <c r="B131" s="31" t="s">
        <v>99</v>
      </c>
      <c r="C131" s="31">
        <v>309</v>
      </c>
      <c r="D131" s="40">
        <v>313.61666666666667</v>
      </c>
      <c r="E131" s="40">
        <v>301.88333333333333</v>
      </c>
      <c r="F131" s="40">
        <v>294.76666666666665</v>
      </c>
      <c r="G131" s="40">
        <v>283.0333333333333</v>
      </c>
      <c r="H131" s="40">
        <v>320.73333333333335</v>
      </c>
      <c r="I131" s="40">
        <v>332.4666666666667</v>
      </c>
      <c r="J131" s="40">
        <v>339.58333333333337</v>
      </c>
      <c r="K131" s="31">
        <v>325.35000000000002</v>
      </c>
      <c r="L131" s="31">
        <v>306.5</v>
      </c>
      <c r="M131" s="31">
        <v>78.146069999999995</v>
      </c>
      <c r="N131" s="1"/>
      <c r="O131" s="1"/>
    </row>
    <row r="132" spans="1:15" ht="12.75" customHeight="1">
      <c r="A132" s="31">
        <v>122</v>
      </c>
      <c r="B132" s="31" t="s">
        <v>95</v>
      </c>
      <c r="C132" s="31">
        <v>611.70000000000005</v>
      </c>
      <c r="D132" s="40">
        <v>606</v>
      </c>
      <c r="E132" s="40">
        <v>596</v>
      </c>
      <c r="F132" s="40">
        <v>580.29999999999995</v>
      </c>
      <c r="G132" s="40">
        <v>570.29999999999995</v>
      </c>
      <c r="H132" s="40">
        <v>621.70000000000005</v>
      </c>
      <c r="I132" s="40">
        <v>631.70000000000005</v>
      </c>
      <c r="J132" s="40">
        <v>647.40000000000009</v>
      </c>
      <c r="K132" s="31">
        <v>616</v>
      </c>
      <c r="L132" s="31">
        <v>590.29999999999995</v>
      </c>
      <c r="M132" s="31">
        <v>44.20438</v>
      </c>
      <c r="N132" s="1"/>
      <c r="O132" s="1"/>
    </row>
    <row r="133" spans="1:15" ht="12.75" customHeight="1">
      <c r="A133" s="31">
        <v>123</v>
      </c>
      <c r="B133" s="31" t="s">
        <v>253</v>
      </c>
      <c r="C133" s="31">
        <v>1953.45</v>
      </c>
      <c r="D133" s="40">
        <v>1947.1166666666668</v>
      </c>
      <c r="E133" s="40">
        <v>1909.2833333333335</v>
      </c>
      <c r="F133" s="40">
        <v>1865.1166666666668</v>
      </c>
      <c r="G133" s="40">
        <v>1827.2833333333335</v>
      </c>
      <c r="H133" s="40">
        <v>1991.2833333333335</v>
      </c>
      <c r="I133" s="40">
        <v>2029.1166666666666</v>
      </c>
      <c r="J133" s="40">
        <v>2073.2833333333338</v>
      </c>
      <c r="K133" s="31">
        <v>1984.95</v>
      </c>
      <c r="L133" s="31">
        <v>1902.95</v>
      </c>
      <c r="M133" s="31">
        <v>5.6970299999999998</v>
      </c>
      <c r="N133" s="1"/>
      <c r="O133" s="1"/>
    </row>
    <row r="134" spans="1:15" ht="12.75" customHeight="1">
      <c r="A134" s="31">
        <v>124</v>
      </c>
      <c r="B134" s="31" t="s">
        <v>96</v>
      </c>
      <c r="C134" s="31">
        <v>2098.85</v>
      </c>
      <c r="D134" s="40">
        <v>2112.2000000000003</v>
      </c>
      <c r="E134" s="40">
        <v>2078.4000000000005</v>
      </c>
      <c r="F134" s="40">
        <v>2057.9500000000003</v>
      </c>
      <c r="G134" s="40">
        <v>2024.1500000000005</v>
      </c>
      <c r="H134" s="40">
        <v>2132.6500000000005</v>
      </c>
      <c r="I134" s="40">
        <v>2166.4500000000007</v>
      </c>
      <c r="J134" s="40">
        <v>2186.9000000000005</v>
      </c>
      <c r="K134" s="31">
        <v>2146</v>
      </c>
      <c r="L134" s="31">
        <v>2091.75</v>
      </c>
      <c r="M134" s="31">
        <v>7.0651200000000003</v>
      </c>
      <c r="N134" s="1"/>
      <c r="O134" s="1"/>
    </row>
    <row r="135" spans="1:15" ht="12.75" customHeight="1">
      <c r="A135" s="31">
        <v>125</v>
      </c>
      <c r="B135" s="31" t="s">
        <v>354</v>
      </c>
      <c r="C135" s="31">
        <v>172.7</v>
      </c>
      <c r="D135" s="40">
        <v>173.73333333333335</v>
      </c>
      <c r="E135" s="40">
        <v>170.4666666666667</v>
      </c>
      <c r="F135" s="40">
        <v>168.23333333333335</v>
      </c>
      <c r="G135" s="40">
        <v>164.9666666666667</v>
      </c>
      <c r="H135" s="40">
        <v>175.9666666666667</v>
      </c>
      <c r="I135" s="40">
        <v>179.23333333333335</v>
      </c>
      <c r="J135" s="40">
        <v>181.4666666666667</v>
      </c>
      <c r="K135" s="31">
        <v>177</v>
      </c>
      <c r="L135" s="31">
        <v>171.5</v>
      </c>
      <c r="M135" s="31">
        <v>9.6705100000000002</v>
      </c>
      <c r="N135" s="1"/>
      <c r="O135" s="1"/>
    </row>
    <row r="136" spans="1:15" ht="12.75" customHeight="1">
      <c r="A136" s="31">
        <v>126</v>
      </c>
      <c r="B136" s="31" t="s">
        <v>254</v>
      </c>
      <c r="C136" s="31">
        <v>185.6</v>
      </c>
      <c r="D136" s="40">
        <v>188.4</v>
      </c>
      <c r="E136" s="40">
        <v>179.45000000000002</v>
      </c>
      <c r="F136" s="40">
        <v>173.3</v>
      </c>
      <c r="G136" s="40">
        <v>164.35000000000002</v>
      </c>
      <c r="H136" s="40">
        <v>194.55</v>
      </c>
      <c r="I136" s="40">
        <v>203.5</v>
      </c>
      <c r="J136" s="40">
        <v>209.65</v>
      </c>
      <c r="K136" s="31">
        <v>197.35</v>
      </c>
      <c r="L136" s="31">
        <v>182.25</v>
      </c>
      <c r="M136" s="31">
        <v>7.3680399999999997</v>
      </c>
      <c r="N136" s="1"/>
      <c r="O136" s="1"/>
    </row>
    <row r="137" spans="1:15" ht="12.75" customHeight="1">
      <c r="A137" s="31">
        <v>127</v>
      </c>
      <c r="B137" s="31" t="s">
        <v>355</v>
      </c>
      <c r="C137" s="31">
        <v>869</v>
      </c>
      <c r="D137" s="40">
        <v>875.51666666666677</v>
      </c>
      <c r="E137" s="40">
        <v>857.38333333333355</v>
      </c>
      <c r="F137" s="40">
        <v>845.76666666666677</v>
      </c>
      <c r="G137" s="40">
        <v>827.63333333333355</v>
      </c>
      <c r="H137" s="40">
        <v>887.13333333333355</v>
      </c>
      <c r="I137" s="40">
        <v>905.26666666666677</v>
      </c>
      <c r="J137" s="40">
        <v>916.88333333333355</v>
      </c>
      <c r="K137" s="31">
        <v>893.65</v>
      </c>
      <c r="L137" s="31">
        <v>863.9</v>
      </c>
      <c r="M137" s="31">
        <v>0.57667000000000002</v>
      </c>
      <c r="N137" s="1"/>
      <c r="O137" s="1"/>
    </row>
    <row r="138" spans="1:15" ht="12.75" customHeight="1">
      <c r="A138" s="31">
        <v>128</v>
      </c>
      <c r="B138" s="31" t="s">
        <v>356</v>
      </c>
      <c r="C138" s="31">
        <v>504.95</v>
      </c>
      <c r="D138" s="40">
        <v>507.09999999999997</v>
      </c>
      <c r="E138" s="40">
        <v>497.84999999999991</v>
      </c>
      <c r="F138" s="40">
        <v>490.74999999999994</v>
      </c>
      <c r="G138" s="40">
        <v>481.49999999999989</v>
      </c>
      <c r="H138" s="40">
        <v>514.19999999999993</v>
      </c>
      <c r="I138" s="40">
        <v>523.45000000000005</v>
      </c>
      <c r="J138" s="40">
        <v>530.54999999999995</v>
      </c>
      <c r="K138" s="31">
        <v>516.35</v>
      </c>
      <c r="L138" s="31">
        <v>500</v>
      </c>
      <c r="M138" s="31">
        <v>1.37584</v>
      </c>
      <c r="N138" s="1"/>
      <c r="O138" s="1"/>
    </row>
    <row r="139" spans="1:15" ht="12.75" customHeight="1">
      <c r="A139" s="31">
        <v>129</v>
      </c>
      <c r="B139" s="31" t="s">
        <v>357</v>
      </c>
      <c r="C139" s="31">
        <v>12.85</v>
      </c>
      <c r="D139" s="40">
        <v>12.933333333333332</v>
      </c>
      <c r="E139" s="40">
        <v>12.516666666666664</v>
      </c>
      <c r="F139" s="40">
        <v>12.183333333333332</v>
      </c>
      <c r="G139" s="40">
        <v>11.766666666666664</v>
      </c>
      <c r="H139" s="40">
        <v>13.266666666666664</v>
      </c>
      <c r="I139" s="40">
        <v>13.683333333333332</v>
      </c>
      <c r="J139" s="40">
        <v>14.016666666666664</v>
      </c>
      <c r="K139" s="31">
        <v>13.35</v>
      </c>
      <c r="L139" s="31">
        <v>12.6</v>
      </c>
      <c r="M139" s="31">
        <v>63.95391</v>
      </c>
      <c r="N139" s="1"/>
      <c r="O139" s="1"/>
    </row>
    <row r="140" spans="1:15" ht="12.75" customHeight="1">
      <c r="A140" s="31">
        <v>130</v>
      </c>
      <c r="B140" s="31" t="s">
        <v>358</v>
      </c>
      <c r="C140" s="31">
        <v>181.75</v>
      </c>
      <c r="D140" s="40">
        <v>184.15</v>
      </c>
      <c r="E140" s="40">
        <v>178</v>
      </c>
      <c r="F140" s="40">
        <v>174.25</v>
      </c>
      <c r="G140" s="40">
        <v>168.1</v>
      </c>
      <c r="H140" s="40">
        <v>187.9</v>
      </c>
      <c r="I140" s="40">
        <v>194.05000000000004</v>
      </c>
      <c r="J140" s="40">
        <v>197.8</v>
      </c>
      <c r="K140" s="31">
        <v>190.3</v>
      </c>
      <c r="L140" s="31">
        <v>180.4</v>
      </c>
      <c r="M140" s="31">
        <v>4.8605499999999999</v>
      </c>
      <c r="N140" s="1"/>
      <c r="O140" s="1"/>
    </row>
    <row r="141" spans="1:15" ht="12.75" customHeight="1">
      <c r="A141" s="31">
        <v>131</v>
      </c>
      <c r="B141" s="31" t="s">
        <v>97</v>
      </c>
      <c r="C141" s="31">
        <v>4818.7</v>
      </c>
      <c r="D141" s="40">
        <v>4830.3666666666659</v>
      </c>
      <c r="E141" s="40">
        <v>4745.3333333333321</v>
      </c>
      <c r="F141" s="40">
        <v>4671.9666666666662</v>
      </c>
      <c r="G141" s="40">
        <v>4586.9333333333325</v>
      </c>
      <c r="H141" s="40">
        <v>4903.7333333333318</v>
      </c>
      <c r="I141" s="40">
        <v>4988.7666666666664</v>
      </c>
      <c r="J141" s="40">
        <v>5062.1333333333314</v>
      </c>
      <c r="K141" s="31">
        <v>4915.3999999999996</v>
      </c>
      <c r="L141" s="31">
        <v>4757</v>
      </c>
      <c r="M141" s="31">
        <v>5.4994199999999998</v>
      </c>
      <c r="N141" s="1"/>
      <c r="O141" s="1"/>
    </row>
    <row r="142" spans="1:15" ht="12.75" customHeight="1">
      <c r="A142" s="31">
        <v>132</v>
      </c>
      <c r="B142" s="31" t="s">
        <v>255</v>
      </c>
      <c r="C142" s="31">
        <v>4043.3</v>
      </c>
      <c r="D142" s="40">
        <v>4041.75</v>
      </c>
      <c r="E142" s="40">
        <v>4001.55</v>
      </c>
      <c r="F142" s="40">
        <v>3959.8</v>
      </c>
      <c r="G142" s="40">
        <v>3919.6000000000004</v>
      </c>
      <c r="H142" s="40">
        <v>4083.5</v>
      </c>
      <c r="I142" s="40">
        <v>4123.7</v>
      </c>
      <c r="J142" s="40">
        <v>4165.45</v>
      </c>
      <c r="K142" s="31">
        <v>4081.95</v>
      </c>
      <c r="L142" s="31">
        <v>4000</v>
      </c>
      <c r="M142" s="31">
        <v>2.3412999999999999</v>
      </c>
      <c r="N142" s="1"/>
      <c r="O142" s="1"/>
    </row>
    <row r="143" spans="1:15" ht="12.75" customHeight="1">
      <c r="A143" s="31">
        <v>133</v>
      </c>
      <c r="B143" s="31" t="s">
        <v>145</v>
      </c>
      <c r="C143" s="31">
        <v>3852.65</v>
      </c>
      <c r="D143" s="40">
        <v>3909.0166666666664</v>
      </c>
      <c r="E143" s="40">
        <v>3778.0333333333328</v>
      </c>
      <c r="F143" s="40">
        <v>3703.4166666666665</v>
      </c>
      <c r="G143" s="40">
        <v>3572.4333333333329</v>
      </c>
      <c r="H143" s="40">
        <v>3983.6333333333328</v>
      </c>
      <c r="I143" s="40">
        <v>4114.6166666666668</v>
      </c>
      <c r="J143" s="40">
        <v>4189.2333333333327</v>
      </c>
      <c r="K143" s="31">
        <v>4040</v>
      </c>
      <c r="L143" s="31">
        <v>3834.4</v>
      </c>
      <c r="M143" s="31">
        <v>4.0556799999999997</v>
      </c>
      <c r="N143" s="1"/>
      <c r="O143" s="1"/>
    </row>
    <row r="144" spans="1:15" ht="12.75" customHeight="1">
      <c r="A144" s="31">
        <v>134</v>
      </c>
      <c r="B144" s="31" t="s">
        <v>100</v>
      </c>
      <c r="C144" s="31">
        <v>4556</v>
      </c>
      <c r="D144" s="40">
        <v>4574.6333333333332</v>
      </c>
      <c r="E144" s="40">
        <v>4489.3666666666668</v>
      </c>
      <c r="F144" s="40">
        <v>4422.7333333333336</v>
      </c>
      <c r="G144" s="40">
        <v>4337.4666666666672</v>
      </c>
      <c r="H144" s="40">
        <v>4641.2666666666664</v>
      </c>
      <c r="I144" s="40">
        <v>4726.5333333333328</v>
      </c>
      <c r="J144" s="40">
        <v>4793.1666666666661</v>
      </c>
      <c r="K144" s="31">
        <v>4659.8999999999996</v>
      </c>
      <c r="L144" s="31">
        <v>4508</v>
      </c>
      <c r="M144" s="31">
        <v>8.2690800000000007</v>
      </c>
      <c r="N144" s="1"/>
      <c r="O144" s="1"/>
    </row>
    <row r="145" spans="1:15" ht="12.75" customHeight="1">
      <c r="A145" s="31">
        <v>135</v>
      </c>
      <c r="B145" s="31" t="s">
        <v>359</v>
      </c>
      <c r="C145" s="31">
        <v>401.95</v>
      </c>
      <c r="D145" s="40">
        <v>404.2</v>
      </c>
      <c r="E145" s="40">
        <v>398</v>
      </c>
      <c r="F145" s="40">
        <v>394.05</v>
      </c>
      <c r="G145" s="40">
        <v>387.85</v>
      </c>
      <c r="H145" s="40">
        <v>408.15</v>
      </c>
      <c r="I145" s="40">
        <v>414.34999999999991</v>
      </c>
      <c r="J145" s="40">
        <v>418.29999999999995</v>
      </c>
      <c r="K145" s="31">
        <v>410.4</v>
      </c>
      <c r="L145" s="31">
        <v>400.25</v>
      </c>
      <c r="M145" s="31">
        <v>1.7821499999999999</v>
      </c>
      <c r="N145" s="1"/>
      <c r="O145" s="1"/>
    </row>
    <row r="146" spans="1:15" ht="12.75" customHeight="1">
      <c r="A146" s="31">
        <v>136</v>
      </c>
      <c r="B146" s="31" t="s">
        <v>360</v>
      </c>
      <c r="C146" s="31">
        <v>102.6</v>
      </c>
      <c r="D146" s="40">
        <v>102.55</v>
      </c>
      <c r="E146" s="40">
        <v>101.55</v>
      </c>
      <c r="F146" s="40">
        <v>100.5</v>
      </c>
      <c r="G146" s="40">
        <v>99.5</v>
      </c>
      <c r="H146" s="40">
        <v>103.6</v>
      </c>
      <c r="I146" s="40">
        <v>104.6</v>
      </c>
      <c r="J146" s="40">
        <v>105.64999999999999</v>
      </c>
      <c r="K146" s="31">
        <v>103.55</v>
      </c>
      <c r="L146" s="31">
        <v>101.5</v>
      </c>
      <c r="M146" s="31">
        <v>2.41628</v>
      </c>
      <c r="N146" s="1"/>
      <c r="O146" s="1"/>
    </row>
    <row r="147" spans="1:15" ht="12.75" customHeight="1">
      <c r="A147" s="31">
        <v>137</v>
      </c>
      <c r="B147" s="31" t="s">
        <v>361</v>
      </c>
      <c r="C147" s="31">
        <v>223.75</v>
      </c>
      <c r="D147" s="40">
        <v>224.71666666666667</v>
      </c>
      <c r="E147" s="40">
        <v>221.03333333333333</v>
      </c>
      <c r="F147" s="40">
        <v>218.31666666666666</v>
      </c>
      <c r="G147" s="40">
        <v>214.63333333333333</v>
      </c>
      <c r="H147" s="40">
        <v>227.43333333333334</v>
      </c>
      <c r="I147" s="40">
        <v>231.11666666666667</v>
      </c>
      <c r="J147" s="40">
        <v>233.83333333333334</v>
      </c>
      <c r="K147" s="31">
        <v>228.4</v>
      </c>
      <c r="L147" s="31">
        <v>222</v>
      </c>
      <c r="M147" s="31">
        <v>1.24152</v>
      </c>
      <c r="N147" s="1"/>
      <c r="O147" s="1"/>
    </row>
    <row r="148" spans="1:15" ht="12.75" customHeight="1">
      <c r="A148" s="31">
        <v>138</v>
      </c>
      <c r="B148" s="31" t="s">
        <v>362</v>
      </c>
      <c r="C148" s="31">
        <v>80.2</v>
      </c>
      <c r="D148" s="40">
        <v>80.600000000000009</v>
      </c>
      <c r="E148" s="40">
        <v>78.600000000000023</v>
      </c>
      <c r="F148" s="40">
        <v>77.000000000000014</v>
      </c>
      <c r="G148" s="40">
        <v>75.000000000000028</v>
      </c>
      <c r="H148" s="40">
        <v>82.200000000000017</v>
      </c>
      <c r="I148" s="40">
        <v>84.199999999999989</v>
      </c>
      <c r="J148" s="40">
        <v>85.800000000000011</v>
      </c>
      <c r="K148" s="31">
        <v>82.6</v>
      </c>
      <c r="L148" s="31">
        <v>79</v>
      </c>
      <c r="M148" s="31">
        <v>24.676670000000001</v>
      </c>
      <c r="N148" s="1"/>
      <c r="O148" s="1"/>
    </row>
    <row r="149" spans="1:15" ht="12.75" customHeight="1">
      <c r="A149" s="31">
        <v>139</v>
      </c>
      <c r="B149" s="31" t="s">
        <v>101</v>
      </c>
      <c r="C149" s="31">
        <v>2601.65</v>
      </c>
      <c r="D149" s="40">
        <v>2584.9</v>
      </c>
      <c r="E149" s="40">
        <v>2538</v>
      </c>
      <c r="F149" s="40">
        <v>2474.35</v>
      </c>
      <c r="G149" s="40">
        <v>2427.4499999999998</v>
      </c>
      <c r="H149" s="40">
        <v>2648.55</v>
      </c>
      <c r="I149" s="40">
        <v>2695.4500000000007</v>
      </c>
      <c r="J149" s="40">
        <v>2759.1000000000004</v>
      </c>
      <c r="K149" s="31">
        <v>2631.8</v>
      </c>
      <c r="L149" s="31">
        <v>2521.25</v>
      </c>
      <c r="M149" s="31">
        <v>21.878640000000001</v>
      </c>
      <c r="N149" s="1"/>
      <c r="O149" s="1"/>
    </row>
    <row r="150" spans="1:15" ht="12.75" customHeight="1">
      <c r="A150" s="31">
        <v>140</v>
      </c>
      <c r="B150" s="31" t="s">
        <v>363</v>
      </c>
      <c r="C150" s="31">
        <v>201.45</v>
      </c>
      <c r="D150" s="40">
        <v>201.18333333333331</v>
      </c>
      <c r="E150" s="40">
        <v>197.26666666666662</v>
      </c>
      <c r="F150" s="40">
        <v>193.08333333333331</v>
      </c>
      <c r="G150" s="40">
        <v>189.16666666666663</v>
      </c>
      <c r="H150" s="40">
        <v>205.36666666666662</v>
      </c>
      <c r="I150" s="40">
        <v>209.2833333333333</v>
      </c>
      <c r="J150" s="40">
        <v>213.46666666666661</v>
      </c>
      <c r="K150" s="31">
        <v>205.1</v>
      </c>
      <c r="L150" s="31">
        <v>197</v>
      </c>
      <c r="M150" s="31">
        <v>1.71048</v>
      </c>
      <c r="N150" s="1"/>
      <c r="O150" s="1"/>
    </row>
    <row r="151" spans="1:15" ht="12.75" customHeight="1">
      <c r="A151" s="31">
        <v>141</v>
      </c>
      <c r="B151" s="31" t="s">
        <v>256</v>
      </c>
      <c r="C151" s="31">
        <v>586.20000000000005</v>
      </c>
      <c r="D151" s="40">
        <v>584.6</v>
      </c>
      <c r="E151" s="40">
        <v>572.20000000000005</v>
      </c>
      <c r="F151" s="40">
        <v>558.20000000000005</v>
      </c>
      <c r="G151" s="40">
        <v>545.80000000000007</v>
      </c>
      <c r="H151" s="40">
        <v>598.6</v>
      </c>
      <c r="I151" s="40">
        <v>610.99999999999989</v>
      </c>
      <c r="J151" s="40">
        <v>625</v>
      </c>
      <c r="K151" s="31">
        <v>597</v>
      </c>
      <c r="L151" s="31">
        <v>570.6</v>
      </c>
      <c r="M151" s="31">
        <v>7.2930200000000003</v>
      </c>
      <c r="N151" s="1"/>
      <c r="O151" s="1"/>
    </row>
    <row r="152" spans="1:15" ht="12.75" customHeight="1">
      <c r="A152" s="31">
        <v>142</v>
      </c>
      <c r="B152" s="31" t="s">
        <v>257</v>
      </c>
      <c r="C152" s="31">
        <v>1592.9</v>
      </c>
      <c r="D152" s="40">
        <v>1591.4333333333334</v>
      </c>
      <c r="E152" s="40">
        <v>1565.4166666666667</v>
      </c>
      <c r="F152" s="40">
        <v>1537.9333333333334</v>
      </c>
      <c r="G152" s="40">
        <v>1511.9166666666667</v>
      </c>
      <c r="H152" s="40">
        <v>1618.9166666666667</v>
      </c>
      <c r="I152" s="40">
        <v>1644.9333333333332</v>
      </c>
      <c r="J152" s="40">
        <v>1672.4166666666667</v>
      </c>
      <c r="K152" s="31">
        <v>1617.45</v>
      </c>
      <c r="L152" s="31">
        <v>1563.95</v>
      </c>
      <c r="M152" s="31">
        <v>1.36338</v>
      </c>
      <c r="N152" s="1"/>
      <c r="O152" s="1"/>
    </row>
    <row r="153" spans="1:15" ht="12.75" customHeight="1">
      <c r="A153" s="31">
        <v>143</v>
      </c>
      <c r="B153" s="31" t="s">
        <v>364</v>
      </c>
      <c r="C153" s="31">
        <v>70.099999999999994</v>
      </c>
      <c r="D153" s="40">
        <v>70.666666666666671</v>
      </c>
      <c r="E153" s="40">
        <v>69.433333333333337</v>
      </c>
      <c r="F153" s="40">
        <v>68.766666666666666</v>
      </c>
      <c r="G153" s="40">
        <v>67.533333333333331</v>
      </c>
      <c r="H153" s="40">
        <v>71.333333333333343</v>
      </c>
      <c r="I153" s="40">
        <v>72.566666666666663</v>
      </c>
      <c r="J153" s="40">
        <v>73.233333333333348</v>
      </c>
      <c r="K153" s="31">
        <v>71.900000000000006</v>
      </c>
      <c r="L153" s="31">
        <v>70</v>
      </c>
      <c r="M153" s="31">
        <v>15.43181</v>
      </c>
      <c r="N153" s="1"/>
      <c r="O153" s="1"/>
    </row>
    <row r="154" spans="1:15" ht="12.75" customHeight="1">
      <c r="A154" s="31">
        <v>144</v>
      </c>
      <c r="B154" s="31" t="s">
        <v>365</v>
      </c>
      <c r="C154" s="31">
        <v>119.1</v>
      </c>
      <c r="D154" s="40">
        <v>120.34999999999998</v>
      </c>
      <c r="E154" s="40">
        <v>117.09999999999997</v>
      </c>
      <c r="F154" s="40">
        <v>115.09999999999998</v>
      </c>
      <c r="G154" s="40">
        <v>111.84999999999997</v>
      </c>
      <c r="H154" s="40">
        <v>122.34999999999997</v>
      </c>
      <c r="I154" s="40">
        <v>125.6</v>
      </c>
      <c r="J154" s="40">
        <v>127.59999999999997</v>
      </c>
      <c r="K154" s="31">
        <v>123.6</v>
      </c>
      <c r="L154" s="31">
        <v>118.35</v>
      </c>
      <c r="M154" s="31">
        <v>6.5788700000000002</v>
      </c>
      <c r="N154" s="1"/>
      <c r="O154" s="1"/>
    </row>
    <row r="155" spans="1:15" ht="12.75" customHeight="1">
      <c r="A155" s="31">
        <v>145</v>
      </c>
      <c r="B155" s="31" t="s">
        <v>366</v>
      </c>
      <c r="C155" s="31">
        <v>733.1</v>
      </c>
      <c r="D155" s="40">
        <v>728.73333333333323</v>
      </c>
      <c r="E155" s="40">
        <v>718.56666666666649</v>
      </c>
      <c r="F155" s="40">
        <v>704.0333333333333</v>
      </c>
      <c r="G155" s="40">
        <v>693.86666666666656</v>
      </c>
      <c r="H155" s="40">
        <v>743.26666666666642</v>
      </c>
      <c r="I155" s="40">
        <v>753.43333333333317</v>
      </c>
      <c r="J155" s="40">
        <v>767.96666666666636</v>
      </c>
      <c r="K155" s="31">
        <v>738.9</v>
      </c>
      <c r="L155" s="31">
        <v>714.2</v>
      </c>
      <c r="M155" s="31">
        <v>0.79610999999999998</v>
      </c>
      <c r="N155" s="1"/>
      <c r="O155" s="1"/>
    </row>
    <row r="156" spans="1:15" ht="12.75" customHeight="1">
      <c r="A156" s="31">
        <v>146</v>
      </c>
      <c r="B156" s="31" t="s">
        <v>102</v>
      </c>
      <c r="C156" s="31">
        <v>1194.0999999999999</v>
      </c>
      <c r="D156" s="40">
        <v>1201.3666666666666</v>
      </c>
      <c r="E156" s="40">
        <v>1178.7333333333331</v>
      </c>
      <c r="F156" s="40">
        <v>1163.3666666666666</v>
      </c>
      <c r="G156" s="40">
        <v>1140.7333333333331</v>
      </c>
      <c r="H156" s="40">
        <v>1216.7333333333331</v>
      </c>
      <c r="I156" s="40">
        <v>1239.3666666666668</v>
      </c>
      <c r="J156" s="40">
        <v>1254.7333333333331</v>
      </c>
      <c r="K156" s="31">
        <v>1224</v>
      </c>
      <c r="L156" s="31">
        <v>1186</v>
      </c>
      <c r="M156" s="31">
        <v>10.21721</v>
      </c>
      <c r="N156" s="1"/>
      <c r="O156" s="1"/>
    </row>
    <row r="157" spans="1:15" ht="12.75" customHeight="1">
      <c r="A157" s="31">
        <v>147</v>
      </c>
      <c r="B157" s="31" t="s">
        <v>103</v>
      </c>
      <c r="C157" s="31">
        <v>160.25</v>
      </c>
      <c r="D157" s="40">
        <v>160.95000000000002</v>
      </c>
      <c r="E157" s="40">
        <v>158.95000000000005</v>
      </c>
      <c r="F157" s="40">
        <v>157.65000000000003</v>
      </c>
      <c r="G157" s="40">
        <v>155.65000000000006</v>
      </c>
      <c r="H157" s="40">
        <v>162.25000000000003</v>
      </c>
      <c r="I157" s="40">
        <v>164.24999999999997</v>
      </c>
      <c r="J157" s="40">
        <v>165.55</v>
      </c>
      <c r="K157" s="31">
        <v>162.94999999999999</v>
      </c>
      <c r="L157" s="31">
        <v>159.65</v>
      </c>
      <c r="M157" s="31">
        <v>23.975460000000002</v>
      </c>
      <c r="N157" s="1"/>
      <c r="O157" s="1"/>
    </row>
    <row r="158" spans="1:15" ht="12.75" customHeight="1">
      <c r="A158" s="31">
        <v>148</v>
      </c>
      <c r="B158" s="31" t="s">
        <v>367</v>
      </c>
      <c r="C158" s="31">
        <v>336.4</v>
      </c>
      <c r="D158" s="40">
        <v>340.46666666666664</v>
      </c>
      <c r="E158" s="40">
        <v>330.93333333333328</v>
      </c>
      <c r="F158" s="40">
        <v>325.46666666666664</v>
      </c>
      <c r="G158" s="40">
        <v>315.93333333333328</v>
      </c>
      <c r="H158" s="40">
        <v>345.93333333333328</v>
      </c>
      <c r="I158" s="40">
        <v>355.4666666666667</v>
      </c>
      <c r="J158" s="40">
        <v>360.93333333333328</v>
      </c>
      <c r="K158" s="31">
        <v>350</v>
      </c>
      <c r="L158" s="31">
        <v>335</v>
      </c>
      <c r="M158" s="31">
        <v>1.5022899999999999</v>
      </c>
      <c r="N158" s="1"/>
      <c r="O158" s="1"/>
    </row>
    <row r="159" spans="1:15" ht="12.75" customHeight="1">
      <c r="A159" s="31">
        <v>149</v>
      </c>
      <c r="B159" s="31" t="s">
        <v>104</v>
      </c>
      <c r="C159" s="31">
        <v>79.900000000000006</v>
      </c>
      <c r="D159" s="40">
        <v>80.766666666666666</v>
      </c>
      <c r="E159" s="40">
        <v>78.683333333333337</v>
      </c>
      <c r="F159" s="40">
        <v>77.466666666666669</v>
      </c>
      <c r="G159" s="40">
        <v>75.38333333333334</v>
      </c>
      <c r="H159" s="40">
        <v>81.983333333333334</v>
      </c>
      <c r="I159" s="40">
        <v>84.066666666666677</v>
      </c>
      <c r="J159" s="40">
        <v>85.283333333333331</v>
      </c>
      <c r="K159" s="31">
        <v>82.85</v>
      </c>
      <c r="L159" s="31">
        <v>79.55</v>
      </c>
      <c r="M159" s="31">
        <v>177.53165000000001</v>
      </c>
      <c r="N159" s="1"/>
      <c r="O159" s="1"/>
    </row>
    <row r="160" spans="1:15" ht="12.75" customHeight="1">
      <c r="A160" s="31">
        <v>150</v>
      </c>
      <c r="B160" s="31" t="s">
        <v>368</v>
      </c>
      <c r="C160" s="31">
        <v>2841.7</v>
      </c>
      <c r="D160" s="40">
        <v>2835.9333333333329</v>
      </c>
      <c r="E160" s="40">
        <v>2819.6666666666661</v>
      </c>
      <c r="F160" s="40">
        <v>2797.6333333333332</v>
      </c>
      <c r="G160" s="40">
        <v>2781.3666666666663</v>
      </c>
      <c r="H160" s="40">
        <v>2857.9666666666658</v>
      </c>
      <c r="I160" s="40">
        <v>2874.2333333333331</v>
      </c>
      <c r="J160" s="40">
        <v>2896.2666666666655</v>
      </c>
      <c r="K160" s="31">
        <v>2852.2</v>
      </c>
      <c r="L160" s="31">
        <v>2813.9</v>
      </c>
      <c r="M160" s="31">
        <v>0.25778000000000001</v>
      </c>
      <c r="N160" s="1"/>
      <c r="O160" s="1"/>
    </row>
    <row r="161" spans="1:15" ht="12.75" customHeight="1">
      <c r="A161" s="31">
        <v>151</v>
      </c>
      <c r="B161" s="31" t="s">
        <v>369</v>
      </c>
      <c r="C161" s="31">
        <v>464</v>
      </c>
      <c r="D161" s="40">
        <v>467</v>
      </c>
      <c r="E161" s="40">
        <v>459</v>
      </c>
      <c r="F161" s="40">
        <v>454</v>
      </c>
      <c r="G161" s="40">
        <v>446</v>
      </c>
      <c r="H161" s="40">
        <v>472</v>
      </c>
      <c r="I161" s="40">
        <v>480</v>
      </c>
      <c r="J161" s="40">
        <v>485</v>
      </c>
      <c r="K161" s="31">
        <v>475</v>
      </c>
      <c r="L161" s="31">
        <v>462</v>
      </c>
      <c r="M161" s="31">
        <v>0.93205000000000005</v>
      </c>
      <c r="N161" s="1"/>
      <c r="O161" s="1"/>
    </row>
    <row r="162" spans="1:15" ht="12.75" customHeight="1">
      <c r="A162" s="31">
        <v>152</v>
      </c>
      <c r="B162" s="31" t="s">
        <v>370</v>
      </c>
      <c r="C162" s="31">
        <v>165.35</v>
      </c>
      <c r="D162" s="40">
        <v>164.29999999999998</v>
      </c>
      <c r="E162" s="40">
        <v>161.69999999999996</v>
      </c>
      <c r="F162" s="40">
        <v>158.04999999999998</v>
      </c>
      <c r="G162" s="40">
        <v>155.44999999999996</v>
      </c>
      <c r="H162" s="40">
        <v>167.94999999999996</v>
      </c>
      <c r="I162" s="40">
        <v>170.54999999999998</v>
      </c>
      <c r="J162" s="40">
        <v>174.19999999999996</v>
      </c>
      <c r="K162" s="31">
        <v>166.9</v>
      </c>
      <c r="L162" s="31">
        <v>160.65</v>
      </c>
      <c r="M162" s="31">
        <v>3.6665800000000002</v>
      </c>
      <c r="N162" s="1"/>
      <c r="O162" s="1"/>
    </row>
    <row r="163" spans="1:15" ht="12.75" customHeight="1">
      <c r="A163" s="31">
        <v>153</v>
      </c>
      <c r="B163" s="31" t="s">
        <v>371</v>
      </c>
      <c r="C163" s="31">
        <v>190.3</v>
      </c>
      <c r="D163" s="40">
        <v>193.1</v>
      </c>
      <c r="E163" s="40">
        <v>185.2</v>
      </c>
      <c r="F163" s="40">
        <v>180.1</v>
      </c>
      <c r="G163" s="40">
        <v>172.2</v>
      </c>
      <c r="H163" s="40">
        <v>198.2</v>
      </c>
      <c r="I163" s="40">
        <v>206.10000000000002</v>
      </c>
      <c r="J163" s="40">
        <v>211.2</v>
      </c>
      <c r="K163" s="31">
        <v>201</v>
      </c>
      <c r="L163" s="31">
        <v>188</v>
      </c>
      <c r="M163" s="31">
        <v>52.34984</v>
      </c>
      <c r="N163" s="1"/>
      <c r="O163" s="1"/>
    </row>
    <row r="164" spans="1:15" ht="12.75" customHeight="1">
      <c r="A164" s="31">
        <v>154</v>
      </c>
      <c r="B164" s="31" t="s">
        <v>258</v>
      </c>
      <c r="C164" s="31">
        <v>277.60000000000002</v>
      </c>
      <c r="D164" s="40">
        <v>274.83333333333331</v>
      </c>
      <c r="E164" s="40">
        <v>263.76666666666665</v>
      </c>
      <c r="F164" s="40">
        <v>249.93333333333334</v>
      </c>
      <c r="G164" s="40">
        <v>238.86666666666667</v>
      </c>
      <c r="H164" s="40">
        <v>288.66666666666663</v>
      </c>
      <c r="I164" s="40">
        <v>299.73333333333335</v>
      </c>
      <c r="J164" s="40">
        <v>313.56666666666661</v>
      </c>
      <c r="K164" s="31">
        <v>285.89999999999998</v>
      </c>
      <c r="L164" s="31">
        <v>261</v>
      </c>
      <c r="M164" s="31">
        <v>258.75824</v>
      </c>
      <c r="N164" s="1"/>
      <c r="O164" s="1"/>
    </row>
    <row r="165" spans="1:15" ht="12.75" customHeight="1">
      <c r="A165" s="31">
        <v>155</v>
      </c>
      <c r="B165" s="31" t="s">
        <v>372</v>
      </c>
      <c r="C165" s="31">
        <v>6.8</v>
      </c>
      <c r="D165" s="40">
        <v>6.8500000000000005</v>
      </c>
      <c r="E165" s="40">
        <v>6.7000000000000011</v>
      </c>
      <c r="F165" s="40">
        <v>6.6000000000000005</v>
      </c>
      <c r="G165" s="40">
        <v>6.4500000000000011</v>
      </c>
      <c r="H165" s="40">
        <v>6.9500000000000011</v>
      </c>
      <c r="I165" s="40">
        <v>7.1000000000000014</v>
      </c>
      <c r="J165" s="40">
        <v>7.2000000000000011</v>
      </c>
      <c r="K165" s="31">
        <v>7</v>
      </c>
      <c r="L165" s="31">
        <v>6.75</v>
      </c>
      <c r="M165" s="31">
        <v>36.579619999999998</v>
      </c>
      <c r="N165" s="1"/>
      <c r="O165" s="1"/>
    </row>
    <row r="166" spans="1:15" ht="12.75" customHeight="1">
      <c r="A166" s="31">
        <v>156</v>
      </c>
      <c r="B166" s="31" t="s">
        <v>373</v>
      </c>
      <c r="C166" s="31">
        <v>44.65</v>
      </c>
      <c r="D166" s="40">
        <v>45.199999999999996</v>
      </c>
      <c r="E166" s="40">
        <v>43.849999999999994</v>
      </c>
      <c r="F166" s="40">
        <v>43.05</v>
      </c>
      <c r="G166" s="40">
        <v>41.699999999999996</v>
      </c>
      <c r="H166" s="40">
        <v>45.999999999999993</v>
      </c>
      <c r="I166" s="40">
        <v>47.35</v>
      </c>
      <c r="J166" s="40">
        <v>48.149999999999991</v>
      </c>
      <c r="K166" s="31">
        <v>46.55</v>
      </c>
      <c r="L166" s="31">
        <v>44.4</v>
      </c>
      <c r="M166" s="31">
        <v>12.59628</v>
      </c>
      <c r="N166" s="1"/>
      <c r="O166" s="1"/>
    </row>
    <row r="167" spans="1:15" ht="12.75" customHeight="1">
      <c r="A167" s="31">
        <v>157</v>
      </c>
      <c r="B167" s="31" t="s">
        <v>105</v>
      </c>
      <c r="C167" s="31">
        <v>140.35</v>
      </c>
      <c r="D167" s="40">
        <v>141.58333333333334</v>
      </c>
      <c r="E167" s="40">
        <v>138.76666666666668</v>
      </c>
      <c r="F167" s="40">
        <v>137.18333333333334</v>
      </c>
      <c r="G167" s="40">
        <v>134.36666666666667</v>
      </c>
      <c r="H167" s="40">
        <v>143.16666666666669</v>
      </c>
      <c r="I167" s="40">
        <v>145.98333333333335</v>
      </c>
      <c r="J167" s="40">
        <v>147.56666666666669</v>
      </c>
      <c r="K167" s="31">
        <v>144.4</v>
      </c>
      <c r="L167" s="31">
        <v>140</v>
      </c>
      <c r="M167" s="31">
        <v>143.5438</v>
      </c>
      <c r="N167" s="1"/>
      <c r="O167" s="1"/>
    </row>
    <row r="168" spans="1:15" ht="12.75" customHeight="1">
      <c r="A168" s="31">
        <v>158</v>
      </c>
      <c r="B168" s="31" t="s">
        <v>374</v>
      </c>
      <c r="C168" s="31">
        <v>291.45</v>
      </c>
      <c r="D168" s="40">
        <v>295.4666666666667</v>
      </c>
      <c r="E168" s="40">
        <v>283.93333333333339</v>
      </c>
      <c r="F168" s="40">
        <v>276.41666666666669</v>
      </c>
      <c r="G168" s="40">
        <v>264.88333333333338</v>
      </c>
      <c r="H168" s="40">
        <v>302.98333333333341</v>
      </c>
      <c r="I168" s="40">
        <v>314.51666666666671</v>
      </c>
      <c r="J168" s="40">
        <v>322.03333333333342</v>
      </c>
      <c r="K168" s="31">
        <v>307</v>
      </c>
      <c r="L168" s="31">
        <v>287.95</v>
      </c>
      <c r="M168" s="31">
        <v>1.21936</v>
      </c>
      <c r="N168" s="1"/>
      <c r="O168" s="1"/>
    </row>
    <row r="169" spans="1:15" ht="12.75" customHeight="1">
      <c r="A169" s="31">
        <v>159</v>
      </c>
      <c r="B169" s="31" t="s">
        <v>375</v>
      </c>
      <c r="C169" s="31">
        <v>4272.3500000000004</v>
      </c>
      <c r="D169" s="40">
        <v>4295.7833333333328</v>
      </c>
      <c r="E169" s="40">
        <v>4231.6166666666659</v>
      </c>
      <c r="F169" s="40">
        <v>4190.8833333333332</v>
      </c>
      <c r="G169" s="40">
        <v>4126.7166666666662</v>
      </c>
      <c r="H169" s="40">
        <v>4336.5166666666655</v>
      </c>
      <c r="I169" s="40">
        <v>4400.6833333333334</v>
      </c>
      <c r="J169" s="40">
        <v>4441.4166666666652</v>
      </c>
      <c r="K169" s="31">
        <v>4359.95</v>
      </c>
      <c r="L169" s="31">
        <v>4255.05</v>
      </c>
      <c r="M169" s="31">
        <v>0.46566000000000002</v>
      </c>
      <c r="N169" s="1"/>
      <c r="O169" s="1"/>
    </row>
    <row r="170" spans="1:15" ht="12.75" customHeight="1">
      <c r="A170" s="31">
        <v>160</v>
      </c>
      <c r="B170" s="31" t="s">
        <v>108</v>
      </c>
      <c r="C170" s="31">
        <v>27.55</v>
      </c>
      <c r="D170" s="40">
        <v>27.900000000000002</v>
      </c>
      <c r="E170" s="40">
        <v>27.000000000000004</v>
      </c>
      <c r="F170" s="40">
        <v>26.450000000000003</v>
      </c>
      <c r="G170" s="40">
        <v>25.550000000000004</v>
      </c>
      <c r="H170" s="40">
        <v>28.450000000000003</v>
      </c>
      <c r="I170" s="40">
        <v>29.35</v>
      </c>
      <c r="J170" s="40">
        <v>29.900000000000002</v>
      </c>
      <c r="K170" s="31">
        <v>28.8</v>
      </c>
      <c r="L170" s="31">
        <v>27.35</v>
      </c>
      <c r="M170" s="31">
        <v>89.493949999999998</v>
      </c>
      <c r="N170" s="1"/>
      <c r="O170" s="1"/>
    </row>
    <row r="171" spans="1:15" ht="12.75" customHeight="1">
      <c r="A171" s="31">
        <v>161</v>
      </c>
      <c r="B171" s="31" t="s">
        <v>376</v>
      </c>
      <c r="C171" s="31">
        <v>2987.1</v>
      </c>
      <c r="D171" s="40">
        <v>2996.2333333333336</v>
      </c>
      <c r="E171" s="40">
        <v>2962.166666666667</v>
      </c>
      <c r="F171" s="40">
        <v>2937.2333333333336</v>
      </c>
      <c r="G171" s="40">
        <v>2903.166666666667</v>
      </c>
      <c r="H171" s="40">
        <v>3021.166666666667</v>
      </c>
      <c r="I171" s="40">
        <v>3055.2333333333336</v>
      </c>
      <c r="J171" s="40">
        <v>3080.166666666667</v>
      </c>
      <c r="K171" s="31">
        <v>3030.3</v>
      </c>
      <c r="L171" s="31">
        <v>2971.3</v>
      </c>
      <c r="M171" s="31">
        <v>0.24198</v>
      </c>
      <c r="N171" s="1"/>
      <c r="O171" s="1"/>
    </row>
    <row r="172" spans="1:15" ht="12.75" customHeight="1">
      <c r="A172" s="31">
        <v>162</v>
      </c>
      <c r="B172" s="31" t="s">
        <v>377</v>
      </c>
      <c r="C172" s="31">
        <v>185.15</v>
      </c>
      <c r="D172" s="40">
        <v>186.38333333333333</v>
      </c>
      <c r="E172" s="40">
        <v>182.76666666666665</v>
      </c>
      <c r="F172" s="40">
        <v>180.38333333333333</v>
      </c>
      <c r="G172" s="40">
        <v>176.76666666666665</v>
      </c>
      <c r="H172" s="40">
        <v>188.76666666666665</v>
      </c>
      <c r="I172" s="40">
        <v>192.38333333333333</v>
      </c>
      <c r="J172" s="40">
        <v>194.76666666666665</v>
      </c>
      <c r="K172" s="31">
        <v>190</v>
      </c>
      <c r="L172" s="31">
        <v>184</v>
      </c>
      <c r="M172" s="31">
        <v>1.2581899999999999</v>
      </c>
      <c r="N172" s="1"/>
      <c r="O172" s="1"/>
    </row>
    <row r="173" spans="1:15" ht="12.75" customHeight="1">
      <c r="A173" s="31">
        <v>163</v>
      </c>
      <c r="B173" s="31" t="s">
        <v>378</v>
      </c>
      <c r="C173" s="31">
        <v>3315.8</v>
      </c>
      <c r="D173" s="40">
        <v>3307.0833333333335</v>
      </c>
      <c r="E173" s="40">
        <v>3238.6166666666668</v>
      </c>
      <c r="F173" s="40">
        <v>3161.4333333333334</v>
      </c>
      <c r="G173" s="40">
        <v>3092.9666666666667</v>
      </c>
      <c r="H173" s="40">
        <v>3384.2666666666669</v>
      </c>
      <c r="I173" s="40">
        <v>3452.7333333333331</v>
      </c>
      <c r="J173" s="40">
        <v>3529.916666666667</v>
      </c>
      <c r="K173" s="31">
        <v>3375.55</v>
      </c>
      <c r="L173" s="31">
        <v>3229.9</v>
      </c>
      <c r="M173" s="31">
        <v>0.20252999999999999</v>
      </c>
      <c r="N173" s="1"/>
      <c r="O173" s="1"/>
    </row>
    <row r="174" spans="1:15" ht="12.75" customHeight="1">
      <c r="A174" s="31">
        <v>164</v>
      </c>
      <c r="B174" s="31" t="s">
        <v>379</v>
      </c>
      <c r="C174" s="31">
        <v>147.25</v>
      </c>
      <c r="D174" s="40">
        <v>148.65</v>
      </c>
      <c r="E174" s="40">
        <v>143.65</v>
      </c>
      <c r="F174" s="40">
        <v>140.05000000000001</v>
      </c>
      <c r="G174" s="40">
        <v>135.05000000000001</v>
      </c>
      <c r="H174" s="40">
        <v>152.25</v>
      </c>
      <c r="I174" s="40">
        <v>157.25</v>
      </c>
      <c r="J174" s="40">
        <v>160.85</v>
      </c>
      <c r="K174" s="31">
        <v>153.65</v>
      </c>
      <c r="L174" s="31">
        <v>145.05000000000001</v>
      </c>
      <c r="M174" s="31">
        <v>13.097759999999999</v>
      </c>
      <c r="N174" s="1"/>
      <c r="O174" s="1"/>
    </row>
    <row r="175" spans="1:15" ht="12.75" customHeight="1">
      <c r="A175" s="31">
        <v>165</v>
      </c>
      <c r="B175" s="31" t="s">
        <v>380</v>
      </c>
      <c r="C175" s="31">
        <v>5993.05</v>
      </c>
      <c r="D175" s="40">
        <v>6010.2333333333336</v>
      </c>
      <c r="E175" s="40">
        <v>5957.8166666666675</v>
      </c>
      <c r="F175" s="40">
        <v>5922.5833333333339</v>
      </c>
      <c r="G175" s="40">
        <v>5870.1666666666679</v>
      </c>
      <c r="H175" s="40">
        <v>6045.4666666666672</v>
      </c>
      <c r="I175" s="40">
        <v>6097.8833333333332</v>
      </c>
      <c r="J175" s="40">
        <v>6133.1166666666668</v>
      </c>
      <c r="K175" s="31">
        <v>6062.65</v>
      </c>
      <c r="L175" s="31">
        <v>5975</v>
      </c>
      <c r="M175" s="31">
        <v>6.5360000000000001E-2</v>
      </c>
      <c r="N175" s="1"/>
      <c r="O175" s="1"/>
    </row>
    <row r="176" spans="1:15" ht="12.75" customHeight="1">
      <c r="A176" s="31">
        <v>166</v>
      </c>
      <c r="B176" s="31" t="s">
        <v>259</v>
      </c>
      <c r="C176" s="31">
        <v>3959.1</v>
      </c>
      <c r="D176" s="40">
        <v>3982.1333333333332</v>
      </c>
      <c r="E176" s="40">
        <v>3906.9666666666662</v>
      </c>
      <c r="F176" s="40">
        <v>3854.833333333333</v>
      </c>
      <c r="G176" s="40">
        <v>3779.6666666666661</v>
      </c>
      <c r="H176" s="40">
        <v>4034.2666666666664</v>
      </c>
      <c r="I176" s="40">
        <v>4109.4333333333334</v>
      </c>
      <c r="J176" s="40">
        <v>4161.5666666666666</v>
      </c>
      <c r="K176" s="31">
        <v>4057.3</v>
      </c>
      <c r="L176" s="31">
        <v>3930</v>
      </c>
      <c r="M176" s="31">
        <v>1.19703</v>
      </c>
      <c r="N176" s="1"/>
      <c r="O176" s="1"/>
    </row>
    <row r="177" spans="1:15" ht="12.75" customHeight="1">
      <c r="A177" s="31">
        <v>167</v>
      </c>
      <c r="B177" s="31" t="s">
        <v>381</v>
      </c>
      <c r="C177" s="31">
        <v>1562.75</v>
      </c>
      <c r="D177" s="40">
        <v>1572.6166666666668</v>
      </c>
      <c r="E177" s="40">
        <v>1540.1333333333337</v>
      </c>
      <c r="F177" s="40">
        <v>1517.5166666666669</v>
      </c>
      <c r="G177" s="40">
        <v>1485.0333333333338</v>
      </c>
      <c r="H177" s="40">
        <v>1595.2333333333336</v>
      </c>
      <c r="I177" s="40">
        <v>1627.7166666666667</v>
      </c>
      <c r="J177" s="40">
        <v>1650.3333333333335</v>
      </c>
      <c r="K177" s="31">
        <v>1605.1</v>
      </c>
      <c r="L177" s="31">
        <v>1550</v>
      </c>
      <c r="M177" s="31">
        <v>0.41098000000000001</v>
      </c>
      <c r="N177" s="1"/>
      <c r="O177" s="1"/>
    </row>
    <row r="178" spans="1:15" ht="12.75" customHeight="1">
      <c r="A178" s="31">
        <v>168</v>
      </c>
      <c r="B178" s="31" t="s">
        <v>106</v>
      </c>
      <c r="C178" s="31">
        <v>539.75</v>
      </c>
      <c r="D178" s="40">
        <v>544.63333333333333</v>
      </c>
      <c r="E178" s="40">
        <v>530.11666666666667</v>
      </c>
      <c r="F178" s="40">
        <v>520.48333333333335</v>
      </c>
      <c r="G178" s="40">
        <v>505.9666666666667</v>
      </c>
      <c r="H178" s="40">
        <v>554.26666666666665</v>
      </c>
      <c r="I178" s="40">
        <v>568.7833333333333</v>
      </c>
      <c r="J178" s="40">
        <v>578.41666666666663</v>
      </c>
      <c r="K178" s="31">
        <v>559.15</v>
      </c>
      <c r="L178" s="31">
        <v>535</v>
      </c>
      <c r="M178" s="31">
        <v>18.069749999999999</v>
      </c>
      <c r="N178" s="1"/>
      <c r="O178" s="1"/>
    </row>
    <row r="179" spans="1:15" ht="12.75" customHeight="1">
      <c r="A179" s="31">
        <v>169</v>
      </c>
      <c r="B179" s="31" t="s">
        <v>382</v>
      </c>
      <c r="C179" s="31">
        <v>1000.35</v>
      </c>
      <c r="D179" s="40">
        <v>1004.7999999999998</v>
      </c>
      <c r="E179" s="40">
        <v>989.59999999999968</v>
      </c>
      <c r="F179" s="40">
        <v>978.8499999999998</v>
      </c>
      <c r="G179" s="40">
        <v>963.64999999999964</v>
      </c>
      <c r="H179" s="40">
        <v>1015.5499999999997</v>
      </c>
      <c r="I179" s="40">
        <v>1030.7499999999998</v>
      </c>
      <c r="J179" s="40">
        <v>1041.4999999999998</v>
      </c>
      <c r="K179" s="31">
        <v>1020</v>
      </c>
      <c r="L179" s="31">
        <v>994.05</v>
      </c>
      <c r="M179" s="31">
        <v>0.27412999999999998</v>
      </c>
      <c r="N179" s="1"/>
      <c r="O179" s="1"/>
    </row>
    <row r="180" spans="1:15" ht="12.75" customHeight="1">
      <c r="A180" s="31">
        <v>170</v>
      </c>
      <c r="B180" s="31" t="s">
        <v>260</v>
      </c>
      <c r="C180" s="31">
        <v>639.6</v>
      </c>
      <c r="D180" s="40">
        <v>628.5</v>
      </c>
      <c r="E180" s="40">
        <v>608.1</v>
      </c>
      <c r="F180" s="40">
        <v>576.6</v>
      </c>
      <c r="G180" s="40">
        <v>556.20000000000005</v>
      </c>
      <c r="H180" s="40">
        <v>660</v>
      </c>
      <c r="I180" s="40">
        <v>680.40000000000009</v>
      </c>
      <c r="J180" s="40">
        <v>711.9</v>
      </c>
      <c r="K180" s="31">
        <v>648.9</v>
      </c>
      <c r="L180" s="31">
        <v>597</v>
      </c>
      <c r="M180" s="31">
        <v>3.8257500000000002</v>
      </c>
      <c r="N180" s="1"/>
      <c r="O180" s="1"/>
    </row>
    <row r="181" spans="1:15" ht="12.75" customHeight="1">
      <c r="A181" s="31">
        <v>171</v>
      </c>
      <c r="B181" s="31" t="s">
        <v>109</v>
      </c>
      <c r="C181" s="31">
        <v>1033.1500000000001</v>
      </c>
      <c r="D181" s="40">
        <v>1021.7666666666668</v>
      </c>
      <c r="E181" s="40">
        <v>998.53333333333353</v>
      </c>
      <c r="F181" s="40">
        <v>963.91666666666674</v>
      </c>
      <c r="G181" s="40">
        <v>940.68333333333351</v>
      </c>
      <c r="H181" s="40">
        <v>1056.3833333333337</v>
      </c>
      <c r="I181" s="40">
        <v>1079.6166666666668</v>
      </c>
      <c r="J181" s="40">
        <v>1114.2333333333336</v>
      </c>
      <c r="K181" s="31">
        <v>1045</v>
      </c>
      <c r="L181" s="31">
        <v>987.15</v>
      </c>
      <c r="M181" s="31">
        <v>27.42914</v>
      </c>
      <c r="N181" s="1"/>
      <c r="O181" s="1"/>
    </row>
    <row r="182" spans="1:15" ht="12.75" customHeight="1">
      <c r="A182" s="31">
        <v>172</v>
      </c>
      <c r="B182" s="31" t="s">
        <v>261</v>
      </c>
      <c r="C182" s="31">
        <v>554.35</v>
      </c>
      <c r="D182" s="40">
        <v>557.30000000000007</v>
      </c>
      <c r="E182" s="40">
        <v>547.45000000000016</v>
      </c>
      <c r="F182" s="40">
        <v>540.55000000000007</v>
      </c>
      <c r="G182" s="40">
        <v>530.70000000000016</v>
      </c>
      <c r="H182" s="40">
        <v>564.20000000000016</v>
      </c>
      <c r="I182" s="40">
        <v>574.05000000000007</v>
      </c>
      <c r="J182" s="40">
        <v>580.95000000000016</v>
      </c>
      <c r="K182" s="31">
        <v>567.15</v>
      </c>
      <c r="L182" s="31">
        <v>550.4</v>
      </c>
      <c r="M182" s="31">
        <v>1.94171</v>
      </c>
      <c r="N182" s="1"/>
      <c r="O182" s="1"/>
    </row>
    <row r="183" spans="1:15" ht="12.75" customHeight="1">
      <c r="A183" s="31">
        <v>173</v>
      </c>
      <c r="B183" s="31" t="s">
        <v>110</v>
      </c>
      <c r="C183" s="31">
        <v>1484.95</v>
      </c>
      <c r="D183" s="40">
        <v>1486.95</v>
      </c>
      <c r="E183" s="40">
        <v>1463</v>
      </c>
      <c r="F183" s="40">
        <v>1441.05</v>
      </c>
      <c r="G183" s="40">
        <v>1417.1</v>
      </c>
      <c r="H183" s="40">
        <v>1508.9</v>
      </c>
      <c r="I183" s="40">
        <v>1532.8500000000004</v>
      </c>
      <c r="J183" s="40">
        <v>1554.8000000000002</v>
      </c>
      <c r="K183" s="31">
        <v>1510.9</v>
      </c>
      <c r="L183" s="31">
        <v>1465</v>
      </c>
      <c r="M183" s="31">
        <v>7.8784700000000001</v>
      </c>
      <c r="N183" s="1"/>
      <c r="O183" s="1"/>
    </row>
    <row r="184" spans="1:15" ht="12.75" customHeight="1">
      <c r="A184" s="31">
        <v>174</v>
      </c>
      <c r="B184" s="31" t="s">
        <v>111</v>
      </c>
      <c r="C184" s="31">
        <v>325.10000000000002</v>
      </c>
      <c r="D184" s="40">
        <v>330.36666666666667</v>
      </c>
      <c r="E184" s="40">
        <v>316.73333333333335</v>
      </c>
      <c r="F184" s="40">
        <v>308.36666666666667</v>
      </c>
      <c r="G184" s="40">
        <v>294.73333333333335</v>
      </c>
      <c r="H184" s="40">
        <v>338.73333333333335</v>
      </c>
      <c r="I184" s="40">
        <v>352.36666666666667</v>
      </c>
      <c r="J184" s="40">
        <v>360.73333333333335</v>
      </c>
      <c r="K184" s="31">
        <v>344</v>
      </c>
      <c r="L184" s="31">
        <v>322</v>
      </c>
      <c r="M184" s="31">
        <v>32.854509999999998</v>
      </c>
      <c r="N184" s="1"/>
      <c r="O184" s="1"/>
    </row>
    <row r="185" spans="1:15" ht="12.75" customHeight="1">
      <c r="A185" s="31">
        <v>175</v>
      </c>
      <c r="B185" s="31" t="s">
        <v>383</v>
      </c>
      <c r="C185" s="31">
        <v>621.04999999999995</v>
      </c>
      <c r="D185" s="40">
        <v>627.06666666666661</v>
      </c>
      <c r="E185" s="40">
        <v>607.98333333333323</v>
      </c>
      <c r="F185" s="40">
        <v>594.91666666666663</v>
      </c>
      <c r="G185" s="40">
        <v>575.83333333333326</v>
      </c>
      <c r="H185" s="40">
        <v>640.13333333333321</v>
      </c>
      <c r="I185" s="40">
        <v>659.2166666666667</v>
      </c>
      <c r="J185" s="40">
        <v>672.28333333333319</v>
      </c>
      <c r="K185" s="31">
        <v>646.15</v>
      </c>
      <c r="L185" s="31">
        <v>614</v>
      </c>
      <c r="M185" s="31">
        <v>4.10541</v>
      </c>
      <c r="N185" s="1"/>
      <c r="O185" s="1"/>
    </row>
    <row r="186" spans="1:15" ht="12.75" customHeight="1">
      <c r="A186" s="31">
        <v>176</v>
      </c>
      <c r="B186" s="31" t="s">
        <v>112</v>
      </c>
      <c r="C186" s="31">
        <v>1484.65</v>
      </c>
      <c r="D186" s="40">
        <v>1487.6499999999999</v>
      </c>
      <c r="E186" s="40">
        <v>1471.9999999999998</v>
      </c>
      <c r="F186" s="40">
        <v>1459.35</v>
      </c>
      <c r="G186" s="40">
        <v>1443.6999999999998</v>
      </c>
      <c r="H186" s="40">
        <v>1500.2999999999997</v>
      </c>
      <c r="I186" s="40">
        <v>1515.9499999999998</v>
      </c>
      <c r="J186" s="40">
        <v>1528.5999999999997</v>
      </c>
      <c r="K186" s="31">
        <v>1503.3</v>
      </c>
      <c r="L186" s="31">
        <v>1475</v>
      </c>
      <c r="M186" s="31">
        <v>7.7415000000000003</v>
      </c>
      <c r="N186" s="1"/>
      <c r="O186" s="1"/>
    </row>
    <row r="187" spans="1:15" ht="12.75" customHeight="1">
      <c r="A187" s="31">
        <v>177</v>
      </c>
      <c r="B187" s="31" t="s">
        <v>384</v>
      </c>
      <c r="C187" s="31">
        <v>297.25</v>
      </c>
      <c r="D187" s="40">
        <v>297.18333333333334</v>
      </c>
      <c r="E187" s="40">
        <v>293.76666666666665</v>
      </c>
      <c r="F187" s="40">
        <v>290.2833333333333</v>
      </c>
      <c r="G187" s="40">
        <v>286.86666666666662</v>
      </c>
      <c r="H187" s="40">
        <v>300.66666666666669</v>
      </c>
      <c r="I187" s="40">
        <v>304.08333333333331</v>
      </c>
      <c r="J187" s="40">
        <v>307.56666666666672</v>
      </c>
      <c r="K187" s="31">
        <v>300.60000000000002</v>
      </c>
      <c r="L187" s="31">
        <v>293.7</v>
      </c>
      <c r="M187" s="31">
        <v>2.1266799999999999</v>
      </c>
      <c r="N187" s="1"/>
      <c r="O187" s="1"/>
    </row>
    <row r="188" spans="1:15" ht="12.75" customHeight="1">
      <c r="A188" s="31">
        <v>178</v>
      </c>
      <c r="B188" s="31" t="s">
        <v>385</v>
      </c>
      <c r="C188" s="31">
        <v>131.4</v>
      </c>
      <c r="D188" s="40">
        <v>132.21666666666667</v>
      </c>
      <c r="E188" s="40">
        <v>128.13333333333333</v>
      </c>
      <c r="F188" s="40">
        <v>124.86666666666665</v>
      </c>
      <c r="G188" s="40">
        <v>120.7833333333333</v>
      </c>
      <c r="H188" s="40">
        <v>135.48333333333335</v>
      </c>
      <c r="I188" s="40">
        <v>139.56666666666666</v>
      </c>
      <c r="J188" s="40">
        <v>142.83333333333337</v>
      </c>
      <c r="K188" s="31">
        <v>136.30000000000001</v>
      </c>
      <c r="L188" s="31">
        <v>128.94999999999999</v>
      </c>
      <c r="M188" s="31">
        <v>34.385919999999999</v>
      </c>
      <c r="N188" s="1"/>
      <c r="O188" s="1"/>
    </row>
    <row r="189" spans="1:15" ht="12.75" customHeight="1">
      <c r="A189" s="31">
        <v>179</v>
      </c>
      <c r="B189" s="31" t="s">
        <v>386</v>
      </c>
      <c r="C189" s="31">
        <v>1191.05</v>
      </c>
      <c r="D189" s="40">
        <v>1188.05</v>
      </c>
      <c r="E189" s="40">
        <v>1169.3999999999999</v>
      </c>
      <c r="F189" s="40">
        <v>1147.75</v>
      </c>
      <c r="G189" s="40">
        <v>1129.0999999999999</v>
      </c>
      <c r="H189" s="40">
        <v>1209.6999999999998</v>
      </c>
      <c r="I189" s="40">
        <v>1228.3499999999999</v>
      </c>
      <c r="J189" s="40">
        <v>1249.9999999999998</v>
      </c>
      <c r="K189" s="31">
        <v>1206.7</v>
      </c>
      <c r="L189" s="31">
        <v>1166.4000000000001</v>
      </c>
      <c r="M189" s="31">
        <v>0.57972000000000001</v>
      </c>
      <c r="N189" s="1"/>
      <c r="O189" s="1"/>
    </row>
    <row r="190" spans="1:15" ht="12.75" customHeight="1">
      <c r="A190" s="31">
        <v>180</v>
      </c>
      <c r="B190" s="31" t="s">
        <v>387</v>
      </c>
      <c r="C190" s="31">
        <v>451.3</v>
      </c>
      <c r="D190" s="40">
        <v>454.43333333333334</v>
      </c>
      <c r="E190" s="40">
        <v>444.86666666666667</v>
      </c>
      <c r="F190" s="40">
        <v>438.43333333333334</v>
      </c>
      <c r="G190" s="40">
        <v>428.86666666666667</v>
      </c>
      <c r="H190" s="40">
        <v>460.86666666666667</v>
      </c>
      <c r="I190" s="40">
        <v>470.43333333333339</v>
      </c>
      <c r="J190" s="40">
        <v>476.86666666666667</v>
      </c>
      <c r="K190" s="31">
        <v>464</v>
      </c>
      <c r="L190" s="31">
        <v>448</v>
      </c>
      <c r="M190" s="31">
        <v>2.23895</v>
      </c>
      <c r="N190" s="1"/>
      <c r="O190" s="1"/>
    </row>
    <row r="191" spans="1:15" ht="12.75" customHeight="1">
      <c r="A191" s="31">
        <v>181</v>
      </c>
      <c r="B191" s="31" t="s">
        <v>388</v>
      </c>
      <c r="C191" s="31">
        <v>167.85</v>
      </c>
      <c r="D191" s="40">
        <v>169.45000000000002</v>
      </c>
      <c r="E191" s="40">
        <v>163.50000000000003</v>
      </c>
      <c r="F191" s="40">
        <v>159.15</v>
      </c>
      <c r="G191" s="40">
        <v>153.20000000000002</v>
      </c>
      <c r="H191" s="40">
        <v>173.80000000000004</v>
      </c>
      <c r="I191" s="40">
        <v>179.75000000000003</v>
      </c>
      <c r="J191" s="40">
        <v>184.10000000000005</v>
      </c>
      <c r="K191" s="31">
        <v>175.4</v>
      </c>
      <c r="L191" s="31">
        <v>165.1</v>
      </c>
      <c r="M191" s="31">
        <v>4.7222200000000001</v>
      </c>
      <c r="N191" s="1"/>
      <c r="O191" s="1"/>
    </row>
    <row r="192" spans="1:15" ht="12.75" customHeight="1">
      <c r="A192" s="31">
        <v>182</v>
      </c>
      <c r="B192" s="31" t="s">
        <v>389</v>
      </c>
      <c r="C192" s="31">
        <v>1634.8</v>
      </c>
      <c r="D192" s="40">
        <v>1655.5</v>
      </c>
      <c r="E192" s="40">
        <v>1604</v>
      </c>
      <c r="F192" s="40">
        <v>1573.2</v>
      </c>
      <c r="G192" s="40">
        <v>1521.7</v>
      </c>
      <c r="H192" s="40">
        <v>1686.3</v>
      </c>
      <c r="I192" s="40">
        <v>1737.8</v>
      </c>
      <c r="J192" s="40">
        <v>1768.6</v>
      </c>
      <c r="K192" s="31">
        <v>1707</v>
      </c>
      <c r="L192" s="31">
        <v>1624.7</v>
      </c>
      <c r="M192" s="31">
        <v>0.54113</v>
      </c>
      <c r="N192" s="1"/>
      <c r="O192" s="1"/>
    </row>
    <row r="193" spans="1:15" ht="12.75" customHeight="1">
      <c r="A193" s="31">
        <v>183</v>
      </c>
      <c r="B193" s="31" t="s">
        <v>113</v>
      </c>
      <c r="C193" s="31">
        <v>714.35</v>
      </c>
      <c r="D193" s="40">
        <v>716.7166666666667</v>
      </c>
      <c r="E193" s="40">
        <v>704.63333333333344</v>
      </c>
      <c r="F193" s="40">
        <v>694.91666666666674</v>
      </c>
      <c r="G193" s="40">
        <v>682.83333333333348</v>
      </c>
      <c r="H193" s="40">
        <v>726.43333333333339</v>
      </c>
      <c r="I193" s="40">
        <v>738.51666666666665</v>
      </c>
      <c r="J193" s="40">
        <v>748.23333333333335</v>
      </c>
      <c r="K193" s="31">
        <v>728.8</v>
      </c>
      <c r="L193" s="31">
        <v>707</v>
      </c>
      <c r="M193" s="31">
        <v>11.103249999999999</v>
      </c>
      <c r="N193" s="1"/>
      <c r="O193" s="1"/>
    </row>
    <row r="194" spans="1:15" ht="12.75" customHeight="1">
      <c r="A194" s="31">
        <v>184</v>
      </c>
      <c r="B194" s="31" t="s">
        <v>390</v>
      </c>
      <c r="C194" s="31">
        <v>334.05</v>
      </c>
      <c r="D194" s="40">
        <v>336.45</v>
      </c>
      <c r="E194" s="40">
        <v>327.7</v>
      </c>
      <c r="F194" s="40">
        <v>321.35000000000002</v>
      </c>
      <c r="G194" s="40">
        <v>312.60000000000002</v>
      </c>
      <c r="H194" s="40">
        <v>342.79999999999995</v>
      </c>
      <c r="I194" s="40">
        <v>351.54999999999995</v>
      </c>
      <c r="J194" s="40">
        <v>357.89999999999992</v>
      </c>
      <c r="K194" s="31">
        <v>345.2</v>
      </c>
      <c r="L194" s="31">
        <v>330.1</v>
      </c>
      <c r="M194" s="31">
        <v>3.6628400000000001</v>
      </c>
      <c r="N194" s="1"/>
      <c r="O194" s="1"/>
    </row>
    <row r="195" spans="1:15" ht="12.75" customHeight="1">
      <c r="A195" s="31">
        <v>185</v>
      </c>
      <c r="B195" s="31" t="s">
        <v>391</v>
      </c>
      <c r="C195" s="31">
        <v>100.6</v>
      </c>
      <c r="D195" s="40">
        <v>101.59999999999998</v>
      </c>
      <c r="E195" s="40">
        <v>99.399999999999963</v>
      </c>
      <c r="F195" s="40">
        <v>98.199999999999989</v>
      </c>
      <c r="G195" s="40">
        <v>95.999999999999972</v>
      </c>
      <c r="H195" s="40">
        <v>102.79999999999995</v>
      </c>
      <c r="I195" s="40">
        <v>104.99999999999997</v>
      </c>
      <c r="J195" s="40">
        <v>106.19999999999995</v>
      </c>
      <c r="K195" s="31">
        <v>103.8</v>
      </c>
      <c r="L195" s="31">
        <v>100.4</v>
      </c>
      <c r="M195" s="31">
        <v>4.0855300000000003</v>
      </c>
      <c r="N195" s="1"/>
      <c r="O195" s="1"/>
    </row>
    <row r="196" spans="1:15" ht="12.75" customHeight="1">
      <c r="A196" s="31">
        <v>186</v>
      </c>
      <c r="B196" s="31" t="s">
        <v>392</v>
      </c>
      <c r="C196" s="31">
        <v>103.3</v>
      </c>
      <c r="D196" s="40">
        <v>104.34999999999998</v>
      </c>
      <c r="E196" s="40">
        <v>101.34999999999997</v>
      </c>
      <c r="F196" s="40">
        <v>99.399999999999991</v>
      </c>
      <c r="G196" s="40">
        <v>96.399999999999977</v>
      </c>
      <c r="H196" s="40">
        <v>106.29999999999995</v>
      </c>
      <c r="I196" s="40">
        <v>109.29999999999998</v>
      </c>
      <c r="J196" s="40">
        <v>111.24999999999994</v>
      </c>
      <c r="K196" s="31">
        <v>107.35</v>
      </c>
      <c r="L196" s="31">
        <v>102.4</v>
      </c>
      <c r="M196" s="31">
        <v>18.757819999999999</v>
      </c>
      <c r="N196" s="1"/>
      <c r="O196" s="1"/>
    </row>
    <row r="197" spans="1:15" ht="12.75" customHeight="1">
      <c r="A197" s="31">
        <v>187</v>
      </c>
      <c r="B197" s="31" t="s">
        <v>262</v>
      </c>
      <c r="C197" s="31">
        <v>374.25</v>
      </c>
      <c r="D197" s="40">
        <v>371.5</v>
      </c>
      <c r="E197" s="40">
        <v>363.8</v>
      </c>
      <c r="F197" s="40">
        <v>353.35</v>
      </c>
      <c r="G197" s="40">
        <v>345.65000000000003</v>
      </c>
      <c r="H197" s="40">
        <v>381.95</v>
      </c>
      <c r="I197" s="40">
        <v>389.65000000000003</v>
      </c>
      <c r="J197" s="40">
        <v>400.09999999999997</v>
      </c>
      <c r="K197" s="31">
        <v>379.2</v>
      </c>
      <c r="L197" s="31">
        <v>361.05</v>
      </c>
      <c r="M197" s="31">
        <v>14.643990000000001</v>
      </c>
      <c r="N197" s="1"/>
      <c r="O197" s="1"/>
    </row>
    <row r="198" spans="1:15" ht="12.75" customHeight="1">
      <c r="A198" s="31">
        <v>188</v>
      </c>
      <c r="B198" s="31" t="s">
        <v>393</v>
      </c>
      <c r="C198" s="31">
        <v>572</v>
      </c>
      <c r="D198" s="40">
        <v>577.30000000000007</v>
      </c>
      <c r="E198" s="40">
        <v>564.70000000000016</v>
      </c>
      <c r="F198" s="40">
        <v>557.40000000000009</v>
      </c>
      <c r="G198" s="40">
        <v>544.80000000000018</v>
      </c>
      <c r="H198" s="40">
        <v>584.60000000000014</v>
      </c>
      <c r="I198" s="40">
        <v>597.20000000000005</v>
      </c>
      <c r="J198" s="40">
        <v>604.50000000000011</v>
      </c>
      <c r="K198" s="31">
        <v>589.9</v>
      </c>
      <c r="L198" s="31">
        <v>570</v>
      </c>
      <c r="M198" s="31">
        <v>0.63368000000000002</v>
      </c>
      <c r="N198" s="1"/>
      <c r="O198" s="1"/>
    </row>
    <row r="199" spans="1:15" ht="12.75" customHeight="1">
      <c r="A199" s="31">
        <v>189</v>
      </c>
      <c r="B199" s="31" t="s">
        <v>394</v>
      </c>
      <c r="C199" s="31">
        <v>2256.75</v>
      </c>
      <c r="D199" s="40">
        <v>2274.9166666666665</v>
      </c>
      <c r="E199" s="40">
        <v>2221.833333333333</v>
      </c>
      <c r="F199" s="40">
        <v>2186.9166666666665</v>
      </c>
      <c r="G199" s="40">
        <v>2133.833333333333</v>
      </c>
      <c r="H199" s="40">
        <v>2309.833333333333</v>
      </c>
      <c r="I199" s="40">
        <v>2362.9166666666661</v>
      </c>
      <c r="J199" s="40">
        <v>2397.833333333333</v>
      </c>
      <c r="K199" s="31">
        <v>2328</v>
      </c>
      <c r="L199" s="31">
        <v>2240</v>
      </c>
      <c r="M199" s="31">
        <v>1.61263</v>
      </c>
      <c r="N199" s="1"/>
      <c r="O199" s="1"/>
    </row>
    <row r="200" spans="1:15" ht="12.75" customHeight="1">
      <c r="A200" s="31">
        <v>190</v>
      </c>
      <c r="B200" s="31" t="s">
        <v>115</v>
      </c>
      <c r="C200" s="31">
        <v>1117.3499999999999</v>
      </c>
      <c r="D200" s="40">
        <v>1121.7666666666667</v>
      </c>
      <c r="E200" s="40">
        <v>1102.7833333333333</v>
      </c>
      <c r="F200" s="40">
        <v>1088.2166666666667</v>
      </c>
      <c r="G200" s="40">
        <v>1069.2333333333333</v>
      </c>
      <c r="H200" s="40">
        <v>1136.3333333333333</v>
      </c>
      <c r="I200" s="40">
        <v>1155.3166666666664</v>
      </c>
      <c r="J200" s="40">
        <v>1169.8833333333332</v>
      </c>
      <c r="K200" s="31">
        <v>1140.75</v>
      </c>
      <c r="L200" s="31">
        <v>1107.2</v>
      </c>
      <c r="M200" s="31">
        <v>34.670459999999999</v>
      </c>
      <c r="N200" s="1"/>
      <c r="O200" s="1"/>
    </row>
    <row r="201" spans="1:15" ht="12.75" customHeight="1">
      <c r="A201" s="31">
        <v>191</v>
      </c>
      <c r="B201" s="31" t="s">
        <v>117</v>
      </c>
      <c r="C201" s="31">
        <v>2938.2</v>
      </c>
      <c r="D201" s="40">
        <v>2937.7333333333336</v>
      </c>
      <c r="E201" s="40">
        <v>2915.4666666666672</v>
      </c>
      <c r="F201" s="40">
        <v>2892.7333333333336</v>
      </c>
      <c r="G201" s="40">
        <v>2870.4666666666672</v>
      </c>
      <c r="H201" s="40">
        <v>2960.4666666666672</v>
      </c>
      <c r="I201" s="40">
        <v>2982.7333333333336</v>
      </c>
      <c r="J201" s="40">
        <v>3005.4666666666672</v>
      </c>
      <c r="K201" s="31">
        <v>2960</v>
      </c>
      <c r="L201" s="31">
        <v>2915</v>
      </c>
      <c r="M201" s="31">
        <v>2.4620600000000001</v>
      </c>
      <c r="N201" s="1"/>
      <c r="O201" s="1"/>
    </row>
    <row r="202" spans="1:15" ht="12.75" customHeight="1">
      <c r="A202" s="31">
        <v>192</v>
      </c>
      <c r="B202" s="31" t="s">
        <v>118</v>
      </c>
      <c r="C202" s="31">
        <v>1514.75</v>
      </c>
      <c r="D202" s="40">
        <v>1506.8666666666668</v>
      </c>
      <c r="E202" s="40">
        <v>1493.9333333333336</v>
      </c>
      <c r="F202" s="40">
        <v>1473.1166666666668</v>
      </c>
      <c r="G202" s="40">
        <v>1460.1833333333336</v>
      </c>
      <c r="H202" s="40">
        <v>1527.6833333333336</v>
      </c>
      <c r="I202" s="40">
        <v>1540.616666666667</v>
      </c>
      <c r="J202" s="40">
        <v>1561.4333333333336</v>
      </c>
      <c r="K202" s="31">
        <v>1519.8</v>
      </c>
      <c r="L202" s="31">
        <v>1486.05</v>
      </c>
      <c r="M202" s="31">
        <v>65.752030000000005</v>
      </c>
      <c r="N202" s="1"/>
      <c r="O202" s="1"/>
    </row>
    <row r="203" spans="1:15" ht="12.75" customHeight="1">
      <c r="A203" s="31">
        <v>193</v>
      </c>
      <c r="B203" s="31" t="s">
        <v>119</v>
      </c>
      <c r="C203" s="31">
        <v>667.85</v>
      </c>
      <c r="D203" s="40">
        <v>666.2166666666667</v>
      </c>
      <c r="E203" s="40">
        <v>657.63333333333344</v>
      </c>
      <c r="F203" s="40">
        <v>647.41666666666674</v>
      </c>
      <c r="G203" s="40">
        <v>638.83333333333348</v>
      </c>
      <c r="H203" s="40">
        <v>676.43333333333339</v>
      </c>
      <c r="I203" s="40">
        <v>685.01666666666665</v>
      </c>
      <c r="J203" s="40">
        <v>695.23333333333335</v>
      </c>
      <c r="K203" s="31">
        <v>674.8</v>
      </c>
      <c r="L203" s="31">
        <v>656</v>
      </c>
      <c r="M203" s="31">
        <v>40.353369999999998</v>
      </c>
      <c r="N203" s="1"/>
      <c r="O203" s="1"/>
    </row>
    <row r="204" spans="1:15" ht="12.75" customHeight="1">
      <c r="A204" s="31">
        <v>194</v>
      </c>
      <c r="B204" s="31" t="s">
        <v>395</v>
      </c>
      <c r="C204" s="31">
        <v>57.85</v>
      </c>
      <c r="D204" s="40">
        <v>58.816666666666663</v>
      </c>
      <c r="E204" s="40">
        <v>56.633333333333326</v>
      </c>
      <c r="F204" s="40">
        <v>55.416666666666664</v>
      </c>
      <c r="G204" s="40">
        <v>53.233333333333327</v>
      </c>
      <c r="H204" s="40">
        <v>60.033333333333324</v>
      </c>
      <c r="I204" s="40">
        <v>62.216666666666661</v>
      </c>
      <c r="J204" s="40">
        <v>63.433333333333323</v>
      </c>
      <c r="K204" s="31">
        <v>61</v>
      </c>
      <c r="L204" s="31">
        <v>57.6</v>
      </c>
      <c r="M204" s="31">
        <v>46.805410000000002</v>
      </c>
      <c r="N204" s="1"/>
      <c r="O204" s="1"/>
    </row>
    <row r="205" spans="1:15" ht="12.75" customHeight="1">
      <c r="A205" s="31">
        <v>195</v>
      </c>
      <c r="B205" s="31" t="s">
        <v>396</v>
      </c>
      <c r="C205" s="31">
        <v>1422.3</v>
      </c>
      <c r="D205" s="40">
        <v>1432.8333333333333</v>
      </c>
      <c r="E205" s="40">
        <v>1390.6666666666665</v>
      </c>
      <c r="F205" s="40">
        <v>1359.0333333333333</v>
      </c>
      <c r="G205" s="40">
        <v>1316.8666666666666</v>
      </c>
      <c r="H205" s="40">
        <v>1464.4666666666665</v>
      </c>
      <c r="I205" s="40">
        <v>1506.633333333333</v>
      </c>
      <c r="J205" s="40">
        <v>1538.2666666666664</v>
      </c>
      <c r="K205" s="31">
        <v>1475</v>
      </c>
      <c r="L205" s="31">
        <v>1401.2</v>
      </c>
      <c r="M205" s="31">
        <v>18.424289999999999</v>
      </c>
      <c r="N205" s="1"/>
      <c r="O205" s="1"/>
    </row>
    <row r="206" spans="1:15" ht="12.75" customHeight="1">
      <c r="A206" s="31">
        <v>196</v>
      </c>
      <c r="B206" s="31" t="s">
        <v>397</v>
      </c>
      <c r="C206" s="31">
        <v>920.8</v>
      </c>
      <c r="D206" s="40">
        <v>924.93333333333339</v>
      </c>
      <c r="E206" s="40">
        <v>910.86666666666679</v>
      </c>
      <c r="F206" s="40">
        <v>900.93333333333339</v>
      </c>
      <c r="G206" s="40">
        <v>886.86666666666679</v>
      </c>
      <c r="H206" s="40">
        <v>934.86666666666679</v>
      </c>
      <c r="I206" s="40">
        <v>948.93333333333339</v>
      </c>
      <c r="J206" s="40">
        <v>958.86666666666679</v>
      </c>
      <c r="K206" s="31">
        <v>939</v>
      </c>
      <c r="L206" s="31">
        <v>915</v>
      </c>
      <c r="M206" s="31">
        <v>0.34849999999999998</v>
      </c>
      <c r="N206" s="1"/>
      <c r="O206" s="1"/>
    </row>
    <row r="207" spans="1:15" ht="12.75" customHeight="1">
      <c r="A207" s="31">
        <v>197</v>
      </c>
      <c r="B207" s="31" t="s">
        <v>114</v>
      </c>
      <c r="C207" s="31">
        <v>1236.3</v>
      </c>
      <c r="D207" s="40">
        <v>1238.5833333333333</v>
      </c>
      <c r="E207" s="40">
        <v>1222.2666666666664</v>
      </c>
      <c r="F207" s="40">
        <v>1208.2333333333331</v>
      </c>
      <c r="G207" s="40">
        <v>1191.9166666666663</v>
      </c>
      <c r="H207" s="40">
        <v>1252.6166666666666</v>
      </c>
      <c r="I207" s="40">
        <v>1268.9333333333336</v>
      </c>
      <c r="J207" s="40">
        <v>1282.9666666666667</v>
      </c>
      <c r="K207" s="31">
        <v>1254.9000000000001</v>
      </c>
      <c r="L207" s="31">
        <v>1224.55</v>
      </c>
      <c r="M207" s="31">
        <v>19.898980000000002</v>
      </c>
      <c r="N207" s="1"/>
      <c r="O207" s="1"/>
    </row>
    <row r="208" spans="1:15" ht="12.75" customHeight="1">
      <c r="A208" s="31">
        <v>198</v>
      </c>
      <c r="B208" s="31" t="s">
        <v>398</v>
      </c>
      <c r="C208" s="31">
        <v>253.85</v>
      </c>
      <c r="D208" s="40">
        <v>255.66666666666666</v>
      </c>
      <c r="E208" s="40">
        <v>250.73333333333329</v>
      </c>
      <c r="F208" s="40">
        <v>247.61666666666665</v>
      </c>
      <c r="G208" s="40">
        <v>242.68333333333328</v>
      </c>
      <c r="H208" s="40">
        <v>258.7833333333333</v>
      </c>
      <c r="I208" s="40">
        <v>263.71666666666664</v>
      </c>
      <c r="J208" s="40">
        <v>266.83333333333331</v>
      </c>
      <c r="K208" s="31">
        <v>260.60000000000002</v>
      </c>
      <c r="L208" s="31">
        <v>252.55</v>
      </c>
      <c r="M208" s="31">
        <v>1.8950400000000001</v>
      </c>
      <c r="N208" s="1"/>
      <c r="O208" s="1"/>
    </row>
    <row r="209" spans="1:15" ht="12.75" customHeight="1">
      <c r="A209" s="31">
        <v>199</v>
      </c>
      <c r="B209" s="31" t="s">
        <v>399</v>
      </c>
      <c r="C209" s="31">
        <v>127.4</v>
      </c>
      <c r="D209" s="40">
        <v>128.4</v>
      </c>
      <c r="E209" s="40">
        <v>124.05000000000001</v>
      </c>
      <c r="F209" s="40">
        <v>120.7</v>
      </c>
      <c r="G209" s="40">
        <v>116.35000000000001</v>
      </c>
      <c r="H209" s="40">
        <v>131.75</v>
      </c>
      <c r="I209" s="40">
        <v>136.09999999999997</v>
      </c>
      <c r="J209" s="40">
        <v>139.45000000000002</v>
      </c>
      <c r="K209" s="31">
        <v>132.75</v>
      </c>
      <c r="L209" s="31">
        <v>125.05</v>
      </c>
      <c r="M209" s="31">
        <v>5.37906</v>
      </c>
      <c r="N209" s="1"/>
      <c r="O209" s="1"/>
    </row>
    <row r="210" spans="1:15" ht="12.75" customHeight="1">
      <c r="A210" s="31">
        <v>200</v>
      </c>
      <c r="B210" s="31" t="s">
        <v>120</v>
      </c>
      <c r="C210" s="31">
        <v>2697.5</v>
      </c>
      <c r="D210" s="40">
        <v>2706.5666666666666</v>
      </c>
      <c r="E210" s="40">
        <v>2672.1333333333332</v>
      </c>
      <c r="F210" s="40">
        <v>2646.7666666666664</v>
      </c>
      <c r="G210" s="40">
        <v>2612.333333333333</v>
      </c>
      <c r="H210" s="40">
        <v>2731.9333333333334</v>
      </c>
      <c r="I210" s="40">
        <v>2766.3666666666668</v>
      </c>
      <c r="J210" s="40">
        <v>2791.7333333333336</v>
      </c>
      <c r="K210" s="31">
        <v>2741</v>
      </c>
      <c r="L210" s="31">
        <v>2681.2</v>
      </c>
      <c r="M210" s="31">
        <v>8.0946300000000004</v>
      </c>
      <c r="N210" s="1"/>
      <c r="O210" s="1"/>
    </row>
    <row r="211" spans="1:15" ht="12.75" customHeight="1">
      <c r="A211" s="31">
        <v>201</v>
      </c>
      <c r="B211" s="31" t="s">
        <v>400</v>
      </c>
      <c r="C211" s="31">
        <v>44.6</v>
      </c>
      <c r="D211" s="40">
        <v>45.016666666666673</v>
      </c>
      <c r="E211" s="40">
        <v>43.683333333333344</v>
      </c>
      <c r="F211" s="40">
        <v>42.766666666666673</v>
      </c>
      <c r="G211" s="40">
        <v>41.433333333333344</v>
      </c>
      <c r="H211" s="40">
        <v>45.933333333333344</v>
      </c>
      <c r="I211" s="40">
        <v>47.266666666666673</v>
      </c>
      <c r="J211" s="40">
        <v>48.183333333333344</v>
      </c>
      <c r="K211" s="31">
        <v>46.35</v>
      </c>
      <c r="L211" s="31">
        <v>44.1</v>
      </c>
      <c r="M211" s="31">
        <v>41.017099999999999</v>
      </c>
      <c r="N211" s="1"/>
      <c r="O211" s="1"/>
    </row>
    <row r="212" spans="1:15" ht="12.75" customHeight="1">
      <c r="A212" s="31">
        <v>202</v>
      </c>
      <c r="B212" s="31" t="s">
        <v>122</v>
      </c>
      <c r="C212" s="31">
        <v>403.65</v>
      </c>
      <c r="D212" s="40">
        <v>406.91666666666669</v>
      </c>
      <c r="E212" s="40">
        <v>397.83333333333337</v>
      </c>
      <c r="F212" s="40">
        <v>392.01666666666671</v>
      </c>
      <c r="G212" s="40">
        <v>382.93333333333339</v>
      </c>
      <c r="H212" s="40">
        <v>412.73333333333335</v>
      </c>
      <c r="I212" s="40">
        <v>421.81666666666672</v>
      </c>
      <c r="J212" s="40">
        <v>427.63333333333333</v>
      </c>
      <c r="K212" s="31">
        <v>416</v>
      </c>
      <c r="L212" s="31">
        <v>401.1</v>
      </c>
      <c r="M212" s="31">
        <v>233.09477000000001</v>
      </c>
      <c r="N212" s="1"/>
      <c r="O212" s="1"/>
    </row>
    <row r="213" spans="1:15" ht="12.75" customHeight="1">
      <c r="A213" s="31">
        <v>203</v>
      </c>
      <c r="B213" s="31" t="s">
        <v>263</v>
      </c>
      <c r="C213" s="31">
        <v>1126.5</v>
      </c>
      <c r="D213" s="40">
        <v>1136.5</v>
      </c>
      <c r="E213" s="40">
        <v>1098</v>
      </c>
      <c r="F213" s="40">
        <v>1069.5</v>
      </c>
      <c r="G213" s="40">
        <v>1031</v>
      </c>
      <c r="H213" s="40">
        <v>1165</v>
      </c>
      <c r="I213" s="40">
        <v>1203.5</v>
      </c>
      <c r="J213" s="40">
        <v>1232</v>
      </c>
      <c r="K213" s="31">
        <v>1175</v>
      </c>
      <c r="L213" s="31">
        <v>1108</v>
      </c>
      <c r="M213" s="31">
        <v>16.706569999999999</v>
      </c>
      <c r="N213" s="1"/>
      <c r="O213" s="1"/>
    </row>
    <row r="214" spans="1:15" ht="12.75" customHeight="1">
      <c r="A214" s="31">
        <v>204</v>
      </c>
      <c r="B214" s="31" t="s">
        <v>401</v>
      </c>
      <c r="C214" s="31">
        <v>119.75</v>
      </c>
      <c r="D214" s="40">
        <v>121.21666666666665</v>
      </c>
      <c r="E214" s="40">
        <v>117.5333333333333</v>
      </c>
      <c r="F214" s="40">
        <v>115.31666666666665</v>
      </c>
      <c r="G214" s="40">
        <v>111.6333333333333</v>
      </c>
      <c r="H214" s="40">
        <v>123.43333333333331</v>
      </c>
      <c r="I214" s="40">
        <v>127.11666666666667</v>
      </c>
      <c r="J214" s="40">
        <v>129.33333333333331</v>
      </c>
      <c r="K214" s="31">
        <v>124.9</v>
      </c>
      <c r="L214" s="31">
        <v>119</v>
      </c>
      <c r="M214" s="31">
        <v>45.151510000000002</v>
      </c>
      <c r="N214" s="1"/>
      <c r="O214" s="1"/>
    </row>
    <row r="215" spans="1:15" ht="12.75" customHeight="1">
      <c r="A215" s="31">
        <v>205</v>
      </c>
      <c r="B215" s="31" t="s">
        <v>123</v>
      </c>
      <c r="C215" s="31">
        <v>247.2</v>
      </c>
      <c r="D215" s="40">
        <v>248.68333333333331</v>
      </c>
      <c r="E215" s="40">
        <v>244.61666666666662</v>
      </c>
      <c r="F215" s="40">
        <v>242.0333333333333</v>
      </c>
      <c r="G215" s="40">
        <v>237.96666666666661</v>
      </c>
      <c r="H215" s="40">
        <v>251.26666666666662</v>
      </c>
      <c r="I215" s="40">
        <v>255.33333333333329</v>
      </c>
      <c r="J215" s="40">
        <v>257.91666666666663</v>
      </c>
      <c r="K215" s="31">
        <v>252.75</v>
      </c>
      <c r="L215" s="31">
        <v>246.1</v>
      </c>
      <c r="M215" s="31">
        <v>29.444330000000001</v>
      </c>
      <c r="N215" s="1"/>
      <c r="O215" s="1"/>
    </row>
    <row r="216" spans="1:15" ht="12.75" customHeight="1">
      <c r="A216" s="31">
        <v>206</v>
      </c>
      <c r="B216" s="31" t="s">
        <v>124</v>
      </c>
      <c r="C216" s="31">
        <v>2619.4</v>
      </c>
      <c r="D216" s="40">
        <v>2575.1333333333332</v>
      </c>
      <c r="E216" s="40">
        <v>2520.2666666666664</v>
      </c>
      <c r="F216" s="40">
        <v>2421.1333333333332</v>
      </c>
      <c r="G216" s="40">
        <v>2366.2666666666664</v>
      </c>
      <c r="H216" s="40">
        <v>2674.2666666666664</v>
      </c>
      <c r="I216" s="40">
        <v>2729.1333333333332</v>
      </c>
      <c r="J216" s="40">
        <v>2828.2666666666664</v>
      </c>
      <c r="K216" s="31">
        <v>2630</v>
      </c>
      <c r="L216" s="31">
        <v>2476</v>
      </c>
      <c r="M216" s="31">
        <v>57.79927</v>
      </c>
      <c r="N216" s="1"/>
      <c r="O216" s="1"/>
    </row>
    <row r="217" spans="1:15" ht="12.75" customHeight="1">
      <c r="A217" s="31">
        <v>207</v>
      </c>
      <c r="B217" s="31" t="s">
        <v>264</v>
      </c>
      <c r="C217" s="31">
        <v>308.10000000000002</v>
      </c>
      <c r="D217" s="40">
        <v>310.3</v>
      </c>
      <c r="E217" s="40">
        <v>303.8</v>
      </c>
      <c r="F217" s="40">
        <v>299.5</v>
      </c>
      <c r="G217" s="40">
        <v>293</v>
      </c>
      <c r="H217" s="40">
        <v>314.60000000000002</v>
      </c>
      <c r="I217" s="40">
        <v>321.10000000000002</v>
      </c>
      <c r="J217" s="40">
        <v>325.40000000000003</v>
      </c>
      <c r="K217" s="31">
        <v>316.8</v>
      </c>
      <c r="L217" s="31">
        <v>306</v>
      </c>
      <c r="M217" s="31">
        <v>10.87129</v>
      </c>
      <c r="N217" s="1"/>
      <c r="O217" s="1"/>
    </row>
    <row r="218" spans="1:15" ht="12.75" customHeight="1">
      <c r="A218" s="31">
        <v>208</v>
      </c>
      <c r="B218" s="31" t="s">
        <v>402</v>
      </c>
      <c r="C218" s="31">
        <v>39097.1</v>
      </c>
      <c r="D218" s="40">
        <v>39382.533333333333</v>
      </c>
      <c r="E218" s="40">
        <v>38765.766666666663</v>
      </c>
      <c r="F218" s="40">
        <v>38434.433333333327</v>
      </c>
      <c r="G218" s="40">
        <v>37817.666666666657</v>
      </c>
      <c r="H218" s="40">
        <v>39713.866666666669</v>
      </c>
      <c r="I218" s="40">
        <v>40330.633333333346</v>
      </c>
      <c r="J218" s="40">
        <v>40661.966666666674</v>
      </c>
      <c r="K218" s="31">
        <v>39999.300000000003</v>
      </c>
      <c r="L218" s="31">
        <v>39051.199999999997</v>
      </c>
      <c r="M218" s="31">
        <v>3.6360000000000003E-2</v>
      </c>
      <c r="N218" s="1"/>
      <c r="O218" s="1"/>
    </row>
    <row r="219" spans="1:15" ht="12.75" customHeight="1">
      <c r="A219" s="31">
        <v>209</v>
      </c>
      <c r="B219" s="31" t="s">
        <v>403</v>
      </c>
      <c r="C219" s="31">
        <v>41.25</v>
      </c>
      <c r="D219" s="40">
        <v>41.433333333333337</v>
      </c>
      <c r="E219" s="40">
        <v>40.966666666666676</v>
      </c>
      <c r="F219" s="40">
        <v>40.683333333333337</v>
      </c>
      <c r="G219" s="40">
        <v>40.216666666666676</v>
      </c>
      <c r="H219" s="40">
        <v>41.716666666666676</v>
      </c>
      <c r="I219" s="40">
        <v>42.183333333333344</v>
      </c>
      <c r="J219" s="40">
        <v>42.466666666666676</v>
      </c>
      <c r="K219" s="31">
        <v>41.9</v>
      </c>
      <c r="L219" s="31">
        <v>41.15</v>
      </c>
      <c r="M219" s="31">
        <v>13.586209999999999</v>
      </c>
      <c r="N219" s="1"/>
      <c r="O219" s="1"/>
    </row>
    <row r="220" spans="1:15" ht="12.75" customHeight="1">
      <c r="A220" s="31">
        <v>210</v>
      </c>
      <c r="B220" s="31" t="s">
        <v>116</v>
      </c>
      <c r="C220" s="31">
        <v>2722.05</v>
      </c>
      <c r="D220" s="40">
        <v>2719.6666666666665</v>
      </c>
      <c r="E220" s="40">
        <v>2700.3833333333332</v>
      </c>
      <c r="F220" s="40">
        <v>2678.7166666666667</v>
      </c>
      <c r="G220" s="40">
        <v>2659.4333333333334</v>
      </c>
      <c r="H220" s="40">
        <v>2741.333333333333</v>
      </c>
      <c r="I220" s="40">
        <v>2760.6166666666668</v>
      </c>
      <c r="J220" s="40">
        <v>2782.2833333333328</v>
      </c>
      <c r="K220" s="31">
        <v>2738.95</v>
      </c>
      <c r="L220" s="31">
        <v>2698</v>
      </c>
      <c r="M220" s="31">
        <v>39.864730000000002</v>
      </c>
      <c r="N220" s="1"/>
      <c r="O220" s="1"/>
    </row>
    <row r="221" spans="1:15" ht="12.75" customHeight="1">
      <c r="A221" s="31">
        <v>211</v>
      </c>
      <c r="B221" s="31" t="s">
        <v>404</v>
      </c>
      <c r="C221" s="31">
        <v>267.2</v>
      </c>
      <c r="D221" s="40">
        <v>268.40000000000003</v>
      </c>
      <c r="E221" s="40">
        <v>264.85000000000008</v>
      </c>
      <c r="F221" s="40">
        <v>262.50000000000006</v>
      </c>
      <c r="G221" s="40">
        <v>258.9500000000001</v>
      </c>
      <c r="H221" s="40">
        <v>270.75000000000006</v>
      </c>
      <c r="I221" s="40">
        <v>274.3</v>
      </c>
      <c r="J221" s="40">
        <v>276.65000000000003</v>
      </c>
      <c r="K221" s="31">
        <v>271.95</v>
      </c>
      <c r="L221" s="31">
        <v>266.05</v>
      </c>
      <c r="M221" s="31">
        <v>1.02806</v>
      </c>
      <c r="N221" s="1"/>
      <c r="O221" s="1"/>
    </row>
    <row r="222" spans="1:15" ht="12.75" customHeight="1">
      <c r="A222" s="31">
        <v>212</v>
      </c>
      <c r="B222" s="31" t="s">
        <v>126</v>
      </c>
      <c r="C222" s="31">
        <v>680.7</v>
      </c>
      <c r="D222" s="40">
        <v>680.15</v>
      </c>
      <c r="E222" s="40">
        <v>675.9</v>
      </c>
      <c r="F222" s="40">
        <v>671.1</v>
      </c>
      <c r="G222" s="40">
        <v>666.85</v>
      </c>
      <c r="H222" s="40">
        <v>684.94999999999993</v>
      </c>
      <c r="I222" s="40">
        <v>689.19999999999993</v>
      </c>
      <c r="J222" s="40">
        <v>693.99999999999989</v>
      </c>
      <c r="K222" s="31">
        <v>684.4</v>
      </c>
      <c r="L222" s="31">
        <v>675.35</v>
      </c>
      <c r="M222" s="31">
        <v>131.21807999999999</v>
      </c>
      <c r="N222" s="1"/>
      <c r="O222" s="1"/>
    </row>
    <row r="223" spans="1:15" ht="12.75" customHeight="1">
      <c r="A223" s="31">
        <v>213</v>
      </c>
      <c r="B223" s="31" t="s">
        <v>127</v>
      </c>
      <c r="C223" s="31">
        <v>1472.25</v>
      </c>
      <c r="D223" s="40">
        <v>1476.4166666666667</v>
      </c>
      <c r="E223" s="40">
        <v>1457.8333333333335</v>
      </c>
      <c r="F223" s="40">
        <v>1443.4166666666667</v>
      </c>
      <c r="G223" s="40">
        <v>1424.8333333333335</v>
      </c>
      <c r="H223" s="40">
        <v>1490.8333333333335</v>
      </c>
      <c r="I223" s="40">
        <v>1509.416666666667</v>
      </c>
      <c r="J223" s="40">
        <v>1523.8333333333335</v>
      </c>
      <c r="K223" s="31">
        <v>1495</v>
      </c>
      <c r="L223" s="31">
        <v>1462</v>
      </c>
      <c r="M223" s="31">
        <v>7.71225</v>
      </c>
      <c r="N223" s="1"/>
      <c r="O223" s="1"/>
    </row>
    <row r="224" spans="1:15" ht="12.75" customHeight="1">
      <c r="A224" s="31">
        <v>214</v>
      </c>
      <c r="B224" s="31" t="s">
        <v>128</v>
      </c>
      <c r="C224" s="31">
        <v>666.2</v>
      </c>
      <c r="D224" s="40">
        <v>672.38333333333333</v>
      </c>
      <c r="E224" s="40">
        <v>655.81666666666661</v>
      </c>
      <c r="F224" s="40">
        <v>645.43333333333328</v>
      </c>
      <c r="G224" s="40">
        <v>628.86666666666656</v>
      </c>
      <c r="H224" s="40">
        <v>682.76666666666665</v>
      </c>
      <c r="I224" s="40">
        <v>699.33333333333348</v>
      </c>
      <c r="J224" s="40">
        <v>709.7166666666667</v>
      </c>
      <c r="K224" s="31">
        <v>688.95</v>
      </c>
      <c r="L224" s="31">
        <v>662</v>
      </c>
      <c r="M224" s="31">
        <v>14.02309</v>
      </c>
      <c r="N224" s="1"/>
      <c r="O224" s="1"/>
    </row>
    <row r="225" spans="1:15" ht="12.75" customHeight="1">
      <c r="A225" s="31">
        <v>215</v>
      </c>
      <c r="B225" s="31" t="s">
        <v>265</v>
      </c>
      <c r="C225" s="31">
        <v>683.4</v>
      </c>
      <c r="D225" s="40">
        <v>687.09999999999991</v>
      </c>
      <c r="E225" s="40">
        <v>668.89999999999986</v>
      </c>
      <c r="F225" s="40">
        <v>654.4</v>
      </c>
      <c r="G225" s="40">
        <v>636.19999999999993</v>
      </c>
      <c r="H225" s="40">
        <v>701.5999999999998</v>
      </c>
      <c r="I225" s="40">
        <v>719.79999999999984</v>
      </c>
      <c r="J225" s="40">
        <v>734.29999999999973</v>
      </c>
      <c r="K225" s="31">
        <v>705.3</v>
      </c>
      <c r="L225" s="31">
        <v>672.6</v>
      </c>
      <c r="M225" s="31">
        <v>13.118040000000001</v>
      </c>
      <c r="N225" s="1"/>
      <c r="O225" s="1"/>
    </row>
    <row r="226" spans="1:15" ht="12.75" customHeight="1">
      <c r="A226" s="31">
        <v>216</v>
      </c>
      <c r="B226" s="31" t="s">
        <v>405</v>
      </c>
      <c r="C226" s="31">
        <v>37.450000000000003</v>
      </c>
      <c r="D226" s="40">
        <v>37.4</v>
      </c>
      <c r="E226" s="40">
        <v>36.9</v>
      </c>
      <c r="F226" s="40">
        <v>36.35</v>
      </c>
      <c r="G226" s="40">
        <v>35.85</v>
      </c>
      <c r="H226" s="40">
        <v>37.949999999999996</v>
      </c>
      <c r="I226" s="40">
        <v>38.449999999999996</v>
      </c>
      <c r="J226" s="40">
        <v>38.999999999999993</v>
      </c>
      <c r="K226" s="31">
        <v>37.9</v>
      </c>
      <c r="L226" s="31">
        <v>36.85</v>
      </c>
      <c r="M226" s="31">
        <v>119.0706</v>
      </c>
      <c r="N226" s="1"/>
      <c r="O226" s="1"/>
    </row>
    <row r="227" spans="1:15" ht="12.75" customHeight="1">
      <c r="A227" s="31">
        <v>217</v>
      </c>
      <c r="B227" s="31" t="s">
        <v>130</v>
      </c>
      <c r="C227" s="31">
        <v>41.8</v>
      </c>
      <c r="D227" s="40">
        <v>42.483333333333327</v>
      </c>
      <c r="E227" s="40">
        <v>40.816666666666656</v>
      </c>
      <c r="F227" s="40">
        <v>39.833333333333329</v>
      </c>
      <c r="G227" s="40">
        <v>38.166666666666657</v>
      </c>
      <c r="H227" s="40">
        <v>43.466666666666654</v>
      </c>
      <c r="I227" s="40">
        <v>45.133333333333326</v>
      </c>
      <c r="J227" s="40">
        <v>46.116666666666653</v>
      </c>
      <c r="K227" s="31">
        <v>44.15</v>
      </c>
      <c r="L227" s="31">
        <v>41.5</v>
      </c>
      <c r="M227" s="31">
        <v>486.46737999999999</v>
      </c>
      <c r="N227" s="1"/>
      <c r="O227" s="1"/>
    </row>
    <row r="228" spans="1:15" ht="12.75" customHeight="1">
      <c r="A228" s="31">
        <v>218</v>
      </c>
      <c r="B228" s="31" t="s">
        <v>406</v>
      </c>
      <c r="C228" s="31">
        <v>44.15</v>
      </c>
      <c r="D228" s="40">
        <v>45.116666666666674</v>
      </c>
      <c r="E228" s="40">
        <v>42.233333333333348</v>
      </c>
      <c r="F228" s="40">
        <v>40.316666666666677</v>
      </c>
      <c r="G228" s="40">
        <v>37.433333333333351</v>
      </c>
      <c r="H228" s="40">
        <v>47.033333333333346</v>
      </c>
      <c r="I228" s="40">
        <v>49.916666666666671</v>
      </c>
      <c r="J228" s="40">
        <v>51.833333333333343</v>
      </c>
      <c r="K228" s="31">
        <v>48</v>
      </c>
      <c r="L228" s="31">
        <v>43.2</v>
      </c>
      <c r="M228" s="31">
        <v>148.50876</v>
      </c>
      <c r="N228" s="1"/>
      <c r="O228" s="1"/>
    </row>
    <row r="229" spans="1:15" ht="12.75" customHeight="1">
      <c r="A229" s="31">
        <v>219</v>
      </c>
      <c r="B229" s="31" t="s">
        <v>407</v>
      </c>
      <c r="C229" s="31">
        <v>908.25</v>
      </c>
      <c r="D229" s="40">
        <v>916.01666666666677</v>
      </c>
      <c r="E229" s="40">
        <v>894.38333333333355</v>
      </c>
      <c r="F229" s="40">
        <v>880.51666666666677</v>
      </c>
      <c r="G229" s="40">
        <v>858.88333333333355</v>
      </c>
      <c r="H229" s="40">
        <v>929.88333333333355</v>
      </c>
      <c r="I229" s="40">
        <v>951.51666666666677</v>
      </c>
      <c r="J229" s="40">
        <v>965.38333333333355</v>
      </c>
      <c r="K229" s="31">
        <v>937.65</v>
      </c>
      <c r="L229" s="31">
        <v>902.15</v>
      </c>
      <c r="M229" s="31">
        <v>0.20555000000000001</v>
      </c>
      <c r="N229" s="1"/>
      <c r="O229" s="1"/>
    </row>
    <row r="230" spans="1:15" ht="12.75" customHeight="1">
      <c r="A230" s="31">
        <v>220</v>
      </c>
      <c r="B230" s="31" t="s">
        <v>408</v>
      </c>
      <c r="C230" s="31">
        <v>283.05</v>
      </c>
      <c r="D230" s="40">
        <v>284.3</v>
      </c>
      <c r="E230" s="40">
        <v>278.60000000000002</v>
      </c>
      <c r="F230" s="40">
        <v>274.15000000000003</v>
      </c>
      <c r="G230" s="40">
        <v>268.45000000000005</v>
      </c>
      <c r="H230" s="40">
        <v>288.75</v>
      </c>
      <c r="I230" s="40">
        <v>294.44999999999993</v>
      </c>
      <c r="J230" s="40">
        <v>298.89999999999998</v>
      </c>
      <c r="K230" s="31">
        <v>290</v>
      </c>
      <c r="L230" s="31">
        <v>279.85000000000002</v>
      </c>
      <c r="M230" s="31">
        <v>1.4613499999999999</v>
      </c>
      <c r="N230" s="1"/>
      <c r="O230" s="1"/>
    </row>
    <row r="231" spans="1:15" ht="12.75" customHeight="1">
      <c r="A231" s="31">
        <v>221</v>
      </c>
      <c r="B231" s="31" t="s">
        <v>409</v>
      </c>
      <c r="C231" s="31">
        <v>1509.05</v>
      </c>
      <c r="D231" s="40">
        <v>1527.8</v>
      </c>
      <c r="E231" s="40">
        <v>1475.6</v>
      </c>
      <c r="F231" s="40">
        <v>1442.1499999999999</v>
      </c>
      <c r="G231" s="40">
        <v>1389.9499999999998</v>
      </c>
      <c r="H231" s="40">
        <v>1561.25</v>
      </c>
      <c r="I231" s="40">
        <v>1613.4500000000003</v>
      </c>
      <c r="J231" s="40">
        <v>1646.9</v>
      </c>
      <c r="K231" s="31">
        <v>1580</v>
      </c>
      <c r="L231" s="31">
        <v>1494.35</v>
      </c>
      <c r="M231" s="31">
        <v>0.68403000000000003</v>
      </c>
      <c r="N231" s="1"/>
      <c r="O231" s="1"/>
    </row>
    <row r="232" spans="1:15" ht="12.75" customHeight="1">
      <c r="A232" s="31">
        <v>222</v>
      </c>
      <c r="B232" s="31" t="s">
        <v>410</v>
      </c>
      <c r="C232" s="31">
        <v>579.95000000000005</v>
      </c>
      <c r="D232" s="40">
        <v>581.38333333333333</v>
      </c>
      <c r="E232" s="40">
        <v>574.56666666666661</v>
      </c>
      <c r="F232" s="40">
        <v>569.18333333333328</v>
      </c>
      <c r="G232" s="40">
        <v>562.36666666666656</v>
      </c>
      <c r="H232" s="40">
        <v>586.76666666666665</v>
      </c>
      <c r="I232" s="40">
        <v>593.58333333333348</v>
      </c>
      <c r="J232" s="40">
        <v>598.9666666666667</v>
      </c>
      <c r="K232" s="31">
        <v>588.20000000000005</v>
      </c>
      <c r="L232" s="31">
        <v>576</v>
      </c>
      <c r="M232" s="31">
        <v>3.0264700000000002</v>
      </c>
      <c r="N232" s="1"/>
      <c r="O232" s="1"/>
    </row>
    <row r="233" spans="1:15" ht="12.75" customHeight="1">
      <c r="A233" s="31">
        <v>223</v>
      </c>
      <c r="B233" s="31" t="s">
        <v>411</v>
      </c>
      <c r="C233" s="31">
        <v>156.9</v>
      </c>
      <c r="D233" s="40">
        <v>157.91666666666666</v>
      </c>
      <c r="E233" s="40">
        <v>154.48333333333332</v>
      </c>
      <c r="F233" s="40">
        <v>152.06666666666666</v>
      </c>
      <c r="G233" s="40">
        <v>148.63333333333333</v>
      </c>
      <c r="H233" s="40">
        <v>160.33333333333331</v>
      </c>
      <c r="I233" s="40">
        <v>163.76666666666665</v>
      </c>
      <c r="J233" s="40">
        <v>166.18333333333331</v>
      </c>
      <c r="K233" s="31">
        <v>161.35</v>
      </c>
      <c r="L233" s="31">
        <v>155.5</v>
      </c>
      <c r="M233" s="31">
        <v>13.06883</v>
      </c>
      <c r="N233" s="1"/>
      <c r="O233" s="1"/>
    </row>
    <row r="234" spans="1:15" ht="12.75" customHeight="1">
      <c r="A234" s="31">
        <v>224</v>
      </c>
      <c r="B234" s="31" t="s">
        <v>412</v>
      </c>
      <c r="C234" s="31">
        <v>41.75</v>
      </c>
      <c r="D234" s="40">
        <v>41.866666666666667</v>
      </c>
      <c r="E234" s="40">
        <v>41.483333333333334</v>
      </c>
      <c r="F234" s="40">
        <v>41.216666666666669</v>
      </c>
      <c r="G234" s="40">
        <v>40.833333333333336</v>
      </c>
      <c r="H234" s="40">
        <v>42.133333333333333</v>
      </c>
      <c r="I234" s="40">
        <v>42.516666666666673</v>
      </c>
      <c r="J234" s="40">
        <v>42.783333333333331</v>
      </c>
      <c r="K234" s="31">
        <v>42.25</v>
      </c>
      <c r="L234" s="31">
        <v>41.6</v>
      </c>
      <c r="M234" s="31">
        <v>12.075659999999999</v>
      </c>
      <c r="N234" s="1"/>
      <c r="O234" s="1"/>
    </row>
    <row r="235" spans="1:15" ht="12.75" customHeight="1">
      <c r="A235" s="31">
        <v>225</v>
      </c>
      <c r="B235" s="31" t="s">
        <v>139</v>
      </c>
      <c r="C235" s="31">
        <v>208.9</v>
      </c>
      <c r="D235" s="40">
        <v>208.76666666666665</v>
      </c>
      <c r="E235" s="40">
        <v>206.83333333333331</v>
      </c>
      <c r="F235" s="40">
        <v>204.76666666666665</v>
      </c>
      <c r="G235" s="40">
        <v>202.83333333333331</v>
      </c>
      <c r="H235" s="40">
        <v>210.83333333333331</v>
      </c>
      <c r="I235" s="40">
        <v>212.76666666666665</v>
      </c>
      <c r="J235" s="40">
        <v>214.83333333333331</v>
      </c>
      <c r="K235" s="31">
        <v>210.7</v>
      </c>
      <c r="L235" s="31">
        <v>206.7</v>
      </c>
      <c r="M235" s="31">
        <v>194.21003999999999</v>
      </c>
      <c r="N235" s="1"/>
      <c r="O235" s="1"/>
    </row>
    <row r="236" spans="1:15" ht="12.75" customHeight="1">
      <c r="A236" s="31">
        <v>226</v>
      </c>
      <c r="B236" s="31" t="s">
        <v>413</v>
      </c>
      <c r="C236" s="31">
        <v>113.05</v>
      </c>
      <c r="D236" s="40">
        <v>114.01666666666665</v>
      </c>
      <c r="E236" s="40">
        <v>109.3833333333333</v>
      </c>
      <c r="F236" s="40">
        <v>105.71666666666664</v>
      </c>
      <c r="G236" s="40">
        <v>101.08333333333329</v>
      </c>
      <c r="H236" s="40">
        <v>117.68333333333331</v>
      </c>
      <c r="I236" s="40">
        <v>122.31666666666666</v>
      </c>
      <c r="J236" s="40">
        <v>125.98333333333332</v>
      </c>
      <c r="K236" s="31">
        <v>118.65</v>
      </c>
      <c r="L236" s="31">
        <v>110.35</v>
      </c>
      <c r="M236" s="31">
        <v>3.7589100000000002</v>
      </c>
      <c r="N236" s="1"/>
      <c r="O236" s="1"/>
    </row>
    <row r="237" spans="1:15" ht="12.75" customHeight="1">
      <c r="A237" s="31">
        <v>227</v>
      </c>
      <c r="B237" s="31" t="s">
        <v>414</v>
      </c>
      <c r="C237" s="31">
        <v>167.8</v>
      </c>
      <c r="D237" s="40">
        <v>168.96666666666667</v>
      </c>
      <c r="E237" s="40">
        <v>165.33333333333334</v>
      </c>
      <c r="F237" s="40">
        <v>162.86666666666667</v>
      </c>
      <c r="G237" s="40">
        <v>159.23333333333335</v>
      </c>
      <c r="H237" s="40">
        <v>171.43333333333334</v>
      </c>
      <c r="I237" s="40">
        <v>175.06666666666666</v>
      </c>
      <c r="J237" s="40">
        <v>177.53333333333333</v>
      </c>
      <c r="K237" s="31">
        <v>172.6</v>
      </c>
      <c r="L237" s="31">
        <v>166.5</v>
      </c>
      <c r="M237" s="31">
        <v>13.896610000000001</v>
      </c>
      <c r="N237" s="1"/>
      <c r="O237" s="1"/>
    </row>
    <row r="238" spans="1:15" ht="12.75" customHeight="1">
      <c r="A238" s="31">
        <v>228</v>
      </c>
      <c r="B238" s="31" t="s">
        <v>125</v>
      </c>
      <c r="C238" s="31">
        <v>224.15</v>
      </c>
      <c r="D238" s="40">
        <v>229.08333333333334</v>
      </c>
      <c r="E238" s="40">
        <v>216.26666666666668</v>
      </c>
      <c r="F238" s="40">
        <v>208.38333333333333</v>
      </c>
      <c r="G238" s="40">
        <v>195.56666666666666</v>
      </c>
      <c r="H238" s="40">
        <v>236.9666666666667</v>
      </c>
      <c r="I238" s="40">
        <v>249.78333333333336</v>
      </c>
      <c r="J238" s="40">
        <v>257.66666666666674</v>
      </c>
      <c r="K238" s="31">
        <v>241.9</v>
      </c>
      <c r="L238" s="31">
        <v>221.2</v>
      </c>
      <c r="M238" s="31">
        <v>187.56243000000001</v>
      </c>
      <c r="N238" s="1"/>
      <c r="O238" s="1"/>
    </row>
    <row r="239" spans="1:15" ht="12.75" customHeight="1">
      <c r="A239" s="31">
        <v>229</v>
      </c>
      <c r="B239" s="31" t="s">
        <v>415</v>
      </c>
      <c r="C239" s="31">
        <v>138.1</v>
      </c>
      <c r="D239" s="40">
        <v>140.64999999999998</v>
      </c>
      <c r="E239" s="40">
        <v>133.84999999999997</v>
      </c>
      <c r="F239" s="40">
        <v>129.6</v>
      </c>
      <c r="G239" s="40">
        <v>122.79999999999998</v>
      </c>
      <c r="H239" s="40">
        <v>144.89999999999995</v>
      </c>
      <c r="I239" s="40">
        <v>151.69999999999996</v>
      </c>
      <c r="J239" s="40">
        <v>155.94999999999993</v>
      </c>
      <c r="K239" s="31">
        <v>147.44999999999999</v>
      </c>
      <c r="L239" s="31">
        <v>136.4</v>
      </c>
      <c r="M239" s="31">
        <v>87.059880000000007</v>
      </c>
      <c r="N239" s="1"/>
      <c r="O239" s="1"/>
    </row>
    <row r="240" spans="1:15" ht="12.75" customHeight="1">
      <c r="A240" s="31">
        <v>230</v>
      </c>
      <c r="B240" s="31" t="s">
        <v>266</v>
      </c>
      <c r="C240" s="31">
        <v>7109.95</v>
      </c>
      <c r="D240" s="40">
        <v>7100.3166666666666</v>
      </c>
      <c r="E240" s="40">
        <v>7049.6333333333332</v>
      </c>
      <c r="F240" s="40">
        <v>6989.3166666666666</v>
      </c>
      <c r="G240" s="40">
        <v>6938.6333333333332</v>
      </c>
      <c r="H240" s="40">
        <v>7160.6333333333332</v>
      </c>
      <c r="I240" s="40">
        <v>7211.3166666666657</v>
      </c>
      <c r="J240" s="40">
        <v>7271.6333333333332</v>
      </c>
      <c r="K240" s="31">
        <v>7151</v>
      </c>
      <c r="L240" s="31">
        <v>7040</v>
      </c>
      <c r="M240" s="31">
        <v>0.49380000000000002</v>
      </c>
      <c r="N240" s="1"/>
      <c r="O240" s="1"/>
    </row>
    <row r="241" spans="1:15" ht="12.75" customHeight="1">
      <c r="A241" s="31">
        <v>231</v>
      </c>
      <c r="B241" s="31" t="s">
        <v>416</v>
      </c>
      <c r="C241" s="31">
        <v>121.65</v>
      </c>
      <c r="D241" s="40">
        <v>123.05</v>
      </c>
      <c r="E241" s="40">
        <v>119.19999999999999</v>
      </c>
      <c r="F241" s="40">
        <v>116.74999999999999</v>
      </c>
      <c r="G241" s="40">
        <v>112.89999999999998</v>
      </c>
      <c r="H241" s="40">
        <v>125.5</v>
      </c>
      <c r="I241" s="40">
        <v>129.35</v>
      </c>
      <c r="J241" s="40">
        <v>131.80000000000001</v>
      </c>
      <c r="K241" s="31">
        <v>126.9</v>
      </c>
      <c r="L241" s="31">
        <v>120.6</v>
      </c>
      <c r="M241" s="31">
        <v>22.249610000000001</v>
      </c>
      <c r="N241" s="1"/>
      <c r="O241" s="1"/>
    </row>
    <row r="242" spans="1:15" ht="12.75" customHeight="1">
      <c r="A242" s="31">
        <v>232</v>
      </c>
      <c r="B242" s="31" t="s">
        <v>417</v>
      </c>
      <c r="C242" s="31">
        <v>401.45</v>
      </c>
      <c r="D242" s="40">
        <v>403.11666666666662</v>
      </c>
      <c r="E242" s="40">
        <v>397.58333333333326</v>
      </c>
      <c r="F242" s="40">
        <v>393.71666666666664</v>
      </c>
      <c r="G242" s="40">
        <v>388.18333333333328</v>
      </c>
      <c r="H242" s="40">
        <v>406.98333333333323</v>
      </c>
      <c r="I242" s="40">
        <v>412.51666666666665</v>
      </c>
      <c r="J242" s="40">
        <v>416.38333333333321</v>
      </c>
      <c r="K242" s="31">
        <v>408.65</v>
      </c>
      <c r="L242" s="31">
        <v>399.25</v>
      </c>
      <c r="M242" s="31">
        <v>23.657109999999999</v>
      </c>
      <c r="N242" s="1"/>
      <c r="O242" s="1"/>
    </row>
    <row r="243" spans="1:15" ht="12.75" customHeight="1">
      <c r="A243" s="31">
        <v>233</v>
      </c>
      <c r="B243" s="31" t="s">
        <v>132</v>
      </c>
      <c r="C243" s="31">
        <v>138.55000000000001</v>
      </c>
      <c r="D243" s="40">
        <v>138.66666666666666</v>
      </c>
      <c r="E243" s="40">
        <v>137.33333333333331</v>
      </c>
      <c r="F243" s="40">
        <v>136.11666666666665</v>
      </c>
      <c r="G243" s="40">
        <v>134.7833333333333</v>
      </c>
      <c r="H243" s="40">
        <v>139.88333333333333</v>
      </c>
      <c r="I243" s="40">
        <v>141.21666666666664</v>
      </c>
      <c r="J243" s="40">
        <v>142.43333333333334</v>
      </c>
      <c r="K243" s="31">
        <v>140</v>
      </c>
      <c r="L243" s="31">
        <v>137.44999999999999</v>
      </c>
      <c r="M243" s="31">
        <v>10.32422</v>
      </c>
      <c r="N243" s="1"/>
      <c r="O243" s="1"/>
    </row>
    <row r="244" spans="1:15" ht="12.75" customHeight="1">
      <c r="A244" s="31">
        <v>234</v>
      </c>
      <c r="B244" s="31" t="s">
        <v>137</v>
      </c>
      <c r="C244" s="31">
        <v>103.5</v>
      </c>
      <c r="D244" s="40">
        <v>104</v>
      </c>
      <c r="E244" s="40">
        <v>102.5</v>
      </c>
      <c r="F244" s="40">
        <v>101.5</v>
      </c>
      <c r="G244" s="40">
        <v>100</v>
      </c>
      <c r="H244" s="40">
        <v>105</v>
      </c>
      <c r="I244" s="40">
        <v>106.5</v>
      </c>
      <c r="J244" s="40">
        <v>107.5</v>
      </c>
      <c r="K244" s="31">
        <v>105.5</v>
      </c>
      <c r="L244" s="31">
        <v>103</v>
      </c>
      <c r="M244" s="31">
        <v>104.90839</v>
      </c>
      <c r="N244" s="1"/>
      <c r="O244" s="1"/>
    </row>
    <row r="245" spans="1:15" ht="12.75" customHeight="1">
      <c r="A245" s="31">
        <v>235</v>
      </c>
      <c r="B245" s="31" t="s">
        <v>418</v>
      </c>
      <c r="C245" s="31">
        <v>19.55</v>
      </c>
      <c r="D245" s="40">
        <v>19.650000000000002</v>
      </c>
      <c r="E245" s="40">
        <v>19.250000000000004</v>
      </c>
      <c r="F245" s="40">
        <v>18.950000000000003</v>
      </c>
      <c r="G245" s="40">
        <v>18.550000000000004</v>
      </c>
      <c r="H245" s="40">
        <v>19.950000000000003</v>
      </c>
      <c r="I245" s="40">
        <v>20.350000000000001</v>
      </c>
      <c r="J245" s="40">
        <v>20.650000000000002</v>
      </c>
      <c r="K245" s="31">
        <v>20.05</v>
      </c>
      <c r="L245" s="31">
        <v>19.350000000000001</v>
      </c>
      <c r="M245" s="31">
        <v>59.019629999999999</v>
      </c>
      <c r="N245" s="1"/>
      <c r="O245" s="1"/>
    </row>
    <row r="246" spans="1:15" ht="12.75" customHeight="1">
      <c r="A246" s="31">
        <v>236</v>
      </c>
      <c r="B246" s="31" t="s">
        <v>138</v>
      </c>
      <c r="C246" s="31">
        <v>2646.3</v>
      </c>
      <c r="D246" s="40">
        <v>2656.7666666666669</v>
      </c>
      <c r="E246" s="40">
        <v>2600.5333333333338</v>
      </c>
      <c r="F246" s="40">
        <v>2554.7666666666669</v>
      </c>
      <c r="G246" s="40">
        <v>2498.5333333333338</v>
      </c>
      <c r="H246" s="40">
        <v>2702.5333333333338</v>
      </c>
      <c r="I246" s="40">
        <v>2758.7666666666664</v>
      </c>
      <c r="J246" s="40">
        <v>2804.5333333333338</v>
      </c>
      <c r="K246" s="31">
        <v>2713</v>
      </c>
      <c r="L246" s="31">
        <v>2611</v>
      </c>
      <c r="M246" s="31">
        <v>16.56007</v>
      </c>
      <c r="N246" s="1"/>
      <c r="O246" s="1"/>
    </row>
    <row r="247" spans="1:15" ht="12.75" customHeight="1">
      <c r="A247" s="31">
        <v>237</v>
      </c>
      <c r="B247" s="31" t="s">
        <v>419</v>
      </c>
      <c r="C247" s="31">
        <v>232.95</v>
      </c>
      <c r="D247" s="40">
        <v>235.98333333333332</v>
      </c>
      <c r="E247" s="40">
        <v>222.11666666666665</v>
      </c>
      <c r="F247" s="40">
        <v>211.28333333333333</v>
      </c>
      <c r="G247" s="40">
        <v>197.41666666666666</v>
      </c>
      <c r="H247" s="40">
        <v>246.81666666666663</v>
      </c>
      <c r="I247" s="40">
        <v>260.68333333333328</v>
      </c>
      <c r="J247" s="40">
        <v>271.51666666666665</v>
      </c>
      <c r="K247" s="31">
        <v>249.85</v>
      </c>
      <c r="L247" s="31">
        <v>225.15</v>
      </c>
      <c r="M247" s="31">
        <v>5.7822800000000001</v>
      </c>
      <c r="N247" s="1"/>
      <c r="O247" s="1"/>
    </row>
    <row r="248" spans="1:15" ht="12.75" customHeight="1">
      <c r="A248" s="31">
        <v>238</v>
      </c>
      <c r="B248" s="31" t="s">
        <v>420</v>
      </c>
      <c r="C248" s="31">
        <v>456.9</v>
      </c>
      <c r="D248" s="40">
        <v>456.84999999999997</v>
      </c>
      <c r="E248" s="40">
        <v>450.04999999999995</v>
      </c>
      <c r="F248" s="40">
        <v>443.2</v>
      </c>
      <c r="G248" s="40">
        <v>436.4</v>
      </c>
      <c r="H248" s="40">
        <v>463.69999999999993</v>
      </c>
      <c r="I248" s="40">
        <v>470.5</v>
      </c>
      <c r="J248" s="40">
        <v>477.34999999999991</v>
      </c>
      <c r="K248" s="31">
        <v>463.65</v>
      </c>
      <c r="L248" s="31">
        <v>450</v>
      </c>
      <c r="M248" s="31">
        <v>3.0691099999999998</v>
      </c>
      <c r="N248" s="1"/>
      <c r="O248" s="1"/>
    </row>
    <row r="249" spans="1:15" ht="12.75" customHeight="1">
      <c r="A249" s="31">
        <v>239</v>
      </c>
      <c r="B249" s="31" t="s">
        <v>131</v>
      </c>
      <c r="C249" s="31">
        <v>521.9</v>
      </c>
      <c r="D249" s="40">
        <v>526</v>
      </c>
      <c r="E249" s="40">
        <v>515.5</v>
      </c>
      <c r="F249" s="40">
        <v>509.1</v>
      </c>
      <c r="G249" s="40">
        <v>498.6</v>
      </c>
      <c r="H249" s="40">
        <v>532.4</v>
      </c>
      <c r="I249" s="40">
        <v>542.9</v>
      </c>
      <c r="J249" s="40">
        <v>549.29999999999995</v>
      </c>
      <c r="K249" s="31">
        <v>536.5</v>
      </c>
      <c r="L249" s="31">
        <v>519.6</v>
      </c>
      <c r="M249" s="31">
        <v>19.176010000000002</v>
      </c>
      <c r="N249" s="1"/>
      <c r="O249" s="1"/>
    </row>
    <row r="250" spans="1:15" ht="12.75" customHeight="1">
      <c r="A250" s="31">
        <v>240</v>
      </c>
      <c r="B250" s="31" t="s">
        <v>135</v>
      </c>
      <c r="C250" s="31">
        <v>219.5</v>
      </c>
      <c r="D250" s="40">
        <v>219.76666666666665</v>
      </c>
      <c r="E250" s="40">
        <v>215.5333333333333</v>
      </c>
      <c r="F250" s="40">
        <v>211.56666666666666</v>
      </c>
      <c r="G250" s="40">
        <v>207.33333333333331</v>
      </c>
      <c r="H250" s="40">
        <v>223.73333333333329</v>
      </c>
      <c r="I250" s="40">
        <v>227.96666666666664</v>
      </c>
      <c r="J250" s="40">
        <v>231.93333333333328</v>
      </c>
      <c r="K250" s="31">
        <v>224</v>
      </c>
      <c r="L250" s="31">
        <v>215.8</v>
      </c>
      <c r="M250" s="31">
        <v>57.8947</v>
      </c>
      <c r="N250" s="1"/>
      <c r="O250" s="1"/>
    </row>
    <row r="251" spans="1:15" ht="12.75" customHeight="1">
      <c r="A251" s="31">
        <v>241</v>
      </c>
      <c r="B251" s="31" t="s">
        <v>134</v>
      </c>
      <c r="C251" s="31">
        <v>979.45</v>
      </c>
      <c r="D251" s="40">
        <v>980.35</v>
      </c>
      <c r="E251" s="40">
        <v>969.75</v>
      </c>
      <c r="F251" s="40">
        <v>960.05</v>
      </c>
      <c r="G251" s="40">
        <v>949.44999999999993</v>
      </c>
      <c r="H251" s="40">
        <v>990.05000000000007</v>
      </c>
      <c r="I251" s="40">
        <v>1000.6500000000002</v>
      </c>
      <c r="J251" s="40">
        <v>1010.3500000000001</v>
      </c>
      <c r="K251" s="31">
        <v>990.95</v>
      </c>
      <c r="L251" s="31">
        <v>970.65</v>
      </c>
      <c r="M251" s="31">
        <v>34.651859999999999</v>
      </c>
      <c r="N251" s="1"/>
      <c r="O251" s="1"/>
    </row>
    <row r="252" spans="1:15" ht="12.75" customHeight="1">
      <c r="A252" s="31">
        <v>242</v>
      </c>
      <c r="B252" s="31" t="s">
        <v>421</v>
      </c>
      <c r="C252" s="31">
        <v>42.45</v>
      </c>
      <c r="D252" s="40">
        <v>41.866666666666667</v>
      </c>
      <c r="E252" s="40">
        <v>40.583333333333336</v>
      </c>
      <c r="F252" s="40">
        <v>38.716666666666669</v>
      </c>
      <c r="G252" s="40">
        <v>37.433333333333337</v>
      </c>
      <c r="H252" s="40">
        <v>43.733333333333334</v>
      </c>
      <c r="I252" s="40">
        <v>45.016666666666666</v>
      </c>
      <c r="J252" s="40">
        <v>46.883333333333333</v>
      </c>
      <c r="K252" s="31">
        <v>43.15</v>
      </c>
      <c r="L252" s="31">
        <v>40</v>
      </c>
      <c r="M252" s="31">
        <v>63.129730000000002</v>
      </c>
      <c r="N252" s="1"/>
      <c r="O252" s="1"/>
    </row>
    <row r="253" spans="1:15" ht="12.75" customHeight="1">
      <c r="A253" s="31">
        <v>243</v>
      </c>
      <c r="B253" s="31" t="s">
        <v>167</v>
      </c>
      <c r="C253" s="31">
        <v>5392.35</v>
      </c>
      <c r="D253" s="40">
        <v>5404.1166666666668</v>
      </c>
      <c r="E253" s="40">
        <v>5339.2333333333336</v>
      </c>
      <c r="F253" s="40">
        <v>5286.1166666666668</v>
      </c>
      <c r="G253" s="40">
        <v>5221.2333333333336</v>
      </c>
      <c r="H253" s="40">
        <v>5457.2333333333336</v>
      </c>
      <c r="I253" s="40">
        <v>5522.1166666666668</v>
      </c>
      <c r="J253" s="40">
        <v>5575.2333333333336</v>
      </c>
      <c r="K253" s="31">
        <v>5469</v>
      </c>
      <c r="L253" s="31">
        <v>5351</v>
      </c>
      <c r="M253" s="31">
        <v>1.47435</v>
      </c>
      <c r="N253" s="1"/>
      <c r="O253" s="1"/>
    </row>
    <row r="254" spans="1:15" ht="12.75" customHeight="1">
      <c r="A254" s="31">
        <v>244</v>
      </c>
      <c r="B254" s="31" t="s">
        <v>136</v>
      </c>
      <c r="C254" s="31">
        <v>1732.95</v>
      </c>
      <c r="D254" s="40">
        <v>1731.3499999999997</v>
      </c>
      <c r="E254" s="40">
        <v>1717.6999999999994</v>
      </c>
      <c r="F254" s="40">
        <v>1702.4499999999996</v>
      </c>
      <c r="G254" s="40">
        <v>1688.7999999999993</v>
      </c>
      <c r="H254" s="40">
        <v>1746.5999999999995</v>
      </c>
      <c r="I254" s="40">
        <v>1760.2499999999995</v>
      </c>
      <c r="J254" s="40">
        <v>1775.4999999999995</v>
      </c>
      <c r="K254" s="31">
        <v>1745</v>
      </c>
      <c r="L254" s="31">
        <v>1716.1</v>
      </c>
      <c r="M254" s="31">
        <v>62.069719999999997</v>
      </c>
      <c r="N254" s="1"/>
      <c r="O254" s="1"/>
    </row>
    <row r="255" spans="1:15" ht="12.75" customHeight="1">
      <c r="A255" s="31">
        <v>245</v>
      </c>
      <c r="B255" s="31" t="s">
        <v>422</v>
      </c>
      <c r="C255" s="31">
        <v>934.95</v>
      </c>
      <c r="D255" s="40">
        <v>942.23333333333323</v>
      </c>
      <c r="E255" s="40">
        <v>923.46666666666647</v>
      </c>
      <c r="F255" s="40">
        <v>911.98333333333323</v>
      </c>
      <c r="G255" s="40">
        <v>893.21666666666647</v>
      </c>
      <c r="H255" s="40">
        <v>953.71666666666647</v>
      </c>
      <c r="I255" s="40">
        <v>972.48333333333312</v>
      </c>
      <c r="J255" s="40">
        <v>983.96666666666647</v>
      </c>
      <c r="K255" s="31">
        <v>961</v>
      </c>
      <c r="L255" s="31">
        <v>930.75</v>
      </c>
      <c r="M255" s="31">
        <v>0.13624</v>
      </c>
      <c r="N255" s="1"/>
      <c r="O255" s="1"/>
    </row>
    <row r="256" spans="1:15" ht="12.75" customHeight="1">
      <c r="A256" s="31">
        <v>246</v>
      </c>
      <c r="B256" s="31" t="s">
        <v>423</v>
      </c>
      <c r="C256" s="31">
        <v>319.3</v>
      </c>
      <c r="D256" s="40">
        <v>319.75000000000006</v>
      </c>
      <c r="E256" s="40">
        <v>313.65000000000009</v>
      </c>
      <c r="F256" s="40">
        <v>308.00000000000006</v>
      </c>
      <c r="G256" s="40">
        <v>301.90000000000009</v>
      </c>
      <c r="H256" s="40">
        <v>325.40000000000009</v>
      </c>
      <c r="I256" s="40">
        <v>331.50000000000011</v>
      </c>
      <c r="J256" s="40">
        <v>337.15000000000009</v>
      </c>
      <c r="K256" s="31">
        <v>325.85000000000002</v>
      </c>
      <c r="L256" s="31">
        <v>314.10000000000002</v>
      </c>
      <c r="M256" s="31">
        <v>4.0810700000000004</v>
      </c>
      <c r="N256" s="1"/>
      <c r="O256" s="1"/>
    </row>
    <row r="257" spans="1:15" ht="12.75" customHeight="1">
      <c r="A257" s="31">
        <v>247</v>
      </c>
      <c r="B257" s="31" t="s">
        <v>424</v>
      </c>
      <c r="C257" s="31">
        <v>621.9</v>
      </c>
      <c r="D257" s="40">
        <v>629.30000000000007</v>
      </c>
      <c r="E257" s="40">
        <v>608.60000000000014</v>
      </c>
      <c r="F257" s="40">
        <v>595.30000000000007</v>
      </c>
      <c r="G257" s="40">
        <v>574.60000000000014</v>
      </c>
      <c r="H257" s="40">
        <v>642.60000000000014</v>
      </c>
      <c r="I257" s="40">
        <v>663.30000000000018</v>
      </c>
      <c r="J257" s="40">
        <v>676.60000000000014</v>
      </c>
      <c r="K257" s="31">
        <v>650</v>
      </c>
      <c r="L257" s="31">
        <v>616</v>
      </c>
      <c r="M257" s="31">
        <v>2.9211299999999998</v>
      </c>
      <c r="N257" s="1"/>
      <c r="O257" s="1"/>
    </row>
    <row r="258" spans="1:15" ht="12.75" customHeight="1">
      <c r="A258" s="31">
        <v>248</v>
      </c>
      <c r="B258" s="31" t="s">
        <v>133</v>
      </c>
      <c r="C258" s="31">
        <v>1658.5</v>
      </c>
      <c r="D258" s="40">
        <v>1676.8333333333333</v>
      </c>
      <c r="E258" s="40">
        <v>1630.6166666666666</v>
      </c>
      <c r="F258" s="40">
        <v>1602.7333333333333</v>
      </c>
      <c r="G258" s="40">
        <v>1556.5166666666667</v>
      </c>
      <c r="H258" s="40">
        <v>1704.7166666666665</v>
      </c>
      <c r="I258" s="40">
        <v>1750.9333333333332</v>
      </c>
      <c r="J258" s="40">
        <v>1778.8166666666664</v>
      </c>
      <c r="K258" s="31">
        <v>1723.05</v>
      </c>
      <c r="L258" s="31">
        <v>1648.95</v>
      </c>
      <c r="M258" s="31">
        <v>8.52318</v>
      </c>
      <c r="N258" s="1"/>
      <c r="O258" s="1"/>
    </row>
    <row r="259" spans="1:15" ht="12.75" customHeight="1">
      <c r="A259" s="31">
        <v>249</v>
      </c>
      <c r="B259" s="31" t="s">
        <v>267</v>
      </c>
      <c r="C259" s="31">
        <v>2524.3000000000002</v>
      </c>
      <c r="D259" s="40">
        <v>2494.3166666666666</v>
      </c>
      <c r="E259" s="40">
        <v>2439.6833333333334</v>
      </c>
      <c r="F259" s="40">
        <v>2355.0666666666666</v>
      </c>
      <c r="G259" s="40">
        <v>2300.4333333333334</v>
      </c>
      <c r="H259" s="40">
        <v>2578.9333333333334</v>
      </c>
      <c r="I259" s="40">
        <v>2633.5666666666666</v>
      </c>
      <c r="J259" s="40">
        <v>2718.1833333333334</v>
      </c>
      <c r="K259" s="31">
        <v>2548.9499999999998</v>
      </c>
      <c r="L259" s="31">
        <v>2409.6999999999998</v>
      </c>
      <c r="M259" s="31">
        <v>4.2076500000000001</v>
      </c>
      <c r="N259" s="1"/>
      <c r="O259" s="1"/>
    </row>
    <row r="260" spans="1:15" ht="12.75" customHeight="1">
      <c r="A260" s="31">
        <v>250</v>
      </c>
      <c r="B260" s="31" t="s">
        <v>425</v>
      </c>
      <c r="C260" s="31">
        <v>1740.2</v>
      </c>
      <c r="D260" s="40">
        <v>1722.5833333333333</v>
      </c>
      <c r="E260" s="40">
        <v>1692.1666666666665</v>
      </c>
      <c r="F260" s="40">
        <v>1644.1333333333332</v>
      </c>
      <c r="G260" s="40">
        <v>1613.7166666666665</v>
      </c>
      <c r="H260" s="40">
        <v>1770.6166666666666</v>
      </c>
      <c r="I260" s="40">
        <v>1801.0333333333331</v>
      </c>
      <c r="J260" s="40">
        <v>1849.0666666666666</v>
      </c>
      <c r="K260" s="31">
        <v>1753</v>
      </c>
      <c r="L260" s="31">
        <v>1674.55</v>
      </c>
      <c r="M260" s="31">
        <v>1.09162</v>
      </c>
      <c r="N260" s="1"/>
      <c r="O260" s="1"/>
    </row>
    <row r="261" spans="1:15" ht="12.75" customHeight="1">
      <c r="A261" s="31">
        <v>251</v>
      </c>
      <c r="B261" s="31" t="s">
        <v>426</v>
      </c>
      <c r="C261" s="31">
        <v>3113.15</v>
      </c>
      <c r="D261" s="40">
        <v>3124.6333333333332</v>
      </c>
      <c r="E261" s="40">
        <v>3080.1166666666663</v>
      </c>
      <c r="F261" s="40">
        <v>3047.083333333333</v>
      </c>
      <c r="G261" s="40">
        <v>3002.5666666666662</v>
      </c>
      <c r="H261" s="40">
        <v>3157.6666666666665</v>
      </c>
      <c r="I261" s="40">
        <v>3202.1833333333329</v>
      </c>
      <c r="J261" s="40">
        <v>3235.2166666666667</v>
      </c>
      <c r="K261" s="31">
        <v>3169.15</v>
      </c>
      <c r="L261" s="31">
        <v>3091.6</v>
      </c>
      <c r="M261" s="31">
        <v>0.27413999999999999</v>
      </c>
      <c r="N261" s="1"/>
      <c r="O261" s="1"/>
    </row>
    <row r="262" spans="1:15" ht="12.75" customHeight="1">
      <c r="A262" s="31">
        <v>252</v>
      </c>
      <c r="B262" s="31" t="s">
        <v>427</v>
      </c>
      <c r="C262" s="31">
        <v>697.05</v>
      </c>
      <c r="D262" s="40">
        <v>696.83333333333337</v>
      </c>
      <c r="E262" s="40">
        <v>685.66666666666674</v>
      </c>
      <c r="F262" s="40">
        <v>674.28333333333342</v>
      </c>
      <c r="G262" s="40">
        <v>663.11666666666679</v>
      </c>
      <c r="H262" s="40">
        <v>708.2166666666667</v>
      </c>
      <c r="I262" s="40">
        <v>719.38333333333344</v>
      </c>
      <c r="J262" s="40">
        <v>730.76666666666665</v>
      </c>
      <c r="K262" s="31">
        <v>708</v>
      </c>
      <c r="L262" s="31">
        <v>685.45</v>
      </c>
      <c r="M262" s="31">
        <v>3.9586999999999999</v>
      </c>
      <c r="N262" s="1"/>
      <c r="O262" s="1"/>
    </row>
    <row r="263" spans="1:15" ht="12.75" customHeight="1">
      <c r="A263" s="31">
        <v>253</v>
      </c>
      <c r="B263" s="31" t="s">
        <v>428</v>
      </c>
      <c r="C263" s="31">
        <v>242.95</v>
      </c>
      <c r="D263" s="40">
        <v>246.11666666666667</v>
      </c>
      <c r="E263" s="40">
        <v>236.83333333333334</v>
      </c>
      <c r="F263" s="40">
        <v>230.71666666666667</v>
      </c>
      <c r="G263" s="40">
        <v>221.43333333333334</v>
      </c>
      <c r="H263" s="40">
        <v>252.23333333333335</v>
      </c>
      <c r="I263" s="40">
        <v>261.51666666666665</v>
      </c>
      <c r="J263" s="40">
        <v>267.63333333333333</v>
      </c>
      <c r="K263" s="31">
        <v>255.4</v>
      </c>
      <c r="L263" s="31">
        <v>240</v>
      </c>
      <c r="M263" s="31">
        <v>14.255420000000001</v>
      </c>
      <c r="N263" s="1"/>
      <c r="O263" s="1"/>
    </row>
    <row r="264" spans="1:15" ht="12.75" customHeight="1">
      <c r="A264" s="31">
        <v>254</v>
      </c>
      <c r="B264" s="31" t="s">
        <v>429</v>
      </c>
      <c r="C264" s="31">
        <v>148.69999999999999</v>
      </c>
      <c r="D264" s="40">
        <v>150.58333333333334</v>
      </c>
      <c r="E264" s="40">
        <v>144.16666666666669</v>
      </c>
      <c r="F264" s="40">
        <v>139.63333333333335</v>
      </c>
      <c r="G264" s="40">
        <v>133.2166666666667</v>
      </c>
      <c r="H264" s="40">
        <v>155.11666666666667</v>
      </c>
      <c r="I264" s="40">
        <v>161.53333333333336</v>
      </c>
      <c r="J264" s="40">
        <v>166.06666666666666</v>
      </c>
      <c r="K264" s="31">
        <v>157</v>
      </c>
      <c r="L264" s="31">
        <v>146.05000000000001</v>
      </c>
      <c r="M264" s="31">
        <v>17.510580000000001</v>
      </c>
      <c r="N264" s="1"/>
      <c r="O264" s="1"/>
    </row>
    <row r="265" spans="1:15" ht="12.75" customHeight="1">
      <c r="A265" s="31">
        <v>255</v>
      </c>
      <c r="B265" s="31" t="s">
        <v>430</v>
      </c>
      <c r="C265" s="31">
        <v>90.1</v>
      </c>
      <c r="D265" s="40">
        <v>90.416666666666671</v>
      </c>
      <c r="E265" s="40">
        <v>88.933333333333337</v>
      </c>
      <c r="F265" s="40">
        <v>87.766666666666666</v>
      </c>
      <c r="G265" s="40">
        <v>86.283333333333331</v>
      </c>
      <c r="H265" s="40">
        <v>91.583333333333343</v>
      </c>
      <c r="I265" s="40">
        <v>93.066666666666663</v>
      </c>
      <c r="J265" s="40">
        <v>94.233333333333348</v>
      </c>
      <c r="K265" s="31">
        <v>91.9</v>
      </c>
      <c r="L265" s="31">
        <v>89.25</v>
      </c>
      <c r="M265" s="31">
        <v>19.381599999999999</v>
      </c>
      <c r="N265" s="1"/>
      <c r="O265" s="1"/>
    </row>
    <row r="266" spans="1:15" ht="12.75" customHeight="1">
      <c r="A266" s="31">
        <v>256</v>
      </c>
      <c r="B266" s="31" t="s">
        <v>268</v>
      </c>
      <c r="C266" s="31">
        <v>236.9</v>
      </c>
      <c r="D266" s="40">
        <v>238</v>
      </c>
      <c r="E266" s="40">
        <v>233</v>
      </c>
      <c r="F266" s="40">
        <v>229.1</v>
      </c>
      <c r="G266" s="40">
        <v>224.1</v>
      </c>
      <c r="H266" s="40">
        <v>241.9</v>
      </c>
      <c r="I266" s="40">
        <v>246.9</v>
      </c>
      <c r="J266" s="40">
        <v>250.8</v>
      </c>
      <c r="K266" s="31">
        <v>243</v>
      </c>
      <c r="L266" s="31">
        <v>234.1</v>
      </c>
      <c r="M266" s="31">
        <v>20.303090000000001</v>
      </c>
      <c r="N266" s="1"/>
      <c r="O266" s="1"/>
    </row>
    <row r="267" spans="1:15" ht="12.75" customHeight="1">
      <c r="A267" s="31">
        <v>257</v>
      </c>
      <c r="B267" s="31" t="s">
        <v>141</v>
      </c>
      <c r="C267" s="31">
        <v>684.6</v>
      </c>
      <c r="D267" s="40">
        <v>696.0333333333333</v>
      </c>
      <c r="E267" s="40">
        <v>670.06666666666661</v>
      </c>
      <c r="F267" s="40">
        <v>655.5333333333333</v>
      </c>
      <c r="G267" s="40">
        <v>629.56666666666661</v>
      </c>
      <c r="H267" s="40">
        <v>710.56666666666661</v>
      </c>
      <c r="I267" s="40">
        <v>736.5333333333333</v>
      </c>
      <c r="J267" s="40">
        <v>751.06666666666661</v>
      </c>
      <c r="K267" s="31">
        <v>722</v>
      </c>
      <c r="L267" s="31">
        <v>681.5</v>
      </c>
      <c r="M267" s="31">
        <v>131.26219</v>
      </c>
      <c r="N267" s="1"/>
      <c r="O267" s="1"/>
    </row>
    <row r="268" spans="1:15" ht="12.75" customHeight="1">
      <c r="A268" s="31">
        <v>258</v>
      </c>
      <c r="B268" s="31" t="s">
        <v>431</v>
      </c>
      <c r="C268" s="31">
        <v>103.2</v>
      </c>
      <c r="D268" s="40">
        <v>103.89999999999999</v>
      </c>
      <c r="E268" s="40">
        <v>101.79999999999998</v>
      </c>
      <c r="F268" s="40">
        <v>100.39999999999999</v>
      </c>
      <c r="G268" s="40">
        <v>98.299999999999983</v>
      </c>
      <c r="H268" s="40">
        <v>105.29999999999998</v>
      </c>
      <c r="I268" s="40">
        <v>107.39999999999998</v>
      </c>
      <c r="J268" s="40">
        <v>108.79999999999998</v>
      </c>
      <c r="K268" s="31">
        <v>106</v>
      </c>
      <c r="L268" s="31">
        <v>102.5</v>
      </c>
      <c r="M268" s="31">
        <v>2.6558000000000002</v>
      </c>
      <c r="N268" s="1"/>
      <c r="O268" s="1"/>
    </row>
    <row r="269" spans="1:15" ht="12.75" customHeight="1">
      <c r="A269" s="31">
        <v>259</v>
      </c>
      <c r="B269" s="31" t="s">
        <v>432</v>
      </c>
      <c r="C269" s="31">
        <v>82.3</v>
      </c>
      <c r="D269" s="40">
        <v>82.100000000000009</v>
      </c>
      <c r="E269" s="40">
        <v>80.250000000000014</v>
      </c>
      <c r="F269" s="40">
        <v>78.2</v>
      </c>
      <c r="G269" s="40">
        <v>76.350000000000009</v>
      </c>
      <c r="H269" s="40">
        <v>84.15000000000002</v>
      </c>
      <c r="I269" s="40">
        <v>86.000000000000014</v>
      </c>
      <c r="J269" s="40">
        <v>88.050000000000026</v>
      </c>
      <c r="K269" s="31">
        <v>83.95</v>
      </c>
      <c r="L269" s="31">
        <v>80.05</v>
      </c>
      <c r="M269" s="31">
        <v>5.4354800000000001</v>
      </c>
      <c r="N269" s="1"/>
      <c r="O269" s="1"/>
    </row>
    <row r="270" spans="1:15" ht="12.75" customHeight="1">
      <c r="A270" s="31">
        <v>260</v>
      </c>
      <c r="B270" s="31" t="s">
        <v>433</v>
      </c>
      <c r="C270" s="31">
        <v>121.65</v>
      </c>
      <c r="D270" s="40">
        <v>121.38333333333333</v>
      </c>
      <c r="E270" s="40">
        <v>115.96666666666665</v>
      </c>
      <c r="F270" s="40">
        <v>110.28333333333333</v>
      </c>
      <c r="G270" s="40">
        <v>104.86666666666666</v>
      </c>
      <c r="H270" s="40">
        <v>127.06666666666665</v>
      </c>
      <c r="I270" s="40">
        <v>132.48333333333335</v>
      </c>
      <c r="J270" s="40">
        <v>138.16666666666663</v>
      </c>
      <c r="K270" s="31">
        <v>126.8</v>
      </c>
      <c r="L270" s="31">
        <v>115.7</v>
      </c>
      <c r="M270" s="31">
        <v>39.065649999999998</v>
      </c>
      <c r="N270" s="1"/>
      <c r="O270" s="1"/>
    </row>
    <row r="271" spans="1:15" ht="12.75" customHeight="1">
      <c r="A271" s="31">
        <v>261</v>
      </c>
      <c r="B271" s="31" t="s">
        <v>434</v>
      </c>
      <c r="C271" s="31">
        <v>255.9</v>
      </c>
      <c r="D271" s="40">
        <v>260.45</v>
      </c>
      <c r="E271" s="40">
        <v>247.64999999999998</v>
      </c>
      <c r="F271" s="40">
        <v>239.39999999999998</v>
      </c>
      <c r="G271" s="40">
        <v>226.59999999999997</v>
      </c>
      <c r="H271" s="40">
        <v>268.7</v>
      </c>
      <c r="I271" s="40">
        <v>281.50000000000006</v>
      </c>
      <c r="J271" s="40">
        <v>289.75</v>
      </c>
      <c r="K271" s="31">
        <v>273.25</v>
      </c>
      <c r="L271" s="31">
        <v>252.2</v>
      </c>
      <c r="M271" s="31">
        <v>7.0876700000000001</v>
      </c>
      <c r="N271" s="1"/>
      <c r="O271" s="1"/>
    </row>
    <row r="272" spans="1:15" ht="12.75" customHeight="1">
      <c r="A272" s="31">
        <v>262</v>
      </c>
      <c r="B272" s="31" t="s">
        <v>435</v>
      </c>
      <c r="C272" s="31">
        <v>136.80000000000001</v>
      </c>
      <c r="D272" s="40">
        <v>139.36666666666667</v>
      </c>
      <c r="E272" s="40">
        <v>132.48333333333335</v>
      </c>
      <c r="F272" s="40">
        <v>128.16666666666669</v>
      </c>
      <c r="G272" s="40">
        <v>121.28333333333336</v>
      </c>
      <c r="H272" s="40">
        <v>143.68333333333334</v>
      </c>
      <c r="I272" s="40">
        <v>150.56666666666666</v>
      </c>
      <c r="J272" s="40">
        <v>154.88333333333333</v>
      </c>
      <c r="K272" s="31">
        <v>146.25</v>
      </c>
      <c r="L272" s="31">
        <v>135.05000000000001</v>
      </c>
      <c r="M272" s="31">
        <v>28.492830000000001</v>
      </c>
      <c r="N272" s="1"/>
      <c r="O272" s="1"/>
    </row>
    <row r="273" spans="1:15" ht="12.75" customHeight="1">
      <c r="A273" s="31">
        <v>263</v>
      </c>
      <c r="B273" s="31" t="s">
        <v>140</v>
      </c>
      <c r="C273" s="31">
        <v>376.85</v>
      </c>
      <c r="D273" s="40">
        <v>382.11666666666662</v>
      </c>
      <c r="E273" s="40">
        <v>368.73333333333323</v>
      </c>
      <c r="F273" s="40">
        <v>360.61666666666662</v>
      </c>
      <c r="G273" s="40">
        <v>347.23333333333323</v>
      </c>
      <c r="H273" s="40">
        <v>390.23333333333323</v>
      </c>
      <c r="I273" s="40">
        <v>403.61666666666656</v>
      </c>
      <c r="J273" s="40">
        <v>411.73333333333323</v>
      </c>
      <c r="K273" s="31">
        <v>395.5</v>
      </c>
      <c r="L273" s="31">
        <v>374</v>
      </c>
      <c r="M273" s="31">
        <v>157.73398</v>
      </c>
      <c r="N273" s="1"/>
      <c r="O273" s="1"/>
    </row>
    <row r="274" spans="1:15" ht="12.75" customHeight="1">
      <c r="A274" s="31">
        <v>264</v>
      </c>
      <c r="B274" s="31" t="s">
        <v>436</v>
      </c>
      <c r="C274" s="31">
        <v>2162.5</v>
      </c>
      <c r="D274" s="40">
        <v>2167.5</v>
      </c>
      <c r="E274" s="40">
        <v>2145</v>
      </c>
      <c r="F274" s="40">
        <v>2127.5</v>
      </c>
      <c r="G274" s="40">
        <v>2105</v>
      </c>
      <c r="H274" s="40">
        <v>2185</v>
      </c>
      <c r="I274" s="40">
        <v>2207.5</v>
      </c>
      <c r="J274" s="40">
        <v>2225</v>
      </c>
      <c r="K274" s="31">
        <v>2190</v>
      </c>
      <c r="L274" s="31">
        <v>2150</v>
      </c>
      <c r="M274" s="31">
        <v>0.29221000000000003</v>
      </c>
      <c r="N274" s="1"/>
      <c r="O274" s="1"/>
    </row>
    <row r="275" spans="1:15" ht="12.75" customHeight="1">
      <c r="A275" s="31">
        <v>265</v>
      </c>
      <c r="B275" s="31" t="s">
        <v>142</v>
      </c>
      <c r="C275" s="31">
        <v>3968.2</v>
      </c>
      <c r="D275" s="40">
        <v>3995.7666666666664</v>
      </c>
      <c r="E275" s="40">
        <v>3892.5333333333328</v>
      </c>
      <c r="F275" s="40">
        <v>3816.8666666666663</v>
      </c>
      <c r="G275" s="40">
        <v>3713.6333333333328</v>
      </c>
      <c r="H275" s="40">
        <v>4071.4333333333329</v>
      </c>
      <c r="I275" s="40">
        <v>4174.6666666666661</v>
      </c>
      <c r="J275" s="40">
        <v>4250.333333333333</v>
      </c>
      <c r="K275" s="31">
        <v>4099</v>
      </c>
      <c r="L275" s="31">
        <v>3920.1</v>
      </c>
      <c r="M275" s="31">
        <v>9.0681200000000004</v>
      </c>
      <c r="N275" s="1"/>
      <c r="O275" s="1"/>
    </row>
    <row r="276" spans="1:15" ht="12.75" customHeight="1">
      <c r="A276" s="31">
        <v>266</v>
      </c>
      <c r="B276" s="31" t="s">
        <v>437</v>
      </c>
      <c r="C276" s="31">
        <v>958.55</v>
      </c>
      <c r="D276" s="40">
        <v>958.68333333333339</v>
      </c>
      <c r="E276" s="40">
        <v>955.86666666666679</v>
      </c>
      <c r="F276" s="40">
        <v>953.18333333333339</v>
      </c>
      <c r="G276" s="40">
        <v>950.36666666666679</v>
      </c>
      <c r="H276" s="40">
        <v>961.36666666666679</v>
      </c>
      <c r="I276" s="40">
        <v>964.18333333333339</v>
      </c>
      <c r="J276" s="40">
        <v>966.86666666666679</v>
      </c>
      <c r="K276" s="31">
        <v>961.5</v>
      </c>
      <c r="L276" s="31">
        <v>956</v>
      </c>
      <c r="M276" s="31">
        <v>6.5004</v>
      </c>
      <c r="N276" s="1"/>
      <c r="O276" s="1"/>
    </row>
    <row r="277" spans="1:15" ht="12.75" customHeight="1">
      <c r="A277" s="31">
        <v>267</v>
      </c>
      <c r="B277" s="31" t="s">
        <v>438</v>
      </c>
      <c r="C277" s="31">
        <v>161.35</v>
      </c>
      <c r="D277" s="40">
        <v>160.54999999999998</v>
      </c>
      <c r="E277" s="40">
        <v>154.29999999999995</v>
      </c>
      <c r="F277" s="40">
        <v>147.24999999999997</v>
      </c>
      <c r="G277" s="40">
        <v>140.99999999999994</v>
      </c>
      <c r="H277" s="40">
        <v>167.59999999999997</v>
      </c>
      <c r="I277" s="40">
        <v>173.85000000000002</v>
      </c>
      <c r="J277" s="40">
        <v>180.89999999999998</v>
      </c>
      <c r="K277" s="31">
        <v>166.8</v>
      </c>
      <c r="L277" s="31">
        <v>153.5</v>
      </c>
      <c r="M277" s="31">
        <v>3.18472</v>
      </c>
      <c r="N277" s="1"/>
      <c r="O277" s="1"/>
    </row>
    <row r="278" spans="1:15" ht="12.75" customHeight="1">
      <c r="A278" s="31">
        <v>268</v>
      </c>
      <c r="B278" s="31" t="s">
        <v>439</v>
      </c>
      <c r="C278" s="31">
        <v>1754.35</v>
      </c>
      <c r="D278" s="40">
        <v>1761.5166666666664</v>
      </c>
      <c r="E278" s="40">
        <v>1732.7333333333329</v>
      </c>
      <c r="F278" s="40">
        <v>1711.1166666666666</v>
      </c>
      <c r="G278" s="40">
        <v>1682.333333333333</v>
      </c>
      <c r="H278" s="40">
        <v>1783.1333333333328</v>
      </c>
      <c r="I278" s="40">
        <v>1811.9166666666665</v>
      </c>
      <c r="J278" s="40">
        <v>1833.5333333333326</v>
      </c>
      <c r="K278" s="31">
        <v>1790.3</v>
      </c>
      <c r="L278" s="31">
        <v>1739.9</v>
      </c>
      <c r="M278" s="31">
        <v>0.20802999999999999</v>
      </c>
      <c r="N278" s="1"/>
      <c r="O278" s="1"/>
    </row>
    <row r="279" spans="1:15" ht="12.75" customHeight="1">
      <c r="A279" s="31">
        <v>269</v>
      </c>
      <c r="B279" s="31" t="s">
        <v>440</v>
      </c>
      <c r="C279" s="31">
        <v>708.4</v>
      </c>
      <c r="D279" s="40">
        <v>711.59999999999991</v>
      </c>
      <c r="E279" s="40">
        <v>701.89999999999986</v>
      </c>
      <c r="F279" s="40">
        <v>695.4</v>
      </c>
      <c r="G279" s="40">
        <v>685.69999999999993</v>
      </c>
      <c r="H279" s="40">
        <v>718.0999999999998</v>
      </c>
      <c r="I279" s="40">
        <v>727.79999999999984</v>
      </c>
      <c r="J279" s="40">
        <v>734.29999999999973</v>
      </c>
      <c r="K279" s="31">
        <v>721.3</v>
      </c>
      <c r="L279" s="31">
        <v>705.1</v>
      </c>
      <c r="M279" s="31">
        <v>1.6852</v>
      </c>
      <c r="N279" s="1"/>
      <c r="O279" s="1"/>
    </row>
    <row r="280" spans="1:15" ht="12.75" customHeight="1">
      <c r="A280" s="31">
        <v>270</v>
      </c>
      <c r="B280" s="31" t="s">
        <v>441</v>
      </c>
      <c r="C280" s="31">
        <v>287.45</v>
      </c>
      <c r="D280" s="40">
        <v>290.15000000000003</v>
      </c>
      <c r="E280" s="40">
        <v>278.30000000000007</v>
      </c>
      <c r="F280" s="40">
        <v>269.15000000000003</v>
      </c>
      <c r="G280" s="40">
        <v>257.30000000000007</v>
      </c>
      <c r="H280" s="40">
        <v>299.30000000000007</v>
      </c>
      <c r="I280" s="40">
        <v>311.15000000000009</v>
      </c>
      <c r="J280" s="40">
        <v>320.30000000000007</v>
      </c>
      <c r="K280" s="31">
        <v>302</v>
      </c>
      <c r="L280" s="31">
        <v>281</v>
      </c>
      <c r="M280" s="31">
        <v>7.6642599999999996</v>
      </c>
      <c r="N280" s="1"/>
      <c r="O280" s="1"/>
    </row>
    <row r="281" spans="1:15" ht="12.75" customHeight="1">
      <c r="A281" s="31">
        <v>271</v>
      </c>
      <c r="B281" s="31" t="s">
        <v>442</v>
      </c>
      <c r="C281" s="31">
        <v>332.15</v>
      </c>
      <c r="D281" s="40">
        <v>339.5333333333333</v>
      </c>
      <c r="E281" s="40">
        <v>319.16666666666663</v>
      </c>
      <c r="F281" s="40">
        <v>306.18333333333334</v>
      </c>
      <c r="G281" s="40">
        <v>285.81666666666666</v>
      </c>
      <c r="H281" s="40">
        <v>352.51666666666659</v>
      </c>
      <c r="I281" s="40">
        <v>372.88333333333327</v>
      </c>
      <c r="J281" s="40">
        <v>385.86666666666656</v>
      </c>
      <c r="K281" s="31">
        <v>359.9</v>
      </c>
      <c r="L281" s="31">
        <v>326.55</v>
      </c>
      <c r="M281" s="31">
        <v>36.146639999999998</v>
      </c>
      <c r="N281" s="1"/>
      <c r="O281" s="1"/>
    </row>
    <row r="282" spans="1:15" ht="12.75" customHeight="1">
      <c r="A282" s="31">
        <v>272</v>
      </c>
      <c r="B282" s="31" t="s">
        <v>443</v>
      </c>
      <c r="C282" s="31">
        <v>237.9</v>
      </c>
      <c r="D282" s="40">
        <v>241.26666666666665</v>
      </c>
      <c r="E282" s="40">
        <v>232.6333333333333</v>
      </c>
      <c r="F282" s="40">
        <v>227.36666666666665</v>
      </c>
      <c r="G282" s="40">
        <v>218.73333333333329</v>
      </c>
      <c r="H282" s="40">
        <v>246.5333333333333</v>
      </c>
      <c r="I282" s="40">
        <v>255.16666666666663</v>
      </c>
      <c r="J282" s="40">
        <v>260.43333333333328</v>
      </c>
      <c r="K282" s="31">
        <v>249.9</v>
      </c>
      <c r="L282" s="31">
        <v>236</v>
      </c>
      <c r="M282" s="31">
        <v>6.3034100000000004</v>
      </c>
      <c r="N282" s="1"/>
      <c r="O282" s="1"/>
    </row>
    <row r="283" spans="1:15" ht="12.75" customHeight="1">
      <c r="A283" s="31">
        <v>273</v>
      </c>
      <c r="B283" s="31" t="s">
        <v>444</v>
      </c>
      <c r="C283" s="31">
        <v>1180.75</v>
      </c>
      <c r="D283" s="40">
        <v>1179.2333333333333</v>
      </c>
      <c r="E283" s="40">
        <v>1142.5166666666667</v>
      </c>
      <c r="F283" s="40">
        <v>1104.2833333333333</v>
      </c>
      <c r="G283" s="40">
        <v>1067.5666666666666</v>
      </c>
      <c r="H283" s="40">
        <v>1217.4666666666667</v>
      </c>
      <c r="I283" s="40">
        <v>1254.1833333333334</v>
      </c>
      <c r="J283" s="40">
        <v>1292.4166666666667</v>
      </c>
      <c r="K283" s="31">
        <v>1215.95</v>
      </c>
      <c r="L283" s="31">
        <v>1141</v>
      </c>
      <c r="M283" s="31">
        <v>0.68564999999999998</v>
      </c>
      <c r="N283" s="1"/>
      <c r="O283" s="1"/>
    </row>
    <row r="284" spans="1:15" ht="12.75" customHeight="1">
      <c r="A284" s="31">
        <v>274</v>
      </c>
      <c r="B284" s="31" t="s">
        <v>445</v>
      </c>
      <c r="C284" s="31">
        <v>1075.2</v>
      </c>
      <c r="D284" s="40">
        <v>1094.75</v>
      </c>
      <c r="E284" s="40">
        <v>1045.55</v>
      </c>
      <c r="F284" s="40">
        <v>1015.8999999999999</v>
      </c>
      <c r="G284" s="40">
        <v>966.69999999999982</v>
      </c>
      <c r="H284" s="40">
        <v>1124.4000000000001</v>
      </c>
      <c r="I284" s="40">
        <v>1173.5999999999999</v>
      </c>
      <c r="J284" s="40">
        <v>1203.2500000000002</v>
      </c>
      <c r="K284" s="31">
        <v>1143.95</v>
      </c>
      <c r="L284" s="31">
        <v>1065.0999999999999</v>
      </c>
      <c r="M284" s="31">
        <v>10.13815</v>
      </c>
      <c r="N284" s="1"/>
      <c r="O284" s="1"/>
    </row>
    <row r="285" spans="1:15" ht="12.75" customHeight="1">
      <c r="A285" s="31">
        <v>275</v>
      </c>
      <c r="B285" s="31" t="s">
        <v>446</v>
      </c>
      <c r="C285" s="31">
        <v>398.75</v>
      </c>
      <c r="D285" s="40">
        <v>401.5333333333333</v>
      </c>
      <c r="E285" s="40">
        <v>393.21666666666658</v>
      </c>
      <c r="F285" s="40">
        <v>387.68333333333328</v>
      </c>
      <c r="G285" s="40">
        <v>379.36666666666656</v>
      </c>
      <c r="H285" s="40">
        <v>407.06666666666661</v>
      </c>
      <c r="I285" s="40">
        <v>415.38333333333333</v>
      </c>
      <c r="J285" s="40">
        <v>420.91666666666663</v>
      </c>
      <c r="K285" s="31">
        <v>409.85</v>
      </c>
      <c r="L285" s="31">
        <v>396</v>
      </c>
      <c r="M285" s="31">
        <v>2.43655</v>
      </c>
      <c r="N285" s="1"/>
      <c r="O285" s="1"/>
    </row>
    <row r="286" spans="1:15" ht="12.75" customHeight="1">
      <c r="A286" s="31">
        <v>276</v>
      </c>
      <c r="B286" s="31" t="s">
        <v>447</v>
      </c>
      <c r="C286" s="31">
        <v>625.5</v>
      </c>
      <c r="D286" s="40">
        <v>627.76666666666665</v>
      </c>
      <c r="E286" s="40">
        <v>618.73333333333335</v>
      </c>
      <c r="F286" s="40">
        <v>611.9666666666667</v>
      </c>
      <c r="G286" s="40">
        <v>602.93333333333339</v>
      </c>
      <c r="H286" s="40">
        <v>634.5333333333333</v>
      </c>
      <c r="I286" s="40">
        <v>643.56666666666661</v>
      </c>
      <c r="J286" s="40">
        <v>650.33333333333326</v>
      </c>
      <c r="K286" s="31">
        <v>636.79999999999995</v>
      </c>
      <c r="L286" s="31">
        <v>621</v>
      </c>
      <c r="M286" s="31">
        <v>1.8115000000000001</v>
      </c>
      <c r="N286" s="1"/>
      <c r="O286" s="1"/>
    </row>
    <row r="287" spans="1:15" ht="12.75" customHeight="1">
      <c r="A287" s="31">
        <v>277</v>
      </c>
      <c r="B287" s="31" t="s">
        <v>448</v>
      </c>
      <c r="C287" s="31">
        <v>41.1</v>
      </c>
      <c r="D287" s="40">
        <v>41.516666666666673</v>
      </c>
      <c r="E287" s="40">
        <v>40.583333333333343</v>
      </c>
      <c r="F287" s="40">
        <v>40.06666666666667</v>
      </c>
      <c r="G287" s="40">
        <v>39.13333333333334</v>
      </c>
      <c r="H287" s="40">
        <v>42.033333333333346</v>
      </c>
      <c r="I287" s="40">
        <v>42.966666666666669</v>
      </c>
      <c r="J287" s="40">
        <v>43.483333333333348</v>
      </c>
      <c r="K287" s="31">
        <v>42.45</v>
      </c>
      <c r="L287" s="31">
        <v>41</v>
      </c>
      <c r="M287" s="31">
        <v>17.867080000000001</v>
      </c>
      <c r="N287" s="1"/>
      <c r="O287" s="1"/>
    </row>
    <row r="288" spans="1:15" ht="12.75" customHeight="1">
      <c r="A288" s="31">
        <v>278</v>
      </c>
      <c r="B288" s="31" t="s">
        <v>449</v>
      </c>
      <c r="C288" s="31">
        <v>564.25</v>
      </c>
      <c r="D288" s="40">
        <v>569.08333333333337</v>
      </c>
      <c r="E288" s="40">
        <v>554.16666666666674</v>
      </c>
      <c r="F288" s="40">
        <v>544.08333333333337</v>
      </c>
      <c r="G288" s="40">
        <v>529.16666666666674</v>
      </c>
      <c r="H288" s="40">
        <v>579.16666666666674</v>
      </c>
      <c r="I288" s="40">
        <v>594.08333333333348</v>
      </c>
      <c r="J288" s="40">
        <v>604.16666666666674</v>
      </c>
      <c r="K288" s="31">
        <v>584</v>
      </c>
      <c r="L288" s="31">
        <v>559</v>
      </c>
      <c r="M288" s="31">
        <v>10.35026</v>
      </c>
      <c r="N288" s="1"/>
      <c r="O288" s="1"/>
    </row>
    <row r="289" spans="1:15" ht="12.75" customHeight="1">
      <c r="A289" s="31">
        <v>279</v>
      </c>
      <c r="B289" s="31" t="s">
        <v>450</v>
      </c>
      <c r="C289" s="31">
        <v>389.3</v>
      </c>
      <c r="D289" s="40">
        <v>391.41666666666669</v>
      </c>
      <c r="E289" s="40">
        <v>381.53333333333336</v>
      </c>
      <c r="F289" s="40">
        <v>373.76666666666665</v>
      </c>
      <c r="G289" s="40">
        <v>363.88333333333333</v>
      </c>
      <c r="H289" s="40">
        <v>399.18333333333339</v>
      </c>
      <c r="I289" s="40">
        <v>409.06666666666672</v>
      </c>
      <c r="J289" s="40">
        <v>416.83333333333343</v>
      </c>
      <c r="K289" s="31">
        <v>401.3</v>
      </c>
      <c r="L289" s="31">
        <v>383.65</v>
      </c>
      <c r="M289" s="31">
        <v>2.5848900000000001</v>
      </c>
      <c r="N289" s="1"/>
      <c r="O289" s="1"/>
    </row>
    <row r="290" spans="1:15" ht="12.75" customHeight="1">
      <c r="A290" s="31">
        <v>280</v>
      </c>
      <c r="B290" s="31" t="s">
        <v>143</v>
      </c>
      <c r="C290" s="31">
        <v>1703.55</v>
      </c>
      <c r="D290" s="40">
        <v>1710.8500000000001</v>
      </c>
      <c r="E290" s="40">
        <v>1689.7000000000003</v>
      </c>
      <c r="F290" s="40">
        <v>1675.8500000000001</v>
      </c>
      <c r="G290" s="40">
        <v>1654.7000000000003</v>
      </c>
      <c r="H290" s="40">
        <v>1724.7000000000003</v>
      </c>
      <c r="I290" s="40">
        <v>1745.8500000000004</v>
      </c>
      <c r="J290" s="40">
        <v>1759.7000000000003</v>
      </c>
      <c r="K290" s="31">
        <v>1732</v>
      </c>
      <c r="L290" s="31">
        <v>1697</v>
      </c>
      <c r="M290" s="31">
        <v>56.43242</v>
      </c>
      <c r="N290" s="1"/>
      <c r="O290" s="1"/>
    </row>
    <row r="291" spans="1:15" ht="12.75" customHeight="1">
      <c r="A291" s="31">
        <v>281</v>
      </c>
      <c r="B291" s="31" t="s">
        <v>144</v>
      </c>
      <c r="C291" s="31">
        <v>79.2</v>
      </c>
      <c r="D291" s="40">
        <v>79.88333333333334</v>
      </c>
      <c r="E291" s="40">
        <v>77.916666666666686</v>
      </c>
      <c r="F291" s="40">
        <v>76.63333333333334</v>
      </c>
      <c r="G291" s="40">
        <v>74.666666666666686</v>
      </c>
      <c r="H291" s="40">
        <v>81.166666666666686</v>
      </c>
      <c r="I291" s="40">
        <v>83.133333333333354</v>
      </c>
      <c r="J291" s="40">
        <v>84.416666666666686</v>
      </c>
      <c r="K291" s="31">
        <v>81.849999999999994</v>
      </c>
      <c r="L291" s="31">
        <v>78.599999999999994</v>
      </c>
      <c r="M291" s="31">
        <v>74.671710000000004</v>
      </c>
      <c r="N291" s="1"/>
      <c r="O291" s="1"/>
    </row>
    <row r="292" spans="1:15" ht="12.75" customHeight="1">
      <c r="A292" s="31">
        <v>282</v>
      </c>
      <c r="B292" s="31" t="s">
        <v>149</v>
      </c>
      <c r="C292" s="31">
        <v>3864.55</v>
      </c>
      <c r="D292" s="40">
        <v>3856.9</v>
      </c>
      <c r="E292" s="40">
        <v>3762.8</v>
      </c>
      <c r="F292" s="40">
        <v>3661.05</v>
      </c>
      <c r="G292" s="40">
        <v>3566.9500000000003</v>
      </c>
      <c r="H292" s="40">
        <v>3958.65</v>
      </c>
      <c r="I292" s="40">
        <v>4052.7499999999995</v>
      </c>
      <c r="J292" s="40">
        <v>4154.5</v>
      </c>
      <c r="K292" s="31">
        <v>3951</v>
      </c>
      <c r="L292" s="31">
        <v>3755.15</v>
      </c>
      <c r="M292" s="31">
        <v>7.0668300000000004</v>
      </c>
      <c r="N292" s="1"/>
      <c r="O292" s="1"/>
    </row>
    <row r="293" spans="1:15" ht="12.75" customHeight="1">
      <c r="A293" s="31">
        <v>283</v>
      </c>
      <c r="B293" s="31" t="s">
        <v>146</v>
      </c>
      <c r="C293" s="31">
        <v>375.5</v>
      </c>
      <c r="D293" s="40">
        <v>378.3</v>
      </c>
      <c r="E293" s="40">
        <v>371.75</v>
      </c>
      <c r="F293" s="40">
        <v>368</v>
      </c>
      <c r="G293" s="40">
        <v>361.45</v>
      </c>
      <c r="H293" s="40">
        <v>382.05</v>
      </c>
      <c r="I293" s="40">
        <v>388.60000000000008</v>
      </c>
      <c r="J293" s="40">
        <v>392.35</v>
      </c>
      <c r="K293" s="31">
        <v>384.85</v>
      </c>
      <c r="L293" s="31">
        <v>374.55</v>
      </c>
      <c r="M293" s="31">
        <v>30.457470000000001</v>
      </c>
      <c r="N293" s="1"/>
      <c r="O293" s="1"/>
    </row>
    <row r="294" spans="1:15" ht="12.75" customHeight="1">
      <c r="A294" s="31">
        <v>284</v>
      </c>
      <c r="B294" s="31" t="s">
        <v>451</v>
      </c>
      <c r="C294" s="31">
        <v>269.55</v>
      </c>
      <c r="D294" s="40">
        <v>271.66666666666669</v>
      </c>
      <c r="E294" s="40">
        <v>265.88333333333338</v>
      </c>
      <c r="F294" s="40">
        <v>262.2166666666667</v>
      </c>
      <c r="G294" s="40">
        <v>256.43333333333339</v>
      </c>
      <c r="H294" s="40">
        <v>275.33333333333337</v>
      </c>
      <c r="I294" s="40">
        <v>281.11666666666667</v>
      </c>
      <c r="J294" s="40">
        <v>284.78333333333336</v>
      </c>
      <c r="K294" s="31">
        <v>277.45</v>
      </c>
      <c r="L294" s="31">
        <v>268</v>
      </c>
      <c r="M294" s="31">
        <v>1.3499099999999999</v>
      </c>
      <c r="N294" s="1"/>
      <c r="O294" s="1"/>
    </row>
    <row r="295" spans="1:15" ht="12.75" customHeight="1">
      <c r="A295" s="31">
        <v>285</v>
      </c>
      <c r="B295" s="31" t="s">
        <v>452</v>
      </c>
      <c r="C295" s="31">
        <v>7756.5</v>
      </c>
      <c r="D295" s="40">
        <v>7819.2333333333336</v>
      </c>
      <c r="E295" s="40">
        <v>7657.2666666666673</v>
      </c>
      <c r="F295" s="40">
        <v>7558.0333333333338</v>
      </c>
      <c r="G295" s="40">
        <v>7396.0666666666675</v>
      </c>
      <c r="H295" s="40">
        <v>7918.4666666666672</v>
      </c>
      <c r="I295" s="40">
        <v>8080.4333333333343</v>
      </c>
      <c r="J295" s="40">
        <v>8179.666666666667</v>
      </c>
      <c r="K295" s="31">
        <v>7981.2</v>
      </c>
      <c r="L295" s="31">
        <v>7720</v>
      </c>
      <c r="M295" s="31">
        <v>8.4029999999999994E-2</v>
      </c>
      <c r="N295" s="1"/>
      <c r="O295" s="1"/>
    </row>
    <row r="296" spans="1:15" ht="12.75" customHeight="1">
      <c r="A296" s="31">
        <v>286</v>
      </c>
      <c r="B296" s="31" t="s">
        <v>148</v>
      </c>
      <c r="C296" s="31">
        <v>4918.25</v>
      </c>
      <c r="D296" s="40">
        <v>4964.7166666666672</v>
      </c>
      <c r="E296" s="40">
        <v>4835.4833333333345</v>
      </c>
      <c r="F296" s="40">
        <v>4752.7166666666672</v>
      </c>
      <c r="G296" s="40">
        <v>4623.4833333333345</v>
      </c>
      <c r="H296" s="40">
        <v>5047.4833333333345</v>
      </c>
      <c r="I296" s="40">
        <v>5176.7166666666681</v>
      </c>
      <c r="J296" s="40">
        <v>5259.4833333333345</v>
      </c>
      <c r="K296" s="31">
        <v>5093.95</v>
      </c>
      <c r="L296" s="31">
        <v>4881.95</v>
      </c>
      <c r="M296" s="31">
        <v>3.8380899999999998</v>
      </c>
      <c r="N296" s="1"/>
      <c r="O296" s="1"/>
    </row>
    <row r="297" spans="1:15" ht="12.75" customHeight="1">
      <c r="A297" s="31">
        <v>287</v>
      </c>
      <c r="B297" s="31" t="s">
        <v>147</v>
      </c>
      <c r="C297" s="31">
        <v>1593.6</v>
      </c>
      <c r="D297" s="40">
        <v>1602.2</v>
      </c>
      <c r="E297" s="40">
        <v>1581.4</v>
      </c>
      <c r="F297" s="40">
        <v>1569.2</v>
      </c>
      <c r="G297" s="40">
        <v>1548.4</v>
      </c>
      <c r="H297" s="40">
        <v>1614.4</v>
      </c>
      <c r="I297" s="40">
        <v>1635.1999999999998</v>
      </c>
      <c r="J297" s="40">
        <v>1647.4</v>
      </c>
      <c r="K297" s="31">
        <v>1623</v>
      </c>
      <c r="L297" s="31">
        <v>1590</v>
      </c>
      <c r="M297" s="31">
        <v>24.160589999999999</v>
      </c>
      <c r="N297" s="1"/>
      <c r="O297" s="1"/>
    </row>
    <row r="298" spans="1:15" ht="12.75" customHeight="1">
      <c r="A298" s="31">
        <v>288</v>
      </c>
      <c r="B298" s="31" t="s">
        <v>269</v>
      </c>
      <c r="C298" s="31">
        <v>679.8</v>
      </c>
      <c r="D298" s="40">
        <v>683.58333333333337</v>
      </c>
      <c r="E298" s="40">
        <v>671.2166666666667</v>
      </c>
      <c r="F298" s="40">
        <v>662.63333333333333</v>
      </c>
      <c r="G298" s="40">
        <v>650.26666666666665</v>
      </c>
      <c r="H298" s="40">
        <v>692.16666666666674</v>
      </c>
      <c r="I298" s="40">
        <v>704.5333333333333</v>
      </c>
      <c r="J298" s="40">
        <v>713.11666666666679</v>
      </c>
      <c r="K298" s="31">
        <v>695.95</v>
      </c>
      <c r="L298" s="31">
        <v>675</v>
      </c>
      <c r="M298" s="31">
        <v>19.955410000000001</v>
      </c>
      <c r="N298" s="1"/>
      <c r="O298" s="1"/>
    </row>
    <row r="299" spans="1:15" ht="12.75" customHeight="1">
      <c r="A299" s="31">
        <v>289</v>
      </c>
      <c r="B299" s="31" t="s">
        <v>453</v>
      </c>
      <c r="C299" s="31">
        <v>39</v>
      </c>
      <c r="D299" s="40">
        <v>38.966666666666669</v>
      </c>
      <c r="E299" s="40">
        <v>38.38333333333334</v>
      </c>
      <c r="F299" s="40">
        <v>37.766666666666673</v>
      </c>
      <c r="G299" s="40">
        <v>37.183333333333344</v>
      </c>
      <c r="H299" s="40">
        <v>39.583333333333336</v>
      </c>
      <c r="I299" s="40">
        <v>40.166666666666664</v>
      </c>
      <c r="J299" s="40">
        <v>40.783333333333331</v>
      </c>
      <c r="K299" s="31">
        <v>39.549999999999997</v>
      </c>
      <c r="L299" s="31">
        <v>38.35</v>
      </c>
      <c r="M299" s="31">
        <v>17.163820000000001</v>
      </c>
      <c r="N299" s="1"/>
      <c r="O299" s="1"/>
    </row>
    <row r="300" spans="1:15" ht="12.75" customHeight="1">
      <c r="A300" s="31">
        <v>290</v>
      </c>
      <c r="B300" s="31" t="s">
        <v>454</v>
      </c>
      <c r="C300" s="31">
        <v>1953.9</v>
      </c>
      <c r="D300" s="40">
        <v>1932.3166666666666</v>
      </c>
      <c r="E300" s="40">
        <v>1896.6333333333332</v>
      </c>
      <c r="F300" s="40">
        <v>1839.3666666666666</v>
      </c>
      <c r="G300" s="40">
        <v>1803.6833333333332</v>
      </c>
      <c r="H300" s="40">
        <v>1989.5833333333333</v>
      </c>
      <c r="I300" s="40">
        <v>2025.2666666666667</v>
      </c>
      <c r="J300" s="40">
        <v>2082.5333333333333</v>
      </c>
      <c r="K300" s="31">
        <v>1968</v>
      </c>
      <c r="L300" s="31">
        <v>1875.05</v>
      </c>
      <c r="M300" s="31">
        <v>2.6414900000000001</v>
      </c>
      <c r="N300" s="1"/>
      <c r="O300" s="1"/>
    </row>
    <row r="301" spans="1:15" ht="12.75" customHeight="1">
      <c r="A301" s="31">
        <v>291</v>
      </c>
      <c r="B301" s="31" t="s">
        <v>150</v>
      </c>
      <c r="C301" s="31">
        <v>926.6</v>
      </c>
      <c r="D301" s="40">
        <v>938.44999999999993</v>
      </c>
      <c r="E301" s="40">
        <v>909.14999999999986</v>
      </c>
      <c r="F301" s="40">
        <v>891.69999999999993</v>
      </c>
      <c r="G301" s="40">
        <v>862.39999999999986</v>
      </c>
      <c r="H301" s="40">
        <v>955.89999999999986</v>
      </c>
      <c r="I301" s="40">
        <v>985.19999999999982</v>
      </c>
      <c r="J301" s="40">
        <v>1002.6499999999999</v>
      </c>
      <c r="K301" s="31">
        <v>967.75</v>
      </c>
      <c r="L301" s="31">
        <v>921</v>
      </c>
      <c r="M301" s="31">
        <v>33.442549999999997</v>
      </c>
      <c r="N301" s="1"/>
      <c r="O301" s="1"/>
    </row>
    <row r="302" spans="1:15" ht="12.75" customHeight="1">
      <c r="A302" s="31">
        <v>292</v>
      </c>
      <c r="B302" s="31" t="s">
        <v>455</v>
      </c>
      <c r="C302" s="31">
        <v>4144.75</v>
      </c>
      <c r="D302" s="40">
        <v>4041.9333333333329</v>
      </c>
      <c r="E302" s="40">
        <v>3913.8666666666659</v>
      </c>
      <c r="F302" s="40">
        <v>3682.9833333333331</v>
      </c>
      <c r="G302" s="40">
        <v>3554.9166666666661</v>
      </c>
      <c r="H302" s="40">
        <v>4272.8166666666657</v>
      </c>
      <c r="I302" s="40">
        <v>4400.8833333333323</v>
      </c>
      <c r="J302" s="40">
        <v>4631.7666666666655</v>
      </c>
      <c r="K302" s="31">
        <v>4170</v>
      </c>
      <c r="L302" s="31">
        <v>3811.05</v>
      </c>
      <c r="M302" s="31">
        <v>1.38554</v>
      </c>
      <c r="N302" s="1"/>
      <c r="O302" s="1"/>
    </row>
    <row r="303" spans="1:15" ht="12.75" customHeight="1">
      <c r="A303" s="31">
        <v>293</v>
      </c>
      <c r="B303" s="31" t="s">
        <v>456</v>
      </c>
      <c r="C303" s="31">
        <v>739</v>
      </c>
      <c r="D303" s="40">
        <v>743.91666666666663</v>
      </c>
      <c r="E303" s="40">
        <v>728.08333333333326</v>
      </c>
      <c r="F303" s="40">
        <v>717.16666666666663</v>
      </c>
      <c r="G303" s="40">
        <v>701.33333333333326</v>
      </c>
      <c r="H303" s="40">
        <v>754.83333333333326</v>
      </c>
      <c r="I303" s="40">
        <v>770.66666666666652</v>
      </c>
      <c r="J303" s="40">
        <v>781.58333333333326</v>
      </c>
      <c r="K303" s="31">
        <v>759.75</v>
      </c>
      <c r="L303" s="31">
        <v>733</v>
      </c>
      <c r="M303" s="31">
        <v>0.31613999999999998</v>
      </c>
      <c r="N303" s="1"/>
      <c r="O303" s="1"/>
    </row>
    <row r="304" spans="1:15" ht="12.75" customHeight="1">
      <c r="A304" s="31">
        <v>294</v>
      </c>
      <c r="B304" s="31" t="s">
        <v>457</v>
      </c>
      <c r="C304" s="31">
        <v>41.55</v>
      </c>
      <c r="D304" s="40">
        <v>42.116666666666667</v>
      </c>
      <c r="E304" s="40">
        <v>40.483333333333334</v>
      </c>
      <c r="F304" s="40">
        <v>39.416666666666664</v>
      </c>
      <c r="G304" s="40">
        <v>37.783333333333331</v>
      </c>
      <c r="H304" s="40">
        <v>43.183333333333337</v>
      </c>
      <c r="I304" s="40">
        <v>44.816666666666677</v>
      </c>
      <c r="J304" s="40">
        <v>45.88333333333334</v>
      </c>
      <c r="K304" s="31">
        <v>43.75</v>
      </c>
      <c r="L304" s="31">
        <v>41.05</v>
      </c>
      <c r="M304" s="31">
        <v>25.16798</v>
      </c>
      <c r="N304" s="1"/>
      <c r="O304" s="1"/>
    </row>
    <row r="305" spans="1:15" ht="12.75" customHeight="1">
      <c r="A305" s="31">
        <v>295</v>
      </c>
      <c r="B305" s="31" t="s">
        <v>458</v>
      </c>
      <c r="C305" s="31">
        <v>165.8</v>
      </c>
      <c r="D305" s="40">
        <v>166.93333333333334</v>
      </c>
      <c r="E305" s="40">
        <v>163.86666666666667</v>
      </c>
      <c r="F305" s="40">
        <v>161.93333333333334</v>
      </c>
      <c r="G305" s="40">
        <v>158.86666666666667</v>
      </c>
      <c r="H305" s="40">
        <v>168.86666666666667</v>
      </c>
      <c r="I305" s="40">
        <v>171.93333333333334</v>
      </c>
      <c r="J305" s="40">
        <v>173.86666666666667</v>
      </c>
      <c r="K305" s="31">
        <v>170</v>
      </c>
      <c r="L305" s="31">
        <v>165</v>
      </c>
      <c r="M305" s="31">
        <v>4.6086299999999998</v>
      </c>
      <c r="N305" s="1"/>
      <c r="O305" s="1"/>
    </row>
    <row r="306" spans="1:15" ht="12.75" customHeight="1">
      <c r="A306" s="31">
        <v>296</v>
      </c>
      <c r="B306" s="31" t="s">
        <v>163</v>
      </c>
      <c r="C306" s="31">
        <v>78076.95</v>
      </c>
      <c r="D306" s="40">
        <v>78426.983333333337</v>
      </c>
      <c r="E306" s="40">
        <v>77454.966666666674</v>
      </c>
      <c r="F306" s="40">
        <v>76832.983333333337</v>
      </c>
      <c r="G306" s="40">
        <v>75860.966666666674</v>
      </c>
      <c r="H306" s="40">
        <v>79048.966666666674</v>
      </c>
      <c r="I306" s="40">
        <v>80020.983333333337</v>
      </c>
      <c r="J306" s="40">
        <v>80642.966666666674</v>
      </c>
      <c r="K306" s="31">
        <v>79399</v>
      </c>
      <c r="L306" s="31">
        <v>77805</v>
      </c>
      <c r="M306" s="31">
        <v>8.5199999999999998E-2</v>
      </c>
      <c r="N306" s="1"/>
      <c r="O306" s="1"/>
    </row>
    <row r="307" spans="1:15" ht="12.75" customHeight="1">
      <c r="A307" s="31">
        <v>297</v>
      </c>
      <c r="B307" s="31" t="s">
        <v>159</v>
      </c>
      <c r="C307" s="31">
        <v>1098.95</v>
      </c>
      <c r="D307" s="40">
        <v>1106.8666666666668</v>
      </c>
      <c r="E307" s="40">
        <v>1087.0833333333335</v>
      </c>
      <c r="F307" s="40">
        <v>1075.2166666666667</v>
      </c>
      <c r="G307" s="40">
        <v>1055.4333333333334</v>
      </c>
      <c r="H307" s="40">
        <v>1118.7333333333336</v>
      </c>
      <c r="I307" s="40">
        <v>1138.5166666666669</v>
      </c>
      <c r="J307" s="40">
        <v>1150.3833333333337</v>
      </c>
      <c r="K307" s="31">
        <v>1126.6500000000001</v>
      </c>
      <c r="L307" s="31">
        <v>1095</v>
      </c>
      <c r="M307" s="31">
        <v>3.02841</v>
      </c>
      <c r="N307" s="1"/>
      <c r="O307" s="1"/>
    </row>
    <row r="308" spans="1:15" ht="12.75" customHeight="1">
      <c r="A308" s="31">
        <v>298</v>
      </c>
      <c r="B308" s="31" t="s">
        <v>459</v>
      </c>
      <c r="C308" s="31">
        <v>4373.25</v>
      </c>
      <c r="D308" s="40">
        <v>4367.7333333333336</v>
      </c>
      <c r="E308" s="40">
        <v>4275.5166666666673</v>
      </c>
      <c r="F308" s="40">
        <v>4177.7833333333338</v>
      </c>
      <c r="G308" s="40">
        <v>4085.5666666666675</v>
      </c>
      <c r="H308" s="40">
        <v>4465.4666666666672</v>
      </c>
      <c r="I308" s="40">
        <v>4557.6833333333343</v>
      </c>
      <c r="J308" s="40">
        <v>4655.416666666667</v>
      </c>
      <c r="K308" s="31">
        <v>4459.95</v>
      </c>
      <c r="L308" s="31">
        <v>4270</v>
      </c>
      <c r="M308" s="31">
        <v>0.18844</v>
      </c>
      <c r="N308" s="1"/>
      <c r="O308" s="1"/>
    </row>
    <row r="309" spans="1:15" ht="12.75" customHeight="1">
      <c r="A309" s="31">
        <v>299</v>
      </c>
      <c r="B309" s="31" t="s">
        <v>460</v>
      </c>
      <c r="C309" s="31">
        <v>327.35000000000002</v>
      </c>
      <c r="D309" s="40">
        <v>325.76666666666665</v>
      </c>
      <c r="E309" s="40">
        <v>321.63333333333333</v>
      </c>
      <c r="F309" s="40">
        <v>315.91666666666669</v>
      </c>
      <c r="G309" s="40">
        <v>311.78333333333336</v>
      </c>
      <c r="H309" s="40">
        <v>331.48333333333329</v>
      </c>
      <c r="I309" s="40">
        <v>335.61666666666662</v>
      </c>
      <c r="J309" s="40">
        <v>341.33333333333326</v>
      </c>
      <c r="K309" s="31">
        <v>329.9</v>
      </c>
      <c r="L309" s="31">
        <v>320.05</v>
      </c>
      <c r="M309" s="31">
        <v>2.5540099999999999</v>
      </c>
      <c r="N309" s="1"/>
      <c r="O309" s="1"/>
    </row>
    <row r="310" spans="1:15" ht="12.75" customHeight="1">
      <c r="A310" s="31">
        <v>300</v>
      </c>
      <c r="B310" s="31" t="s">
        <v>152</v>
      </c>
      <c r="C310" s="31">
        <v>142.94999999999999</v>
      </c>
      <c r="D310" s="40">
        <v>144.16666666666666</v>
      </c>
      <c r="E310" s="40">
        <v>141.0333333333333</v>
      </c>
      <c r="F310" s="40">
        <v>139.11666666666665</v>
      </c>
      <c r="G310" s="40">
        <v>135.98333333333329</v>
      </c>
      <c r="H310" s="40">
        <v>146.08333333333331</v>
      </c>
      <c r="I310" s="40">
        <v>149.2166666666667</v>
      </c>
      <c r="J310" s="40">
        <v>151.13333333333333</v>
      </c>
      <c r="K310" s="31">
        <v>147.30000000000001</v>
      </c>
      <c r="L310" s="31">
        <v>142.25</v>
      </c>
      <c r="M310" s="31">
        <v>60.145580000000002</v>
      </c>
      <c r="N310" s="1"/>
      <c r="O310" s="1"/>
    </row>
    <row r="311" spans="1:15" ht="12.75" customHeight="1">
      <c r="A311" s="31">
        <v>301</v>
      </c>
      <c r="B311" s="31" t="s">
        <v>151</v>
      </c>
      <c r="C311" s="31">
        <v>785.65</v>
      </c>
      <c r="D311" s="40">
        <v>784.41666666666663</v>
      </c>
      <c r="E311" s="40">
        <v>777.48333333333323</v>
      </c>
      <c r="F311" s="40">
        <v>769.31666666666661</v>
      </c>
      <c r="G311" s="40">
        <v>762.38333333333321</v>
      </c>
      <c r="H311" s="40">
        <v>792.58333333333326</v>
      </c>
      <c r="I311" s="40">
        <v>799.51666666666665</v>
      </c>
      <c r="J311" s="40">
        <v>807.68333333333328</v>
      </c>
      <c r="K311" s="31">
        <v>791.35</v>
      </c>
      <c r="L311" s="31">
        <v>776.25</v>
      </c>
      <c r="M311" s="31">
        <v>30.509820000000001</v>
      </c>
      <c r="N311" s="1"/>
      <c r="O311" s="1"/>
    </row>
    <row r="312" spans="1:15" ht="12.75" customHeight="1">
      <c r="A312" s="31">
        <v>302</v>
      </c>
      <c r="B312" s="31" t="s">
        <v>461</v>
      </c>
      <c r="C312" s="31">
        <v>228.8</v>
      </c>
      <c r="D312" s="40">
        <v>234.18333333333331</v>
      </c>
      <c r="E312" s="40">
        <v>220.61666666666662</v>
      </c>
      <c r="F312" s="40">
        <v>212.43333333333331</v>
      </c>
      <c r="G312" s="40">
        <v>198.86666666666662</v>
      </c>
      <c r="H312" s="40">
        <v>242.36666666666662</v>
      </c>
      <c r="I312" s="40">
        <v>255.93333333333328</v>
      </c>
      <c r="J312" s="40">
        <v>264.11666666666662</v>
      </c>
      <c r="K312" s="31">
        <v>247.75</v>
      </c>
      <c r="L312" s="31">
        <v>226</v>
      </c>
      <c r="M312" s="31">
        <v>2.3687900000000002</v>
      </c>
      <c r="N312" s="1"/>
      <c r="O312" s="1"/>
    </row>
    <row r="313" spans="1:15" ht="12.75" customHeight="1">
      <c r="A313" s="31">
        <v>303</v>
      </c>
      <c r="B313" s="31" t="s">
        <v>462</v>
      </c>
      <c r="C313" s="31">
        <v>300.3</v>
      </c>
      <c r="D313" s="40">
        <v>300.43333333333334</v>
      </c>
      <c r="E313" s="40">
        <v>295.86666666666667</v>
      </c>
      <c r="F313" s="40">
        <v>291.43333333333334</v>
      </c>
      <c r="G313" s="40">
        <v>286.86666666666667</v>
      </c>
      <c r="H313" s="40">
        <v>304.86666666666667</v>
      </c>
      <c r="I313" s="40">
        <v>309.43333333333339</v>
      </c>
      <c r="J313" s="40">
        <v>313.86666666666667</v>
      </c>
      <c r="K313" s="31">
        <v>305</v>
      </c>
      <c r="L313" s="31">
        <v>296</v>
      </c>
      <c r="M313" s="31">
        <v>2.04271</v>
      </c>
      <c r="N313" s="1"/>
      <c r="O313" s="1"/>
    </row>
    <row r="314" spans="1:15" ht="12.75" customHeight="1">
      <c r="A314" s="31">
        <v>304</v>
      </c>
      <c r="B314" s="31" t="s">
        <v>463</v>
      </c>
      <c r="C314" s="31">
        <v>718.3</v>
      </c>
      <c r="D314" s="40">
        <v>718.31666666666661</v>
      </c>
      <c r="E314" s="40">
        <v>696.63333333333321</v>
      </c>
      <c r="F314" s="40">
        <v>674.96666666666658</v>
      </c>
      <c r="G314" s="40">
        <v>653.28333333333319</v>
      </c>
      <c r="H314" s="40">
        <v>739.98333333333323</v>
      </c>
      <c r="I314" s="40">
        <v>761.66666666666663</v>
      </c>
      <c r="J314" s="40">
        <v>783.33333333333326</v>
      </c>
      <c r="K314" s="31">
        <v>740</v>
      </c>
      <c r="L314" s="31">
        <v>696.65</v>
      </c>
      <c r="M314" s="31">
        <v>5.7220800000000001</v>
      </c>
      <c r="N314" s="1"/>
      <c r="O314" s="1"/>
    </row>
    <row r="315" spans="1:15" ht="12.75" customHeight="1">
      <c r="A315" s="31">
        <v>305</v>
      </c>
      <c r="B315" s="31" t="s">
        <v>153</v>
      </c>
      <c r="C315" s="31">
        <v>158.30000000000001</v>
      </c>
      <c r="D315" s="40">
        <v>159.9</v>
      </c>
      <c r="E315" s="40">
        <v>155.9</v>
      </c>
      <c r="F315" s="40">
        <v>153.5</v>
      </c>
      <c r="G315" s="40">
        <v>149.5</v>
      </c>
      <c r="H315" s="40">
        <v>162.30000000000001</v>
      </c>
      <c r="I315" s="40">
        <v>166.3</v>
      </c>
      <c r="J315" s="40">
        <v>168.70000000000002</v>
      </c>
      <c r="K315" s="31">
        <v>163.9</v>
      </c>
      <c r="L315" s="31">
        <v>157.5</v>
      </c>
      <c r="M315" s="31">
        <v>73.391270000000006</v>
      </c>
      <c r="N315" s="1"/>
      <c r="O315" s="1"/>
    </row>
    <row r="316" spans="1:15" ht="12.75" customHeight="1">
      <c r="A316" s="31">
        <v>306</v>
      </c>
      <c r="B316" s="31" t="s">
        <v>464</v>
      </c>
      <c r="C316" s="31">
        <v>42.85</v>
      </c>
      <c r="D316" s="40">
        <v>43.300000000000004</v>
      </c>
      <c r="E316" s="40">
        <v>41.650000000000006</v>
      </c>
      <c r="F316" s="40">
        <v>40.450000000000003</v>
      </c>
      <c r="G316" s="40">
        <v>38.800000000000004</v>
      </c>
      <c r="H316" s="40">
        <v>44.500000000000007</v>
      </c>
      <c r="I316" s="40">
        <v>46.15</v>
      </c>
      <c r="J316" s="40">
        <v>47.350000000000009</v>
      </c>
      <c r="K316" s="31">
        <v>44.95</v>
      </c>
      <c r="L316" s="31">
        <v>42.1</v>
      </c>
      <c r="M316" s="31">
        <v>17.00807</v>
      </c>
      <c r="N316" s="1"/>
      <c r="O316" s="1"/>
    </row>
    <row r="317" spans="1:15" ht="12.75" customHeight="1">
      <c r="A317" s="31">
        <v>307</v>
      </c>
      <c r="B317" s="31" t="s">
        <v>154</v>
      </c>
      <c r="C317" s="31">
        <v>537.9</v>
      </c>
      <c r="D317" s="40">
        <v>533.15</v>
      </c>
      <c r="E317" s="40">
        <v>522.59999999999991</v>
      </c>
      <c r="F317" s="40">
        <v>507.29999999999995</v>
      </c>
      <c r="G317" s="40">
        <v>496.74999999999989</v>
      </c>
      <c r="H317" s="40">
        <v>548.44999999999993</v>
      </c>
      <c r="I317" s="40">
        <v>558.99999999999989</v>
      </c>
      <c r="J317" s="40">
        <v>574.29999999999995</v>
      </c>
      <c r="K317" s="31">
        <v>543.70000000000005</v>
      </c>
      <c r="L317" s="31">
        <v>517.85</v>
      </c>
      <c r="M317" s="31">
        <v>52.375979999999998</v>
      </c>
      <c r="N317" s="1"/>
      <c r="O317" s="1"/>
    </row>
    <row r="318" spans="1:15" ht="12.75" customHeight="1">
      <c r="A318" s="31">
        <v>308</v>
      </c>
      <c r="B318" s="31" t="s">
        <v>155</v>
      </c>
      <c r="C318" s="31">
        <v>6850.9</v>
      </c>
      <c r="D318" s="40">
        <v>6848.5166666666664</v>
      </c>
      <c r="E318" s="40">
        <v>6782.3833333333332</v>
      </c>
      <c r="F318" s="40">
        <v>6713.8666666666668</v>
      </c>
      <c r="G318" s="40">
        <v>6647.7333333333336</v>
      </c>
      <c r="H318" s="40">
        <v>6917.0333333333328</v>
      </c>
      <c r="I318" s="40">
        <v>6983.1666666666661</v>
      </c>
      <c r="J318" s="40">
        <v>7051.6833333333325</v>
      </c>
      <c r="K318" s="31">
        <v>6914.65</v>
      </c>
      <c r="L318" s="31">
        <v>6780</v>
      </c>
      <c r="M318" s="31">
        <v>6.5798199999999998</v>
      </c>
      <c r="N318" s="1"/>
      <c r="O318" s="1"/>
    </row>
    <row r="319" spans="1:15" ht="12.75" customHeight="1">
      <c r="A319" s="31">
        <v>309</v>
      </c>
      <c r="B319" s="31" t="s">
        <v>158</v>
      </c>
      <c r="C319" s="31">
        <v>1036.4000000000001</v>
      </c>
      <c r="D319" s="40">
        <v>1047.9166666666667</v>
      </c>
      <c r="E319" s="40">
        <v>1020.5333333333335</v>
      </c>
      <c r="F319" s="40">
        <v>1004.6666666666667</v>
      </c>
      <c r="G319" s="40">
        <v>977.28333333333353</v>
      </c>
      <c r="H319" s="40">
        <v>1063.7833333333335</v>
      </c>
      <c r="I319" s="40">
        <v>1091.1666666666667</v>
      </c>
      <c r="J319" s="40">
        <v>1107.0333333333335</v>
      </c>
      <c r="K319" s="31">
        <v>1075.3</v>
      </c>
      <c r="L319" s="31">
        <v>1032.05</v>
      </c>
      <c r="M319" s="31">
        <v>5.8265200000000004</v>
      </c>
      <c r="N319" s="1"/>
      <c r="O319" s="1"/>
    </row>
    <row r="320" spans="1:15" ht="12.75" customHeight="1">
      <c r="A320" s="31">
        <v>310</v>
      </c>
      <c r="B320" s="31" t="s">
        <v>465</v>
      </c>
      <c r="C320" s="31">
        <v>329.65</v>
      </c>
      <c r="D320" s="40">
        <v>333.41666666666669</v>
      </c>
      <c r="E320" s="40">
        <v>321.83333333333337</v>
      </c>
      <c r="F320" s="40">
        <v>314.01666666666671</v>
      </c>
      <c r="G320" s="40">
        <v>302.43333333333339</v>
      </c>
      <c r="H320" s="40">
        <v>341.23333333333335</v>
      </c>
      <c r="I320" s="40">
        <v>352.81666666666672</v>
      </c>
      <c r="J320" s="40">
        <v>360.63333333333333</v>
      </c>
      <c r="K320" s="31">
        <v>345</v>
      </c>
      <c r="L320" s="31">
        <v>325.60000000000002</v>
      </c>
      <c r="M320" s="31">
        <v>25.993929999999999</v>
      </c>
      <c r="N320" s="1"/>
      <c r="O320" s="1"/>
    </row>
    <row r="321" spans="1:15" ht="12.75" customHeight="1">
      <c r="A321" s="31">
        <v>311</v>
      </c>
      <c r="B321" s="31" t="s">
        <v>466</v>
      </c>
      <c r="C321" s="31">
        <v>228.6</v>
      </c>
      <c r="D321" s="40">
        <v>230.46666666666667</v>
      </c>
      <c r="E321" s="40">
        <v>225.33333333333334</v>
      </c>
      <c r="F321" s="40">
        <v>222.06666666666666</v>
      </c>
      <c r="G321" s="40">
        <v>216.93333333333334</v>
      </c>
      <c r="H321" s="40">
        <v>233.73333333333335</v>
      </c>
      <c r="I321" s="40">
        <v>238.86666666666667</v>
      </c>
      <c r="J321" s="40">
        <v>242.13333333333335</v>
      </c>
      <c r="K321" s="31">
        <v>235.6</v>
      </c>
      <c r="L321" s="31">
        <v>227.2</v>
      </c>
      <c r="M321" s="31">
        <v>3.94143</v>
      </c>
      <c r="N321" s="1"/>
      <c r="O321" s="1"/>
    </row>
    <row r="322" spans="1:15" ht="12.75" customHeight="1">
      <c r="A322" s="31">
        <v>312</v>
      </c>
      <c r="B322" s="31" t="s">
        <v>157</v>
      </c>
      <c r="C322" s="31">
        <v>2745.75</v>
      </c>
      <c r="D322" s="40">
        <v>2765.35</v>
      </c>
      <c r="E322" s="40">
        <v>2705.3999999999996</v>
      </c>
      <c r="F322" s="40">
        <v>2665.0499999999997</v>
      </c>
      <c r="G322" s="40">
        <v>2605.0999999999995</v>
      </c>
      <c r="H322" s="40">
        <v>2805.7</v>
      </c>
      <c r="I322" s="40">
        <v>2865.6499999999996</v>
      </c>
      <c r="J322" s="40">
        <v>2906</v>
      </c>
      <c r="K322" s="31">
        <v>2825.3</v>
      </c>
      <c r="L322" s="31">
        <v>2725</v>
      </c>
      <c r="M322" s="31">
        <v>2.91873</v>
      </c>
      <c r="N322" s="1"/>
      <c r="O322" s="1"/>
    </row>
    <row r="323" spans="1:15" ht="12.75" customHeight="1">
      <c r="A323" s="31">
        <v>313</v>
      </c>
      <c r="B323" s="31" t="s">
        <v>160</v>
      </c>
      <c r="C323" s="31">
        <v>3345.05</v>
      </c>
      <c r="D323" s="40">
        <v>3288.35</v>
      </c>
      <c r="E323" s="40">
        <v>3176.7</v>
      </c>
      <c r="F323" s="40">
        <v>3008.35</v>
      </c>
      <c r="G323" s="40">
        <v>2896.7</v>
      </c>
      <c r="H323" s="40">
        <v>3456.7</v>
      </c>
      <c r="I323" s="40">
        <v>3568.3500000000004</v>
      </c>
      <c r="J323" s="40">
        <v>3736.7</v>
      </c>
      <c r="K323" s="31">
        <v>3400</v>
      </c>
      <c r="L323" s="31">
        <v>3120</v>
      </c>
      <c r="M323" s="31">
        <v>40.929389999999998</v>
      </c>
      <c r="N323" s="1"/>
      <c r="O323" s="1"/>
    </row>
    <row r="324" spans="1:15" ht="12.75" customHeight="1">
      <c r="A324" s="31">
        <v>314</v>
      </c>
      <c r="B324" s="31" t="s">
        <v>467</v>
      </c>
      <c r="C324" s="31">
        <v>126.15</v>
      </c>
      <c r="D324" s="40">
        <v>127.2</v>
      </c>
      <c r="E324" s="40">
        <v>124.05000000000001</v>
      </c>
      <c r="F324" s="40">
        <v>121.95</v>
      </c>
      <c r="G324" s="40">
        <v>118.80000000000001</v>
      </c>
      <c r="H324" s="40">
        <v>129.30000000000001</v>
      </c>
      <c r="I324" s="40">
        <v>132.45000000000002</v>
      </c>
      <c r="J324" s="40">
        <v>134.55000000000001</v>
      </c>
      <c r="K324" s="31">
        <v>130.35</v>
      </c>
      <c r="L324" s="31">
        <v>125.1</v>
      </c>
      <c r="M324" s="31">
        <v>2.2678199999999999</v>
      </c>
      <c r="N324" s="1"/>
      <c r="O324" s="1"/>
    </row>
    <row r="325" spans="1:15" ht="12.75" customHeight="1">
      <c r="A325" s="31">
        <v>315</v>
      </c>
      <c r="B325" s="31" t="s">
        <v>468</v>
      </c>
      <c r="C325" s="31">
        <v>710.9</v>
      </c>
      <c r="D325" s="40">
        <v>718.9666666666667</v>
      </c>
      <c r="E325" s="40">
        <v>696.93333333333339</v>
      </c>
      <c r="F325" s="40">
        <v>682.9666666666667</v>
      </c>
      <c r="G325" s="40">
        <v>660.93333333333339</v>
      </c>
      <c r="H325" s="40">
        <v>732.93333333333339</v>
      </c>
      <c r="I325" s="40">
        <v>754.9666666666667</v>
      </c>
      <c r="J325" s="40">
        <v>768.93333333333339</v>
      </c>
      <c r="K325" s="31">
        <v>741</v>
      </c>
      <c r="L325" s="31">
        <v>705</v>
      </c>
      <c r="M325" s="31">
        <v>3.2052</v>
      </c>
      <c r="N325" s="1"/>
      <c r="O325" s="1"/>
    </row>
    <row r="326" spans="1:15" ht="12.75" customHeight="1">
      <c r="A326" s="31">
        <v>316</v>
      </c>
      <c r="B326" s="31" t="s">
        <v>469</v>
      </c>
      <c r="C326" s="31">
        <v>179.55</v>
      </c>
      <c r="D326" s="40">
        <v>180.06666666666669</v>
      </c>
      <c r="E326" s="40">
        <v>178.58333333333337</v>
      </c>
      <c r="F326" s="40">
        <v>177.61666666666667</v>
      </c>
      <c r="G326" s="40">
        <v>176.13333333333335</v>
      </c>
      <c r="H326" s="40">
        <v>181.03333333333339</v>
      </c>
      <c r="I326" s="40">
        <v>182.51666666666668</v>
      </c>
      <c r="J326" s="40">
        <v>183.48333333333341</v>
      </c>
      <c r="K326" s="31">
        <v>181.55</v>
      </c>
      <c r="L326" s="31">
        <v>179.1</v>
      </c>
      <c r="M326" s="31">
        <v>2.6132399999999998</v>
      </c>
      <c r="N326" s="1"/>
      <c r="O326" s="1"/>
    </row>
    <row r="327" spans="1:15" ht="12.75" customHeight="1">
      <c r="A327" s="31">
        <v>317</v>
      </c>
      <c r="B327" s="31" t="s">
        <v>470</v>
      </c>
      <c r="C327" s="31">
        <v>784.15</v>
      </c>
      <c r="D327" s="40">
        <v>793.2833333333333</v>
      </c>
      <c r="E327" s="40">
        <v>771.01666666666665</v>
      </c>
      <c r="F327" s="40">
        <v>757.88333333333333</v>
      </c>
      <c r="G327" s="40">
        <v>735.61666666666667</v>
      </c>
      <c r="H327" s="40">
        <v>806.41666666666663</v>
      </c>
      <c r="I327" s="40">
        <v>828.68333333333328</v>
      </c>
      <c r="J327" s="40">
        <v>841.81666666666661</v>
      </c>
      <c r="K327" s="31">
        <v>815.55</v>
      </c>
      <c r="L327" s="31">
        <v>780.15</v>
      </c>
      <c r="M327" s="31">
        <v>3.1054599999999999</v>
      </c>
      <c r="N327" s="1"/>
      <c r="O327" s="1"/>
    </row>
    <row r="328" spans="1:15" ht="12.75" customHeight="1">
      <c r="A328" s="31">
        <v>318</v>
      </c>
      <c r="B328" s="31" t="s">
        <v>162</v>
      </c>
      <c r="C328" s="31">
        <v>2848</v>
      </c>
      <c r="D328" s="40">
        <v>2843.7000000000003</v>
      </c>
      <c r="E328" s="40">
        <v>2777.4000000000005</v>
      </c>
      <c r="F328" s="40">
        <v>2706.8</v>
      </c>
      <c r="G328" s="40">
        <v>2640.5000000000005</v>
      </c>
      <c r="H328" s="40">
        <v>2914.3000000000006</v>
      </c>
      <c r="I328" s="40">
        <v>2980.6000000000008</v>
      </c>
      <c r="J328" s="40">
        <v>3051.2000000000007</v>
      </c>
      <c r="K328" s="31">
        <v>2910</v>
      </c>
      <c r="L328" s="31">
        <v>2773.1</v>
      </c>
      <c r="M328" s="31">
        <v>6.64079</v>
      </c>
      <c r="N328" s="1"/>
      <c r="O328" s="1"/>
    </row>
    <row r="329" spans="1:15" ht="12.75" customHeight="1">
      <c r="A329" s="31">
        <v>319</v>
      </c>
      <c r="B329" s="31" t="s">
        <v>471</v>
      </c>
      <c r="C329" s="31">
        <v>1493.85</v>
      </c>
      <c r="D329" s="40">
        <v>1492.9166666666667</v>
      </c>
      <c r="E329" s="40">
        <v>1480.9333333333334</v>
      </c>
      <c r="F329" s="40">
        <v>1468.0166666666667</v>
      </c>
      <c r="G329" s="40">
        <v>1456.0333333333333</v>
      </c>
      <c r="H329" s="40">
        <v>1505.8333333333335</v>
      </c>
      <c r="I329" s="40">
        <v>1517.8166666666666</v>
      </c>
      <c r="J329" s="40">
        <v>1530.7333333333336</v>
      </c>
      <c r="K329" s="31">
        <v>1504.9</v>
      </c>
      <c r="L329" s="31">
        <v>1480</v>
      </c>
      <c r="M329" s="31">
        <v>2.4269400000000001</v>
      </c>
      <c r="N329" s="1"/>
      <c r="O329" s="1"/>
    </row>
    <row r="330" spans="1:15" ht="12.75" customHeight="1">
      <c r="A330" s="31">
        <v>320</v>
      </c>
      <c r="B330" s="31" t="s">
        <v>164</v>
      </c>
      <c r="C330" s="31">
        <v>1457.95</v>
      </c>
      <c r="D330" s="40">
        <v>1455.7333333333333</v>
      </c>
      <c r="E330" s="40">
        <v>1438.2166666666667</v>
      </c>
      <c r="F330" s="40">
        <v>1418.4833333333333</v>
      </c>
      <c r="G330" s="40">
        <v>1400.9666666666667</v>
      </c>
      <c r="H330" s="40">
        <v>1475.4666666666667</v>
      </c>
      <c r="I330" s="40">
        <v>1492.9833333333336</v>
      </c>
      <c r="J330" s="40">
        <v>1512.7166666666667</v>
      </c>
      <c r="K330" s="31">
        <v>1473.25</v>
      </c>
      <c r="L330" s="31">
        <v>1436</v>
      </c>
      <c r="M330" s="31">
        <v>7.8422000000000001</v>
      </c>
      <c r="N330" s="1"/>
      <c r="O330" s="1"/>
    </row>
    <row r="331" spans="1:15" ht="12.75" customHeight="1">
      <c r="A331" s="31">
        <v>321</v>
      </c>
      <c r="B331" s="31" t="s">
        <v>270</v>
      </c>
      <c r="C331" s="31">
        <v>923.7</v>
      </c>
      <c r="D331" s="40">
        <v>932.6</v>
      </c>
      <c r="E331" s="40">
        <v>901.2</v>
      </c>
      <c r="F331" s="40">
        <v>878.7</v>
      </c>
      <c r="G331" s="40">
        <v>847.30000000000007</v>
      </c>
      <c r="H331" s="40">
        <v>955.1</v>
      </c>
      <c r="I331" s="40">
        <v>986.49999999999989</v>
      </c>
      <c r="J331" s="40">
        <v>1009</v>
      </c>
      <c r="K331" s="31">
        <v>964</v>
      </c>
      <c r="L331" s="31">
        <v>910.1</v>
      </c>
      <c r="M331" s="31">
        <v>5.75</v>
      </c>
      <c r="N331" s="1"/>
      <c r="O331" s="1"/>
    </row>
    <row r="332" spans="1:15" ht="12.75" customHeight="1">
      <c r="A332" s="31">
        <v>322</v>
      </c>
      <c r="B332" s="31" t="s">
        <v>472</v>
      </c>
      <c r="C332" s="31">
        <v>42.85</v>
      </c>
      <c r="D332" s="40">
        <v>43.199999999999996</v>
      </c>
      <c r="E332" s="40">
        <v>42.249999999999993</v>
      </c>
      <c r="F332" s="40">
        <v>41.65</v>
      </c>
      <c r="G332" s="40">
        <v>40.699999999999996</v>
      </c>
      <c r="H332" s="40">
        <v>43.79999999999999</v>
      </c>
      <c r="I332" s="40">
        <v>44.749999999999993</v>
      </c>
      <c r="J332" s="40">
        <v>45.349999999999987</v>
      </c>
      <c r="K332" s="31">
        <v>44.15</v>
      </c>
      <c r="L332" s="31">
        <v>42.6</v>
      </c>
      <c r="M332" s="31">
        <v>55.57546</v>
      </c>
      <c r="N332" s="1"/>
      <c r="O332" s="1"/>
    </row>
    <row r="333" spans="1:15" ht="12.75" customHeight="1">
      <c r="A333" s="31">
        <v>323</v>
      </c>
      <c r="B333" s="31" t="s">
        <v>473</v>
      </c>
      <c r="C333" s="31">
        <v>77.25</v>
      </c>
      <c r="D333" s="40">
        <v>77.600000000000009</v>
      </c>
      <c r="E333" s="40">
        <v>76.200000000000017</v>
      </c>
      <c r="F333" s="40">
        <v>75.150000000000006</v>
      </c>
      <c r="G333" s="40">
        <v>73.750000000000014</v>
      </c>
      <c r="H333" s="40">
        <v>78.65000000000002</v>
      </c>
      <c r="I333" s="40">
        <v>80.050000000000026</v>
      </c>
      <c r="J333" s="40">
        <v>81.100000000000023</v>
      </c>
      <c r="K333" s="31">
        <v>79</v>
      </c>
      <c r="L333" s="31">
        <v>76.55</v>
      </c>
      <c r="M333" s="31">
        <v>22.78518</v>
      </c>
      <c r="N333" s="1"/>
      <c r="O333" s="1"/>
    </row>
    <row r="334" spans="1:15" ht="12.75" customHeight="1">
      <c r="A334" s="31">
        <v>324</v>
      </c>
      <c r="B334" s="31" t="s">
        <v>474</v>
      </c>
      <c r="C334" s="31">
        <v>581.25</v>
      </c>
      <c r="D334" s="40">
        <v>583.73333333333335</v>
      </c>
      <c r="E334" s="40">
        <v>577.51666666666665</v>
      </c>
      <c r="F334" s="40">
        <v>573.7833333333333</v>
      </c>
      <c r="G334" s="40">
        <v>567.56666666666661</v>
      </c>
      <c r="H334" s="40">
        <v>587.4666666666667</v>
      </c>
      <c r="I334" s="40">
        <v>593.68333333333339</v>
      </c>
      <c r="J334" s="40">
        <v>597.41666666666674</v>
      </c>
      <c r="K334" s="31">
        <v>589.95000000000005</v>
      </c>
      <c r="L334" s="31">
        <v>580</v>
      </c>
      <c r="M334" s="31">
        <v>0.42564999999999997</v>
      </c>
      <c r="N334" s="1"/>
      <c r="O334" s="1"/>
    </row>
    <row r="335" spans="1:15" ht="12.75" customHeight="1">
      <c r="A335" s="31">
        <v>325</v>
      </c>
      <c r="B335" s="31" t="s">
        <v>475</v>
      </c>
      <c r="C335" s="31">
        <v>26.25</v>
      </c>
      <c r="D335" s="40">
        <v>26.25</v>
      </c>
      <c r="E335" s="40">
        <v>26.1</v>
      </c>
      <c r="F335" s="40">
        <v>25.950000000000003</v>
      </c>
      <c r="G335" s="40">
        <v>25.800000000000004</v>
      </c>
      <c r="H335" s="40">
        <v>26.4</v>
      </c>
      <c r="I335" s="40">
        <v>26.549999999999997</v>
      </c>
      <c r="J335" s="40">
        <v>26.699999999999996</v>
      </c>
      <c r="K335" s="31">
        <v>26.4</v>
      </c>
      <c r="L335" s="31">
        <v>26.1</v>
      </c>
      <c r="M335" s="31">
        <v>35.581589999999998</v>
      </c>
      <c r="N335" s="1"/>
      <c r="O335" s="1"/>
    </row>
    <row r="336" spans="1:15" ht="12.75" customHeight="1">
      <c r="A336" s="31">
        <v>326</v>
      </c>
      <c r="B336" s="31" t="s">
        <v>476</v>
      </c>
      <c r="C336" s="31">
        <v>51.25</v>
      </c>
      <c r="D336" s="40">
        <v>51.783333333333331</v>
      </c>
      <c r="E336" s="40">
        <v>50.516666666666666</v>
      </c>
      <c r="F336" s="40">
        <v>49.783333333333331</v>
      </c>
      <c r="G336" s="40">
        <v>48.516666666666666</v>
      </c>
      <c r="H336" s="40">
        <v>52.516666666666666</v>
      </c>
      <c r="I336" s="40">
        <v>53.783333333333331</v>
      </c>
      <c r="J336" s="40">
        <v>54.516666666666666</v>
      </c>
      <c r="K336" s="31">
        <v>53.05</v>
      </c>
      <c r="L336" s="31">
        <v>51.05</v>
      </c>
      <c r="M336" s="31">
        <v>22.731069999999999</v>
      </c>
      <c r="N336" s="1"/>
      <c r="O336" s="1"/>
    </row>
    <row r="337" spans="1:15" ht="12.75" customHeight="1">
      <c r="A337" s="31">
        <v>327</v>
      </c>
      <c r="B337" s="31" t="s">
        <v>170</v>
      </c>
      <c r="C337" s="31">
        <v>151</v>
      </c>
      <c r="D337" s="40">
        <v>154.38333333333335</v>
      </c>
      <c r="E337" s="40">
        <v>146.91666666666671</v>
      </c>
      <c r="F337" s="40">
        <v>142.83333333333337</v>
      </c>
      <c r="G337" s="40">
        <v>135.36666666666673</v>
      </c>
      <c r="H337" s="40">
        <v>158.4666666666667</v>
      </c>
      <c r="I337" s="40">
        <v>165.93333333333334</v>
      </c>
      <c r="J337" s="40">
        <v>170.01666666666668</v>
      </c>
      <c r="K337" s="31">
        <v>161.85</v>
      </c>
      <c r="L337" s="31">
        <v>150.30000000000001</v>
      </c>
      <c r="M337" s="31">
        <v>291.32391000000001</v>
      </c>
      <c r="N337" s="1"/>
      <c r="O337" s="1"/>
    </row>
    <row r="338" spans="1:15" ht="12.75" customHeight="1">
      <c r="A338" s="31">
        <v>328</v>
      </c>
      <c r="B338" s="31" t="s">
        <v>477</v>
      </c>
      <c r="C338" s="31">
        <v>242</v>
      </c>
      <c r="D338" s="40">
        <v>244.78333333333333</v>
      </c>
      <c r="E338" s="40">
        <v>237.31666666666666</v>
      </c>
      <c r="F338" s="40">
        <v>232.63333333333333</v>
      </c>
      <c r="G338" s="40">
        <v>225.16666666666666</v>
      </c>
      <c r="H338" s="40">
        <v>249.46666666666667</v>
      </c>
      <c r="I338" s="40">
        <v>256.93333333333328</v>
      </c>
      <c r="J338" s="40">
        <v>261.61666666666667</v>
      </c>
      <c r="K338" s="31">
        <v>252.25</v>
      </c>
      <c r="L338" s="31">
        <v>240.1</v>
      </c>
      <c r="M338" s="31">
        <v>11.80625</v>
      </c>
      <c r="N338" s="1"/>
      <c r="O338" s="1"/>
    </row>
    <row r="339" spans="1:15" ht="12.75" customHeight="1">
      <c r="A339" s="31">
        <v>329</v>
      </c>
      <c r="B339" s="31" t="s">
        <v>172</v>
      </c>
      <c r="C339" s="31">
        <v>114.15</v>
      </c>
      <c r="D339" s="40">
        <v>114.86666666666667</v>
      </c>
      <c r="E339" s="40">
        <v>112.73333333333335</v>
      </c>
      <c r="F339" s="40">
        <v>111.31666666666668</v>
      </c>
      <c r="G339" s="40">
        <v>109.18333333333335</v>
      </c>
      <c r="H339" s="40">
        <v>116.28333333333335</v>
      </c>
      <c r="I339" s="40">
        <v>118.41666666666667</v>
      </c>
      <c r="J339" s="40">
        <v>119.83333333333334</v>
      </c>
      <c r="K339" s="31">
        <v>117</v>
      </c>
      <c r="L339" s="31">
        <v>113.45</v>
      </c>
      <c r="M339" s="31">
        <v>116.84504</v>
      </c>
      <c r="N339" s="1"/>
      <c r="O339" s="1"/>
    </row>
    <row r="340" spans="1:15" ht="12.75" customHeight="1">
      <c r="A340" s="31">
        <v>330</v>
      </c>
      <c r="B340" s="31" t="s">
        <v>478</v>
      </c>
      <c r="C340" s="31">
        <v>503.85</v>
      </c>
      <c r="D340" s="40">
        <v>500</v>
      </c>
      <c r="E340" s="40">
        <v>494.95</v>
      </c>
      <c r="F340" s="40">
        <v>486.05</v>
      </c>
      <c r="G340" s="40">
        <v>481</v>
      </c>
      <c r="H340" s="40">
        <v>508.9</v>
      </c>
      <c r="I340" s="40">
        <v>513.94999999999993</v>
      </c>
      <c r="J340" s="40">
        <v>522.84999999999991</v>
      </c>
      <c r="K340" s="31">
        <v>505.05</v>
      </c>
      <c r="L340" s="31">
        <v>491.1</v>
      </c>
      <c r="M340" s="31">
        <v>1.4148000000000001</v>
      </c>
      <c r="N340" s="1"/>
      <c r="O340" s="1"/>
    </row>
    <row r="341" spans="1:15" ht="12.75" customHeight="1">
      <c r="A341" s="31">
        <v>331</v>
      </c>
      <c r="B341" s="31" t="s">
        <v>166</v>
      </c>
      <c r="C341" s="31">
        <v>73.3</v>
      </c>
      <c r="D341" s="40">
        <v>74.733333333333334</v>
      </c>
      <c r="E341" s="40">
        <v>71.466666666666669</v>
      </c>
      <c r="F341" s="40">
        <v>69.63333333333334</v>
      </c>
      <c r="G341" s="40">
        <v>66.366666666666674</v>
      </c>
      <c r="H341" s="40">
        <v>76.566666666666663</v>
      </c>
      <c r="I341" s="40">
        <v>79.833333333333343</v>
      </c>
      <c r="J341" s="40">
        <v>81.666666666666657</v>
      </c>
      <c r="K341" s="31">
        <v>78</v>
      </c>
      <c r="L341" s="31">
        <v>72.900000000000006</v>
      </c>
      <c r="M341" s="31">
        <v>338.77528000000001</v>
      </c>
      <c r="N341" s="1"/>
      <c r="O341" s="1"/>
    </row>
    <row r="342" spans="1:15" ht="12.75" customHeight="1">
      <c r="A342" s="31">
        <v>332</v>
      </c>
      <c r="B342" s="31" t="s">
        <v>479</v>
      </c>
      <c r="C342" s="31">
        <v>52</v>
      </c>
      <c r="D342" s="40">
        <v>52.366666666666667</v>
      </c>
      <c r="E342" s="40">
        <v>51.133333333333333</v>
      </c>
      <c r="F342" s="40">
        <v>50.266666666666666</v>
      </c>
      <c r="G342" s="40">
        <v>49.033333333333331</v>
      </c>
      <c r="H342" s="40">
        <v>53.233333333333334</v>
      </c>
      <c r="I342" s="40">
        <v>54.466666666666669</v>
      </c>
      <c r="J342" s="40">
        <v>55.333333333333336</v>
      </c>
      <c r="K342" s="31">
        <v>53.6</v>
      </c>
      <c r="L342" s="31">
        <v>51.5</v>
      </c>
      <c r="M342" s="31">
        <v>6.8609499999999999</v>
      </c>
      <c r="N342" s="1"/>
      <c r="O342" s="1"/>
    </row>
    <row r="343" spans="1:15" ht="12.75" customHeight="1">
      <c r="A343" s="31">
        <v>333</v>
      </c>
      <c r="B343" s="31" t="s">
        <v>168</v>
      </c>
      <c r="C343" s="31">
        <v>3719</v>
      </c>
      <c r="D343" s="40">
        <v>3722.65</v>
      </c>
      <c r="E343" s="40">
        <v>3665.3</v>
      </c>
      <c r="F343" s="40">
        <v>3611.6</v>
      </c>
      <c r="G343" s="40">
        <v>3554.25</v>
      </c>
      <c r="H343" s="40">
        <v>3776.3500000000004</v>
      </c>
      <c r="I343" s="40">
        <v>3833.7</v>
      </c>
      <c r="J343" s="40">
        <v>3887.4000000000005</v>
      </c>
      <c r="K343" s="31">
        <v>3780</v>
      </c>
      <c r="L343" s="31">
        <v>3668.95</v>
      </c>
      <c r="M343" s="31">
        <v>2.0683799999999999</v>
      </c>
      <c r="N343" s="1"/>
      <c r="O343" s="1"/>
    </row>
    <row r="344" spans="1:15" ht="12.75" customHeight="1">
      <c r="A344" s="31">
        <v>334</v>
      </c>
      <c r="B344" s="31" t="s">
        <v>169</v>
      </c>
      <c r="C344" s="31">
        <v>19571.25</v>
      </c>
      <c r="D344" s="40">
        <v>19255.866666666665</v>
      </c>
      <c r="E344" s="40">
        <v>18870.633333333331</v>
      </c>
      <c r="F344" s="40">
        <v>18170.016666666666</v>
      </c>
      <c r="G344" s="40">
        <v>17784.783333333333</v>
      </c>
      <c r="H344" s="40">
        <v>19956.48333333333</v>
      </c>
      <c r="I344" s="40">
        <v>20341.71666666666</v>
      </c>
      <c r="J344" s="40">
        <v>21042.333333333328</v>
      </c>
      <c r="K344" s="31">
        <v>19641.099999999999</v>
      </c>
      <c r="L344" s="31">
        <v>18555.25</v>
      </c>
      <c r="M344" s="31">
        <v>1.4310700000000001</v>
      </c>
      <c r="N344" s="1"/>
      <c r="O344" s="1"/>
    </row>
    <row r="345" spans="1:15" ht="12.75" customHeight="1">
      <c r="A345" s="31">
        <v>335</v>
      </c>
      <c r="B345" s="31" t="s">
        <v>480</v>
      </c>
      <c r="C345" s="31">
        <v>48.9</v>
      </c>
      <c r="D345" s="40">
        <v>49.283333333333331</v>
      </c>
      <c r="E345" s="40">
        <v>47.916666666666664</v>
      </c>
      <c r="F345" s="40">
        <v>46.93333333333333</v>
      </c>
      <c r="G345" s="40">
        <v>45.566666666666663</v>
      </c>
      <c r="H345" s="40">
        <v>50.266666666666666</v>
      </c>
      <c r="I345" s="40">
        <v>51.63333333333334</v>
      </c>
      <c r="J345" s="40">
        <v>52.616666666666667</v>
      </c>
      <c r="K345" s="31">
        <v>50.65</v>
      </c>
      <c r="L345" s="31">
        <v>48.3</v>
      </c>
      <c r="M345" s="31">
        <v>15.08104</v>
      </c>
      <c r="N345" s="1"/>
      <c r="O345" s="1"/>
    </row>
    <row r="346" spans="1:15" ht="12.75" customHeight="1">
      <c r="A346" s="31">
        <v>336</v>
      </c>
      <c r="B346" s="31" t="s">
        <v>481</v>
      </c>
      <c r="C346" s="31">
        <v>2644.8</v>
      </c>
      <c r="D346" s="40">
        <v>2641.0333333333333</v>
      </c>
      <c r="E346" s="40">
        <v>2603.7666666666664</v>
      </c>
      <c r="F346" s="40">
        <v>2562.7333333333331</v>
      </c>
      <c r="G346" s="40">
        <v>2525.4666666666662</v>
      </c>
      <c r="H346" s="40">
        <v>2682.0666666666666</v>
      </c>
      <c r="I346" s="40">
        <v>2719.3333333333339</v>
      </c>
      <c r="J346" s="40">
        <v>2760.3666666666668</v>
      </c>
      <c r="K346" s="31">
        <v>2678.3</v>
      </c>
      <c r="L346" s="31">
        <v>2600</v>
      </c>
      <c r="M346" s="31">
        <v>0.10149</v>
      </c>
      <c r="N346" s="1"/>
      <c r="O346" s="1"/>
    </row>
    <row r="347" spans="1:15" ht="12.75" customHeight="1">
      <c r="A347" s="31">
        <v>337</v>
      </c>
      <c r="B347" s="31" t="s">
        <v>165</v>
      </c>
      <c r="C347" s="31">
        <v>390.75</v>
      </c>
      <c r="D347" s="40">
        <v>392.08333333333331</v>
      </c>
      <c r="E347" s="40">
        <v>383.71666666666664</v>
      </c>
      <c r="F347" s="40">
        <v>376.68333333333334</v>
      </c>
      <c r="G347" s="40">
        <v>368.31666666666666</v>
      </c>
      <c r="H347" s="40">
        <v>399.11666666666662</v>
      </c>
      <c r="I347" s="40">
        <v>407.48333333333329</v>
      </c>
      <c r="J347" s="40">
        <v>414.51666666666659</v>
      </c>
      <c r="K347" s="31">
        <v>400.45</v>
      </c>
      <c r="L347" s="31">
        <v>385.05</v>
      </c>
      <c r="M347" s="31">
        <v>10.30982</v>
      </c>
      <c r="N347" s="1"/>
      <c r="O347" s="1"/>
    </row>
    <row r="348" spans="1:15" ht="12.75" customHeight="1">
      <c r="A348" s="31">
        <v>338</v>
      </c>
      <c r="B348" s="31" t="s">
        <v>271</v>
      </c>
      <c r="C348" s="31">
        <v>656.35</v>
      </c>
      <c r="D348" s="40">
        <v>659.58333333333337</v>
      </c>
      <c r="E348" s="40">
        <v>640.2166666666667</v>
      </c>
      <c r="F348" s="40">
        <v>624.08333333333337</v>
      </c>
      <c r="G348" s="40">
        <v>604.7166666666667</v>
      </c>
      <c r="H348" s="40">
        <v>675.7166666666667</v>
      </c>
      <c r="I348" s="40">
        <v>695.08333333333326</v>
      </c>
      <c r="J348" s="40">
        <v>711.2166666666667</v>
      </c>
      <c r="K348" s="31">
        <v>678.95</v>
      </c>
      <c r="L348" s="31">
        <v>643.45000000000005</v>
      </c>
      <c r="M348" s="31">
        <v>4.5542299999999996</v>
      </c>
      <c r="N348" s="1"/>
      <c r="O348" s="1"/>
    </row>
    <row r="349" spans="1:15" ht="12.75" customHeight="1">
      <c r="A349" s="31">
        <v>339</v>
      </c>
      <c r="B349" s="31" t="s">
        <v>173</v>
      </c>
      <c r="C349" s="31">
        <v>110.2</v>
      </c>
      <c r="D349" s="40">
        <v>110.14999999999999</v>
      </c>
      <c r="E349" s="40">
        <v>108.54999999999998</v>
      </c>
      <c r="F349" s="40">
        <v>106.89999999999999</v>
      </c>
      <c r="G349" s="40">
        <v>105.29999999999998</v>
      </c>
      <c r="H349" s="40">
        <v>111.79999999999998</v>
      </c>
      <c r="I349" s="40">
        <v>113.39999999999998</v>
      </c>
      <c r="J349" s="40">
        <v>115.04999999999998</v>
      </c>
      <c r="K349" s="31">
        <v>111.75</v>
      </c>
      <c r="L349" s="31">
        <v>108.5</v>
      </c>
      <c r="M349" s="31">
        <v>238.78081</v>
      </c>
      <c r="N349" s="1"/>
      <c r="O349" s="1"/>
    </row>
    <row r="350" spans="1:15" ht="12.75" customHeight="1">
      <c r="A350" s="31">
        <v>340</v>
      </c>
      <c r="B350" s="31" t="s">
        <v>272</v>
      </c>
      <c r="C350" s="31">
        <v>166.35</v>
      </c>
      <c r="D350" s="40">
        <v>165.65</v>
      </c>
      <c r="E350" s="40">
        <v>162.30000000000001</v>
      </c>
      <c r="F350" s="40">
        <v>158.25</v>
      </c>
      <c r="G350" s="40">
        <v>154.9</v>
      </c>
      <c r="H350" s="40">
        <v>169.70000000000002</v>
      </c>
      <c r="I350" s="40">
        <v>173.04999999999998</v>
      </c>
      <c r="J350" s="40">
        <v>177.10000000000002</v>
      </c>
      <c r="K350" s="31">
        <v>169</v>
      </c>
      <c r="L350" s="31">
        <v>161.6</v>
      </c>
      <c r="M350" s="31">
        <v>6.1214899999999997</v>
      </c>
      <c r="N350" s="1"/>
      <c r="O350" s="1"/>
    </row>
    <row r="351" spans="1:15" ht="12.75" customHeight="1">
      <c r="A351" s="31">
        <v>341</v>
      </c>
      <c r="B351" s="31" t="s">
        <v>482</v>
      </c>
      <c r="C351" s="31">
        <v>4438.95</v>
      </c>
      <c r="D351" s="40">
        <v>4439.3999999999996</v>
      </c>
      <c r="E351" s="40">
        <v>4365.1499999999996</v>
      </c>
      <c r="F351" s="40">
        <v>4291.3500000000004</v>
      </c>
      <c r="G351" s="40">
        <v>4217.1000000000004</v>
      </c>
      <c r="H351" s="40">
        <v>4513.1999999999989</v>
      </c>
      <c r="I351" s="40">
        <v>4587.4499999999989</v>
      </c>
      <c r="J351" s="40">
        <v>4661.2499999999982</v>
      </c>
      <c r="K351" s="31">
        <v>4513.6499999999996</v>
      </c>
      <c r="L351" s="31">
        <v>4365.6000000000004</v>
      </c>
      <c r="M351" s="31">
        <v>1.5701099999999999</v>
      </c>
      <c r="N351" s="1"/>
      <c r="O351" s="1"/>
    </row>
    <row r="352" spans="1:15" ht="12.75" customHeight="1">
      <c r="A352" s="31">
        <v>342</v>
      </c>
      <c r="B352" s="31" t="s">
        <v>483</v>
      </c>
      <c r="C352" s="31">
        <v>319.5</v>
      </c>
      <c r="D352" s="40">
        <v>319.21666666666664</v>
      </c>
      <c r="E352" s="40">
        <v>315.43333333333328</v>
      </c>
      <c r="F352" s="40">
        <v>311.36666666666662</v>
      </c>
      <c r="G352" s="40">
        <v>307.58333333333326</v>
      </c>
      <c r="H352" s="40">
        <v>323.2833333333333</v>
      </c>
      <c r="I352" s="40">
        <v>327.06666666666672</v>
      </c>
      <c r="J352" s="40">
        <v>331.13333333333333</v>
      </c>
      <c r="K352" s="31">
        <v>323</v>
      </c>
      <c r="L352" s="31">
        <v>315.14999999999998</v>
      </c>
      <c r="M352" s="31">
        <v>3.8566799999999999</v>
      </c>
      <c r="N352" s="1"/>
      <c r="O352" s="1"/>
    </row>
    <row r="353" spans="1:15" ht="12.75" customHeight="1">
      <c r="A353" s="31">
        <v>343</v>
      </c>
      <c r="B353" s="31" t="s">
        <v>484</v>
      </c>
      <c r="C353" s="31" t="e">
        <v>#N/A</v>
      </c>
      <c r="D353" s="40" t="e">
        <v>#N/A</v>
      </c>
      <c r="E353" s="40" t="e">
        <v>#N/A</v>
      </c>
      <c r="F353" s="40" t="e">
        <v>#N/A</v>
      </c>
      <c r="G353" s="40" t="e">
        <v>#N/A</v>
      </c>
      <c r="H353" s="40" t="e">
        <v>#N/A</v>
      </c>
      <c r="I353" s="40" t="e">
        <v>#N/A</v>
      </c>
      <c r="J353" s="40" t="e">
        <v>#N/A</v>
      </c>
      <c r="K353" s="31" t="e">
        <v>#N/A</v>
      </c>
      <c r="L353" s="31" t="e">
        <v>#N/A</v>
      </c>
      <c r="M353" s="31" t="e">
        <v>#N/A</v>
      </c>
      <c r="N353" s="1"/>
      <c r="O353" s="1"/>
    </row>
    <row r="354" spans="1:15" ht="12.75" customHeight="1">
      <c r="A354" s="31">
        <v>344</v>
      </c>
      <c r="B354" s="31" t="s">
        <v>180</v>
      </c>
      <c r="C354" s="31">
        <v>3182.2</v>
      </c>
      <c r="D354" s="40">
        <v>3181.4499999999994</v>
      </c>
      <c r="E354" s="40">
        <v>3149.5499999999988</v>
      </c>
      <c r="F354" s="40">
        <v>3116.8999999999996</v>
      </c>
      <c r="G354" s="40">
        <v>3084.9999999999991</v>
      </c>
      <c r="H354" s="40">
        <v>3214.0999999999985</v>
      </c>
      <c r="I354" s="40">
        <v>3245.9999999999991</v>
      </c>
      <c r="J354" s="40">
        <v>3278.6499999999983</v>
      </c>
      <c r="K354" s="31">
        <v>3213.35</v>
      </c>
      <c r="L354" s="31">
        <v>3148.8</v>
      </c>
      <c r="M354" s="31">
        <v>1.78169</v>
      </c>
      <c r="N354" s="1"/>
      <c r="O354" s="1"/>
    </row>
    <row r="355" spans="1:15" ht="12.75" customHeight="1">
      <c r="A355" s="31">
        <v>345</v>
      </c>
      <c r="B355" s="31" t="s">
        <v>485</v>
      </c>
      <c r="C355" s="31">
        <v>672.45</v>
      </c>
      <c r="D355" s="40">
        <v>668.38333333333333</v>
      </c>
      <c r="E355" s="40">
        <v>652.7166666666667</v>
      </c>
      <c r="F355" s="40">
        <v>632.98333333333335</v>
      </c>
      <c r="G355" s="40">
        <v>617.31666666666672</v>
      </c>
      <c r="H355" s="40">
        <v>688.11666666666667</v>
      </c>
      <c r="I355" s="40">
        <v>703.78333333333342</v>
      </c>
      <c r="J355" s="40">
        <v>723.51666666666665</v>
      </c>
      <c r="K355" s="31">
        <v>684.05</v>
      </c>
      <c r="L355" s="31">
        <v>648.65</v>
      </c>
      <c r="M355" s="31">
        <v>0.74019000000000001</v>
      </c>
      <c r="N355" s="1"/>
      <c r="O355" s="1"/>
    </row>
    <row r="356" spans="1:15" ht="12.75" customHeight="1">
      <c r="A356" s="31">
        <v>346</v>
      </c>
      <c r="B356" s="31" t="s">
        <v>486</v>
      </c>
      <c r="C356" s="31">
        <v>290.60000000000002</v>
      </c>
      <c r="D356" s="40">
        <v>294.03333333333336</v>
      </c>
      <c r="E356" s="40">
        <v>284.56666666666672</v>
      </c>
      <c r="F356" s="40">
        <v>278.53333333333336</v>
      </c>
      <c r="G356" s="40">
        <v>269.06666666666672</v>
      </c>
      <c r="H356" s="40">
        <v>300.06666666666672</v>
      </c>
      <c r="I356" s="40">
        <v>309.5333333333333</v>
      </c>
      <c r="J356" s="40">
        <v>315.56666666666672</v>
      </c>
      <c r="K356" s="31">
        <v>303.5</v>
      </c>
      <c r="L356" s="31">
        <v>288</v>
      </c>
      <c r="M356" s="31">
        <v>2.2130399999999999</v>
      </c>
      <c r="N356" s="1"/>
      <c r="O356" s="1"/>
    </row>
    <row r="357" spans="1:15" ht="12.75" customHeight="1">
      <c r="A357" s="31">
        <v>347</v>
      </c>
      <c r="B357" s="31" t="s">
        <v>184</v>
      </c>
      <c r="C357" s="31">
        <v>1325.45</v>
      </c>
      <c r="D357" s="40">
        <v>1344.0333333333335</v>
      </c>
      <c r="E357" s="40">
        <v>1299.9666666666672</v>
      </c>
      <c r="F357" s="40">
        <v>1274.4833333333336</v>
      </c>
      <c r="G357" s="40">
        <v>1230.4166666666672</v>
      </c>
      <c r="H357" s="40">
        <v>1369.5166666666671</v>
      </c>
      <c r="I357" s="40">
        <v>1413.5833333333333</v>
      </c>
      <c r="J357" s="40">
        <v>1439.0666666666671</v>
      </c>
      <c r="K357" s="31">
        <v>1388.1</v>
      </c>
      <c r="L357" s="31">
        <v>1318.55</v>
      </c>
      <c r="M357" s="31">
        <v>6.4101400000000002</v>
      </c>
      <c r="N357" s="1"/>
      <c r="O357" s="1"/>
    </row>
    <row r="358" spans="1:15" ht="12.75" customHeight="1">
      <c r="A358" s="31">
        <v>348</v>
      </c>
      <c r="B358" s="31" t="s">
        <v>174</v>
      </c>
      <c r="C358" s="31">
        <v>31116.55</v>
      </c>
      <c r="D358" s="40">
        <v>30872.183333333334</v>
      </c>
      <c r="E358" s="40">
        <v>30444.366666666669</v>
      </c>
      <c r="F358" s="40">
        <v>29772.183333333334</v>
      </c>
      <c r="G358" s="40">
        <v>29344.366666666669</v>
      </c>
      <c r="H358" s="40">
        <v>31544.366666666669</v>
      </c>
      <c r="I358" s="40">
        <v>31972.183333333334</v>
      </c>
      <c r="J358" s="40">
        <v>32644.366666666669</v>
      </c>
      <c r="K358" s="31">
        <v>31300</v>
      </c>
      <c r="L358" s="31">
        <v>30200</v>
      </c>
      <c r="M358" s="31">
        <v>0.22128999999999999</v>
      </c>
      <c r="N358" s="1"/>
      <c r="O358" s="1"/>
    </row>
    <row r="359" spans="1:15" ht="12.75" customHeight="1">
      <c r="A359" s="31">
        <v>349</v>
      </c>
      <c r="B359" s="31" t="s">
        <v>487</v>
      </c>
      <c r="C359" s="31">
        <v>3181.7</v>
      </c>
      <c r="D359" s="40">
        <v>3193.9666666666667</v>
      </c>
      <c r="E359" s="40">
        <v>3139.9333333333334</v>
      </c>
      <c r="F359" s="40">
        <v>3098.1666666666665</v>
      </c>
      <c r="G359" s="40">
        <v>3044.1333333333332</v>
      </c>
      <c r="H359" s="40">
        <v>3235.7333333333336</v>
      </c>
      <c r="I359" s="40">
        <v>3289.7666666666673</v>
      </c>
      <c r="J359" s="40">
        <v>3331.5333333333338</v>
      </c>
      <c r="K359" s="31">
        <v>3248</v>
      </c>
      <c r="L359" s="31">
        <v>3152.2</v>
      </c>
      <c r="M359" s="31">
        <v>2.1652499999999999</v>
      </c>
      <c r="N359" s="1"/>
      <c r="O359" s="1"/>
    </row>
    <row r="360" spans="1:15" ht="12.75" customHeight="1">
      <c r="A360" s="31">
        <v>350</v>
      </c>
      <c r="B360" s="31" t="s">
        <v>176</v>
      </c>
      <c r="C360" s="31">
        <v>226.9</v>
      </c>
      <c r="D360" s="40">
        <v>224.91666666666666</v>
      </c>
      <c r="E360" s="40">
        <v>222.18333333333331</v>
      </c>
      <c r="F360" s="40">
        <v>217.46666666666664</v>
      </c>
      <c r="G360" s="40">
        <v>214.73333333333329</v>
      </c>
      <c r="H360" s="40">
        <v>229.63333333333333</v>
      </c>
      <c r="I360" s="40">
        <v>232.36666666666667</v>
      </c>
      <c r="J360" s="40">
        <v>237.08333333333334</v>
      </c>
      <c r="K360" s="31">
        <v>227.65</v>
      </c>
      <c r="L360" s="31">
        <v>220.2</v>
      </c>
      <c r="M360" s="31">
        <v>155.12129999999999</v>
      </c>
      <c r="N360" s="1"/>
      <c r="O360" s="1"/>
    </row>
    <row r="361" spans="1:15" ht="12.75" customHeight="1">
      <c r="A361" s="31">
        <v>351</v>
      </c>
      <c r="B361" s="31" t="s">
        <v>178</v>
      </c>
      <c r="C361" s="31">
        <v>5824.55</v>
      </c>
      <c r="D361" s="40">
        <v>5838.1833333333334</v>
      </c>
      <c r="E361" s="40">
        <v>5766.416666666667</v>
      </c>
      <c r="F361" s="40">
        <v>5708.2833333333338</v>
      </c>
      <c r="G361" s="40">
        <v>5636.5166666666673</v>
      </c>
      <c r="H361" s="40">
        <v>5896.3166666666666</v>
      </c>
      <c r="I361" s="40">
        <v>5968.083333333333</v>
      </c>
      <c r="J361" s="40">
        <v>6026.2166666666662</v>
      </c>
      <c r="K361" s="31">
        <v>5909.95</v>
      </c>
      <c r="L361" s="31">
        <v>5780.05</v>
      </c>
      <c r="M361" s="31">
        <v>0.75771999999999995</v>
      </c>
      <c r="N361" s="1"/>
      <c r="O361" s="1"/>
    </row>
    <row r="362" spans="1:15" ht="12.75" customHeight="1">
      <c r="A362" s="31">
        <v>352</v>
      </c>
      <c r="B362" s="31" t="s">
        <v>488</v>
      </c>
      <c r="C362" s="31">
        <v>231.55</v>
      </c>
      <c r="D362" s="40">
        <v>232.2833333333333</v>
      </c>
      <c r="E362" s="40">
        <v>228.46666666666661</v>
      </c>
      <c r="F362" s="40">
        <v>225.3833333333333</v>
      </c>
      <c r="G362" s="40">
        <v>221.56666666666661</v>
      </c>
      <c r="H362" s="40">
        <v>235.36666666666662</v>
      </c>
      <c r="I362" s="40">
        <v>239.18333333333334</v>
      </c>
      <c r="J362" s="40">
        <v>242.26666666666662</v>
      </c>
      <c r="K362" s="31">
        <v>236.1</v>
      </c>
      <c r="L362" s="31">
        <v>229.2</v>
      </c>
      <c r="M362" s="31">
        <v>7.8399200000000002</v>
      </c>
      <c r="N362" s="1"/>
      <c r="O362" s="1"/>
    </row>
    <row r="363" spans="1:15" ht="12.75" customHeight="1">
      <c r="A363" s="31">
        <v>353</v>
      </c>
      <c r="B363" s="31" t="s">
        <v>489</v>
      </c>
      <c r="C363" s="31">
        <v>809.2</v>
      </c>
      <c r="D363" s="40">
        <v>814.68333333333339</v>
      </c>
      <c r="E363" s="40">
        <v>799.51666666666677</v>
      </c>
      <c r="F363" s="40">
        <v>789.83333333333337</v>
      </c>
      <c r="G363" s="40">
        <v>774.66666666666674</v>
      </c>
      <c r="H363" s="40">
        <v>824.36666666666679</v>
      </c>
      <c r="I363" s="40">
        <v>839.5333333333333</v>
      </c>
      <c r="J363" s="40">
        <v>849.21666666666681</v>
      </c>
      <c r="K363" s="31">
        <v>829.85</v>
      </c>
      <c r="L363" s="31">
        <v>805</v>
      </c>
      <c r="M363" s="31">
        <v>1.65404</v>
      </c>
      <c r="N363" s="1"/>
      <c r="O363" s="1"/>
    </row>
    <row r="364" spans="1:15" ht="12.75" customHeight="1">
      <c r="A364" s="31">
        <v>354</v>
      </c>
      <c r="B364" s="31" t="s">
        <v>179</v>
      </c>
      <c r="C364" s="31">
        <v>2267.1999999999998</v>
      </c>
      <c r="D364" s="40">
        <v>2254.0666666666666</v>
      </c>
      <c r="E364" s="40">
        <v>2223.1333333333332</v>
      </c>
      <c r="F364" s="40">
        <v>2179.0666666666666</v>
      </c>
      <c r="G364" s="40">
        <v>2148.1333333333332</v>
      </c>
      <c r="H364" s="40">
        <v>2298.1333333333332</v>
      </c>
      <c r="I364" s="40">
        <v>2329.0666666666666</v>
      </c>
      <c r="J364" s="40">
        <v>2373.1333333333332</v>
      </c>
      <c r="K364" s="31">
        <v>2285</v>
      </c>
      <c r="L364" s="31">
        <v>2210</v>
      </c>
      <c r="M364" s="31">
        <v>10.43017</v>
      </c>
      <c r="N364" s="1"/>
      <c r="O364" s="1"/>
    </row>
    <row r="365" spans="1:15" ht="12.75" customHeight="1">
      <c r="A365" s="31">
        <v>355</v>
      </c>
      <c r="B365" s="31" t="s">
        <v>175</v>
      </c>
      <c r="C365" s="31">
        <v>2636.4</v>
      </c>
      <c r="D365" s="40">
        <v>2656.4</v>
      </c>
      <c r="E365" s="40">
        <v>2595</v>
      </c>
      <c r="F365" s="40">
        <v>2553.6</v>
      </c>
      <c r="G365" s="40">
        <v>2492.1999999999998</v>
      </c>
      <c r="H365" s="40">
        <v>2697.8</v>
      </c>
      <c r="I365" s="40">
        <v>2759.2000000000007</v>
      </c>
      <c r="J365" s="40">
        <v>2800.6000000000004</v>
      </c>
      <c r="K365" s="31">
        <v>2717.8</v>
      </c>
      <c r="L365" s="31">
        <v>2615</v>
      </c>
      <c r="M365" s="31">
        <v>7.8017200000000004</v>
      </c>
      <c r="N365" s="1"/>
      <c r="O365" s="1"/>
    </row>
    <row r="366" spans="1:15" ht="12.75" customHeight="1">
      <c r="A366" s="31">
        <v>356</v>
      </c>
      <c r="B366" s="31" t="s">
        <v>490</v>
      </c>
      <c r="C366" s="31">
        <v>906.9</v>
      </c>
      <c r="D366" s="40">
        <v>896.58333333333337</v>
      </c>
      <c r="E366" s="40">
        <v>875.31666666666672</v>
      </c>
      <c r="F366" s="40">
        <v>843.73333333333335</v>
      </c>
      <c r="G366" s="40">
        <v>822.4666666666667</v>
      </c>
      <c r="H366" s="40">
        <v>928.16666666666674</v>
      </c>
      <c r="I366" s="40">
        <v>949.43333333333339</v>
      </c>
      <c r="J366" s="40">
        <v>981.01666666666677</v>
      </c>
      <c r="K366" s="31">
        <v>917.85</v>
      </c>
      <c r="L366" s="31">
        <v>865</v>
      </c>
      <c r="M366" s="31">
        <v>1.0626100000000001</v>
      </c>
      <c r="N366" s="1"/>
      <c r="O366" s="1"/>
    </row>
    <row r="367" spans="1:15" ht="12.75" customHeight="1">
      <c r="A367" s="31">
        <v>357</v>
      </c>
      <c r="B367" s="31" t="s">
        <v>273</v>
      </c>
      <c r="C367" s="31">
        <v>1882.95</v>
      </c>
      <c r="D367" s="40">
        <v>1884.55</v>
      </c>
      <c r="E367" s="40">
        <v>1863.8999999999999</v>
      </c>
      <c r="F367" s="40">
        <v>1844.85</v>
      </c>
      <c r="G367" s="40">
        <v>1824.1999999999998</v>
      </c>
      <c r="H367" s="40">
        <v>1903.6</v>
      </c>
      <c r="I367" s="40">
        <v>1924.25</v>
      </c>
      <c r="J367" s="40">
        <v>1943.3</v>
      </c>
      <c r="K367" s="31">
        <v>1905.2</v>
      </c>
      <c r="L367" s="31">
        <v>1865.5</v>
      </c>
      <c r="M367" s="31">
        <v>1.96888</v>
      </c>
      <c r="N367" s="1"/>
      <c r="O367" s="1"/>
    </row>
    <row r="368" spans="1:15" ht="12.75" customHeight="1">
      <c r="A368" s="31">
        <v>358</v>
      </c>
      <c r="B368" s="31" t="s">
        <v>491</v>
      </c>
      <c r="C368" s="31">
        <v>1490.75</v>
      </c>
      <c r="D368" s="40">
        <v>1473.1333333333332</v>
      </c>
      <c r="E368" s="40">
        <v>1431.2666666666664</v>
      </c>
      <c r="F368" s="40">
        <v>1371.7833333333333</v>
      </c>
      <c r="G368" s="40">
        <v>1329.9166666666665</v>
      </c>
      <c r="H368" s="40">
        <v>1532.6166666666663</v>
      </c>
      <c r="I368" s="40">
        <v>1574.4833333333331</v>
      </c>
      <c r="J368" s="40">
        <v>1633.9666666666662</v>
      </c>
      <c r="K368" s="31">
        <v>1515</v>
      </c>
      <c r="L368" s="31">
        <v>1413.65</v>
      </c>
      <c r="M368" s="31">
        <v>4.17042</v>
      </c>
      <c r="N368" s="1"/>
      <c r="O368" s="1"/>
    </row>
    <row r="369" spans="1:15" ht="12.75" customHeight="1">
      <c r="A369" s="31">
        <v>359</v>
      </c>
      <c r="B369" s="31" t="s">
        <v>177</v>
      </c>
      <c r="C369" s="31">
        <v>124.4</v>
      </c>
      <c r="D369" s="40">
        <v>125.63333333333333</v>
      </c>
      <c r="E369" s="40">
        <v>122.81666666666666</v>
      </c>
      <c r="F369" s="40">
        <v>121.23333333333333</v>
      </c>
      <c r="G369" s="40">
        <v>118.41666666666667</v>
      </c>
      <c r="H369" s="40">
        <v>127.21666666666665</v>
      </c>
      <c r="I369" s="40">
        <v>130.0333333333333</v>
      </c>
      <c r="J369" s="40">
        <v>131.61666666666665</v>
      </c>
      <c r="K369" s="31">
        <v>128.44999999999999</v>
      </c>
      <c r="L369" s="31">
        <v>124.05</v>
      </c>
      <c r="M369" s="31">
        <v>40.379759999999997</v>
      </c>
      <c r="N369" s="1"/>
      <c r="O369" s="1"/>
    </row>
    <row r="370" spans="1:15" ht="12.75" customHeight="1">
      <c r="A370" s="31">
        <v>360</v>
      </c>
      <c r="B370" s="31" t="s">
        <v>182</v>
      </c>
      <c r="C370" s="31">
        <v>178.6</v>
      </c>
      <c r="D370" s="40">
        <v>178.56666666666669</v>
      </c>
      <c r="E370" s="40">
        <v>177.08333333333337</v>
      </c>
      <c r="F370" s="40">
        <v>175.56666666666669</v>
      </c>
      <c r="G370" s="40">
        <v>174.08333333333337</v>
      </c>
      <c r="H370" s="40">
        <v>180.08333333333337</v>
      </c>
      <c r="I370" s="40">
        <v>181.56666666666666</v>
      </c>
      <c r="J370" s="40">
        <v>183.08333333333337</v>
      </c>
      <c r="K370" s="31">
        <v>180.05</v>
      </c>
      <c r="L370" s="31">
        <v>177.05</v>
      </c>
      <c r="M370" s="31">
        <v>140.40351000000001</v>
      </c>
      <c r="N370" s="1"/>
      <c r="O370" s="1"/>
    </row>
    <row r="371" spans="1:15" ht="12.75" customHeight="1">
      <c r="A371" s="31">
        <v>361</v>
      </c>
      <c r="B371" s="31" t="s">
        <v>274</v>
      </c>
      <c r="C371" s="31">
        <v>331.95</v>
      </c>
      <c r="D371" s="40">
        <v>334.63333333333333</v>
      </c>
      <c r="E371" s="40">
        <v>326.31666666666666</v>
      </c>
      <c r="F371" s="40">
        <v>320.68333333333334</v>
      </c>
      <c r="G371" s="40">
        <v>312.36666666666667</v>
      </c>
      <c r="H371" s="40">
        <v>340.26666666666665</v>
      </c>
      <c r="I371" s="40">
        <v>348.58333333333326</v>
      </c>
      <c r="J371" s="40">
        <v>354.21666666666664</v>
      </c>
      <c r="K371" s="31">
        <v>342.95</v>
      </c>
      <c r="L371" s="31">
        <v>329</v>
      </c>
      <c r="M371" s="31">
        <v>6.7557200000000002</v>
      </c>
      <c r="N371" s="1"/>
      <c r="O371" s="1"/>
    </row>
    <row r="372" spans="1:15" ht="12.75" customHeight="1">
      <c r="A372" s="31">
        <v>362</v>
      </c>
      <c r="B372" s="31" t="s">
        <v>492</v>
      </c>
      <c r="C372" s="31">
        <v>638.79999999999995</v>
      </c>
      <c r="D372" s="40">
        <v>640.25</v>
      </c>
      <c r="E372" s="40">
        <v>630.5</v>
      </c>
      <c r="F372" s="40">
        <v>622.20000000000005</v>
      </c>
      <c r="G372" s="40">
        <v>612.45000000000005</v>
      </c>
      <c r="H372" s="40">
        <v>648.54999999999995</v>
      </c>
      <c r="I372" s="40">
        <v>658.3</v>
      </c>
      <c r="J372" s="40">
        <v>666.59999999999991</v>
      </c>
      <c r="K372" s="31">
        <v>650</v>
      </c>
      <c r="L372" s="31">
        <v>631.95000000000005</v>
      </c>
      <c r="M372" s="31">
        <v>2.1753900000000002</v>
      </c>
      <c r="N372" s="1"/>
      <c r="O372" s="1"/>
    </row>
    <row r="373" spans="1:15" ht="12.75" customHeight="1">
      <c r="A373" s="31">
        <v>363</v>
      </c>
      <c r="B373" s="31" t="s">
        <v>493</v>
      </c>
      <c r="C373" s="31">
        <v>125.1</v>
      </c>
      <c r="D373" s="40">
        <v>127.45</v>
      </c>
      <c r="E373" s="40">
        <v>122.15</v>
      </c>
      <c r="F373" s="40">
        <v>119.2</v>
      </c>
      <c r="G373" s="40">
        <v>113.9</v>
      </c>
      <c r="H373" s="40">
        <v>130.4</v>
      </c>
      <c r="I373" s="40">
        <v>135.69999999999999</v>
      </c>
      <c r="J373" s="40">
        <v>138.65</v>
      </c>
      <c r="K373" s="31">
        <v>132.75</v>
      </c>
      <c r="L373" s="31">
        <v>124.5</v>
      </c>
      <c r="M373" s="31">
        <v>3.0893999999999999</v>
      </c>
      <c r="N373" s="1"/>
      <c r="O373" s="1"/>
    </row>
    <row r="374" spans="1:15" ht="12.75" customHeight="1">
      <c r="A374" s="31">
        <v>364</v>
      </c>
      <c r="B374" s="31" t="s">
        <v>494</v>
      </c>
      <c r="C374" s="31">
        <v>5383.6</v>
      </c>
      <c r="D374" s="40">
        <v>5397.8666666666668</v>
      </c>
      <c r="E374" s="40">
        <v>5345.7333333333336</v>
      </c>
      <c r="F374" s="40">
        <v>5307.8666666666668</v>
      </c>
      <c r="G374" s="40">
        <v>5255.7333333333336</v>
      </c>
      <c r="H374" s="40">
        <v>5435.7333333333336</v>
      </c>
      <c r="I374" s="40">
        <v>5487.8666666666668</v>
      </c>
      <c r="J374" s="40">
        <v>5525.7333333333336</v>
      </c>
      <c r="K374" s="31">
        <v>5450</v>
      </c>
      <c r="L374" s="31">
        <v>5360</v>
      </c>
      <c r="M374" s="31">
        <v>5.289E-2</v>
      </c>
      <c r="N374" s="1"/>
      <c r="O374" s="1"/>
    </row>
    <row r="375" spans="1:15" ht="12.75" customHeight="1">
      <c r="A375" s="31">
        <v>365</v>
      </c>
      <c r="B375" s="31" t="s">
        <v>275</v>
      </c>
      <c r="C375" s="31">
        <v>12806.9</v>
      </c>
      <c r="D375" s="40">
        <v>12751.066666666666</v>
      </c>
      <c r="E375" s="40">
        <v>12534.133333333331</v>
      </c>
      <c r="F375" s="40">
        <v>12261.366666666665</v>
      </c>
      <c r="G375" s="40">
        <v>12044.433333333331</v>
      </c>
      <c r="H375" s="40">
        <v>13023.833333333332</v>
      </c>
      <c r="I375" s="40">
        <v>13240.766666666666</v>
      </c>
      <c r="J375" s="40">
        <v>13513.533333333333</v>
      </c>
      <c r="K375" s="31">
        <v>12968</v>
      </c>
      <c r="L375" s="31">
        <v>12478.3</v>
      </c>
      <c r="M375" s="31">
        <v>0.16594999999999999</v>
      </c>
      <c r="N375" s="1"/>
      <c r="O375" s="1"/>
    </row>
    <row r="376" spans="1:15" ht="12.75" customHeight="1">
      <c r="A376" s="31">
        <v>366</v>
      </c>
      <c r="B376" s="31" t="s">
        <v>181</v>
      </c>
      <c r="C376" s="31">
        <v>35.6</v>
      </c>
      <c r="D376" s="40">
        <v>35.733333333333334</v>
      </c>
      <c r="E376" s="40">
        <v>35.166666666666671</v>
      </c>
      <c r="F376" s="40">
        <v>34.733333333333334</v>
      </c>
      <c r="G376" s="40">
        <v>34.166666666666671</v>
      </c>
      <c r="H376" s="40">
        <v>36.166666666666671</v>
      </c>
      <c r="I376" s="40">
        <v>36.733333333333334</v>
      </c>
      <c r="J376" s="40">
        <v>37.166666666666671</v>
      </c>
      <c r="K376" s="31">
        <v>36.299999999999997</v>
      </c>
      <c r="L376" s="31">
        <v>35.299999999999997</v>
      </c>
      <c r="M376" s="31">
        <v>388.01065</v>
      </c>
      <c r="N376" s="1"/>
      <c r="O376" s="1"/>
    </row>
    <row r="377" spans="1:15" ht="12.75" customHeight="1">
      <c r="A377" s="31">
        <v>367</v>
      </c>
      <c r="B377" s="31" t="s">
        <v>495</v>
      </c>
      <c r="C377" s="31">
        <v>822.25</v>
      </c>
      <c r="D377" s="40">
        <v>821.2166666666667</v>
      </c>
      <c r="E377" s="40">
        <v>812.03333333333342</v>
      </c>
      <c r="F377" s="40">
        <v>801.81666666666672</v>
      </c>
      <c r="G377" s="40">
        <v>792.63333333333344</v>
      </c>
      <c r="H377" s="40">
        <v>831.43333333333339</v>
      </c>
      <c r="I377" s="40">
        <v>840.61666666666679</v>
      </c>
      <c r="J377" s="40">
        <v>850.83333333333337</v>
      </c>
      <c r="K377" s="31">
        <v>830.4</v>
      </c>
      <c r="L377" s="31">
        <v>811</v>
      </c>
      <c r="M377" s="31">
        <v>1.6906099999999999</v>
      </c>
      <c r="N377" s="1"/>
      <c r="O377" s="1"/>
    </row>
    <row r="378" spans="1:15" ht="12.75" customHeight="1">
      <c r="A378" s="31">
        <v>368</v>
      </c>
      <c r="B378" s="31" t="s">
        <v>186</v>
      </c>
      <c r="C378" s="31">
        <v>162.75</v>
      </c>
      <c r="D378" s="40">
        <v>164.26666666666668</v>
      </c>
      <c r="E378" s="40">
        <v>160.23333333333335</v>
      </c>
      <c r="F378" s="40">
        <v>157.71666666666667</v>
      </c>
      <c r="G378" s="40">
        <v>153.68333333333334</v>
      </c>
      <c r="H378" s="40">
        <v>166.78333333333336</v>
      </c>
      <c r="I378" s="40">
        <v>170.81666666666672</v>
      </c>
      <c r="J378" s="40">
        <v>173.33333333333337</v>
      </c>
      <c r="K378" s="31">
        <v>168.3</v>
      </c>
      <c r="L378" s="31">
        <v>161.75</v>
      </c>
      <c r="M378" s="31">
        <v>81.912869999999998</v>
      </c>
      <c r="N378" s="1"/>
      <c r="O378" s="1"/>
    </row>
    <row r="379" spans="1:15" ht="12.75" customHeight="1">
      <c r="A379" s="31">
        <v>369</v>
      </c>
      <c r="B379" s="31" t="s">
        <v>187</v>
      </c>
      <c r="C379" s="31">
        <v>143.94999999999999</v>
      </c>
      <c r="D379" s="40">
        <v>145.31666666666666</v>
      </c>
      <c r="E379" s="40">
        <v>141.63333333333333</v>
      </c>
      <c r="F379" s="40">
        <v>139.31666666666666</v>
      </c>
      <c r="G379" s="40">
        <v>135.63333333333333</v>
      </c>
      <c r="H379" s="40">
        <v>147.63333333333333</v>
      </c>
      <c r="I379" s="40">
        <v>151.31666666666666</v>
      </c>
      <c r="J379" s="40">
        <v>153.63333333333333</v>
      </c>
      <c r="K379" s="31">
        <v>149</v>
      </c>
      <c r="L379" s="31">
        <v>143</v>
      </c>
      <c r="M379" s="31">
        <v>76.241789999999995</v>
      </c>
      <c r="N379" s="1"/>
      <c r="O379" s="1"/>
    </row>
    <row r="380" spans="1:15" ht="12.75" customHeight="1">
      <c r="A380" s="31">
        <v>370</v>
      </c>
      <c r="B380" s="31" t="s">
        <v>496</v>
      </c>
      <c r="C380" s="31">
        <v>258.45</v>
      </c>
      <c r="D380" s="40">
        <v>259.75</v>
      </c>
      <c r="E380" s="40">
        <v>255.7</v>
      </c>
      <c r="F380" s="40">
        <v>252.95</v>
      </c>
      <c r="G380" s="40">
        <v>248.89999999999998</v>
      </c>
      <c r="H380" s="40">
        <v>262.5</v>
      </c>
      <c r="I380" s="40">
        <v>266.54999999999995</v>
      </c>
      <c r="J380" s="40">
        <v>269.3</v>
      </c>
      <c r="K380" s="31">
        <v>263.8</v>
      </c>
      <c r="L380" s="31">
        <v>257</v>
      </c>
      <c r="M380" s="31">
        <v>1.61886</v>
      </c>
      <c r="N380" s="1"/>
      <c r="O380" s="1"/>
    </row>
    <row r="381" spans="1:15" ht="12.75" customHeight="1">
      <c r="A381" s="31">
        <v>371</v>
      </c>
      <c r="B381" s="31" t="s">
        <v>497</v>
      </c>
      <c r="C381" s="31">
        <v>884.35</v>
      </c>
      <c r="D381" s="40">
        <v>888.48333333333323</v>
      </c>
      <c r="E381" s="40">
        <v>875.86666666666645</v>
      </c>
      <c r="F381" s="40">
        <v>867.38333333333321</v>
      </c>
      <c r="G381" s="40">
        <v>854.76666666666642</v>
      </c>
      <c r="H381" s="40">
        <v>896.96666666666647</v>
      </c>
      <c r="I381" s="40">
        <v>909.58333333333326</v>
      </c>
      <c r="J381" s="40">
        <v>918.06666666666649</v>
      </c>
      <c r="K381" s="31">
        <v>901.1</v>
      </c>
      <c r="L381" s="31">
        <v>880</v>
      </c>
      <c r="M381" s="31">
        <v>2.24072</v>
      </c>
      <c r="N381" s="1"/>
      <c r="O381" s="1"/>
    </row>
    <row r="382" spans="1:15" ht="12.75" customHeight="1">
      <c r="A382" s="31">
        <v>372</v>
      </c>
      <c r="B382" s="31" t="s">
        <v>498</v>
      </c>
      <c r="C382" s="31">
        <v>28.1</v>
      </c>
      <c r="D382" s="40">
        <v>28.25</v>
      </c>
      <c r="E382" s="40">
        <v>27.9</v>
      </c>
      <c r="F382" s="40">
        <v>27.7</v>
      </c>
      <c r="G382" s="40">
        <v>27.349999999999998</v>
      </c>
      <c r="H382" s="40">
        <v>28.45</v>
      </c>
      <c r="I382" s="40">
        <v>28.8</v>
      </c>
      <c r="J382" s="40">
        <v>29</v>
      </c>
      <c r="K382" s="31">
        <v>28.6</v>
      </c>
      <c r="L382" s="31">
        <v>28.05</v>
      </c>
      <c r="M382" s="31">
        <v>15.618</v>
      </c>
      <c r="N382" s="1"/>
      <c r="O382" s="1"/>
    </row>
    <row r="383" spans="1:15" ht="12.75" customHeight="1">
      <c r="A383" s="31">
        <v>373</v>
      </c>
      <c r="B383" s="31" t="s">
        <v>499</v>
      </c>
      <c r="C383" s="31">
        <v>206.65</v>
      </c>
      <c r="D383" s="40">
        <v>210.15</v>
      </c>
      <c r="E383" s="40">
        <v>202.5</v>
      </c>
      <c r="F383" s="40">
        <v>198.35</v>
      </c>
      <c r="G383" s="40">
        <v>190.7</v>
      </c>
      <c r="H383" s="40">
        <v>214.3</v>
      </c>
      <c r="I383" s="40">
        <v>221.95000000000005</v>
      </c>
      <c r="J383" s="40">
        <v>226.10000000000002</v>
      </c>
      <c r="K383" s="31">
        <v>217.8</v>
      </c>
      <c r="L383" s="31">
        <v>206</v>
      </c>
      <c r="M383" s="31">
        <v>28.042840000000002</v>
      </c>
      <c r="N383" s="1"/>
      <c r="O383" s="1"/>
    </row>
    <row r="384" spans="1:15" ht="12.75" customHeight="1">
      <c r="A384" s="31">
        <v>374</v>
      </c>
      <c r="B384" s="31" t="s">
        <v>500</v>
      </c>
      <c r="C384" s="31">
        <v>613.29999999999995</v>
      </c>
      <c r="D384" s="40">
        <v>606.68333333333328</v>
      </c>
      <c r="E384" s="40">
        <v>594.66666666666652</v>
      </c>
      <c r="F384" s="40">
        <v>576.03333333333319</v>
      </c>
      <c r="G384" s="40">
        <v>564.01666666666642</v>
      </c>
      <c r="H384" s="40">
        <v>625.31666666666661</v>
      </c>
      <c r="I384" s="40">
        <v>637.33333333333326</v>
      </c>
      <c r="J384" s="40">
        <v>655.9666666666667</v>
      </c>
      <c r="K384" s="31">
        <v>618.70000000000005</v>
      </c>
      <c r="L384" s="31">
        <v>588.04999999999995</v>
      </c>
      <c r="M384" s="31">
        <v>3.8399700000000001</v>
      </c>
      <c r="N384" s="1"/>
      <c r="O384" s="1"/>
    </row>
    <row r="385" spans="1:15" ht="12.75" customHeight="1">
      <c r="A385" s="31">
        <v>375</v>
      </c>
      <c r="B385" s="31" t="s">
        <v>501</v>
      </c>
      <c r="C385" s="31">
        <v>279.39999999999998</v>
      </c>
      <c r="D385" s="40">
        <v>281.13333333333333</v>
      </c>
      <c r="E385" s="40">
        <v>276.26666666666665</v>
      </c>
      <c r="F385" s="40">
        <v>273.13333333333333</v>
      </c>
      <c r="G385" s="40">
        <v>268.26666666666665</v>
      </c>
      <c r="H385" s="40">
        <v>284.26666666666665</v>
      </c>
      <c r="I385" s="40">
        <v>289.13333333333333</v>
      </c>
      <c r="J385" s="40">
        <v>292.26666666666665</v>
      </c>
      <c r="K385" s="31">
        <v>286</v>
      </c>
      <c r="L385" s="31">
        <v>278</v>
      </c>
      <c r="M385" s="31">
        <v>2.9028200000000002</v>
      </c>
      <c r="N385" s="1"/>
      <c r="O385" s="1"/>
    </row>
    <row r="386" spans="1:15" ht="12.75" customHeight="1">
      <c r="A386" s="31">
        <v>376</v>
      </c>
      <c r="B386" s="31" t="s">
        <v>502</v>
      </c>
      <c r="C386" s="31">
        <v>71.55</v>
      </c>
      <c r="D386" s="40">
        <v>72</v>
      </c>
      <c r="E386" s="40">
        <v>70.849999999999994</v>
      </c>
      <c r="F386" s="40">
        <v>70.149999999999991</v>
      </c>
      <c r="G386" s="40">
        <v>68.999999999999986</v>
      </c>
      <c r="H386" s="40">
        <v>72.7</v>
      </c>
      <c r="I386" s="40">
        <v>73.850000000000009</v>
      </c>
      <c r="J386" s="40">
        <v>74.550000000000011</v>
      </c>
      <c r="K386" s="31">
        <v>73.150000000000006</v>
      </c>
      <c r="L386" s="31">
        <v>71.3</v>
      </c>
      <c r="M386" s="31">
        <v>15.39494</v>
      </c>
      <c r="N386" s="1"/>
      <c r="O386" s="1"/>
    </row>
    <row r="387" spans="1:15" ht="12.75" customHeight="1">
      <c r="A387" s="31">
        <v>377</v>
      </c>
      <c r="B387" s="31" t="s">
        <v>503</v>
      </c>
      <c r="C387" s="31">
        <v>2105.6</v>
      </c>
      <c r="D387" s="40">
        <v>2097.5499999999997</v>
      </c>
      <c r="E387" s="40">
        <v>2047.9499999999994</v>
      </c>
      <c r="F387" s="40">
        <v>1990.2999999999997</v>
      </c>
      <c r="G387" s="40">
        <v>1940.6999999999994</v>
      </c>
      <c r="H387" s="40">
        <v>2155.1999999999994</v>
      </c>
      <c r="I387" s="40">
        <v>2204.7999999999997</v>
      </c>
      <c r="J387" s="40">
        <v>2262.4499999999994</v>
      </c>
      <c r="K387" s="31">
        <v>2147.15</v>
      </c>
      <c r="L387" s="31">
        <v>2039.9</v>
      </c>
      <c r="M387" s="31">
        <v>0.22756000000000001</v>
      </c>
      <c r="N387" s="1"/>
      <c r="O387" s="1"/>
    </row>
    <row r="388" spans="1:15" ht="12.75" customHeight="1">
      <c r="A388" s="31">
        <v>378</v>
      </c>
      <c r="B388" s="31" t="s">
        <v>504</v>
      </c>
      <c r="C388" s="31">
        <v>403.85</v>
      </c>
      <c r="D388" s="40">
        <v>405.48333333333335</v>
      </c>
      <c r="E388" s="40">
        <v>399.56666666666672</v>
      </c>
      <c r="F388" s="40">
        <v>395.28333333333336</v>
      </c>
      <c r="G388" s="40">
        <v>389.36666666666673</v>
      </c>
      <c r="H388" s="40">
        <v>409.76666666666671</v>
      </c>
      <c r="I388" s="40">
        <v>415.68333333333334</v>
      </c>
      <c r="J388" s="40">
        <v>419.9666666666667</v>
      </c>
      <c r="K388" s="31">
        <v>411.4</v>
      </c>
      <c r="L388" s="31">
        <v>401.2</v>
      </c>
      <c r="M388" s="31">
        <v>2.6853699999999998</v>
      </c>
      <c r="N388" s="1"/>
      <c r="O388" s="1"/>
    </row>
    <row r="389" spans="1:15" ht="12.75" customHeight="1">
      <c r="A389" s="31">
        <v>379</v>
      </c>
      <c r="B389" s="31" t="s">
        <v>505</v>
      </c>
      <c r="C389" s="31">
        <v>159.19999999999999</v>
      </c>
      <c r="D389" s="40">
        <v>160.4</v>
      </c>
      <c r="E389" s="40">
        <v>155.80000000000001</v>
      </c>
      <c r="F389" s="40">
        <v>152.4</v>
      </c>
      <c r="G389" s="40">
        <v>147.80000000000001</v>
      </c>
      <c r="H389" s="40">
        <v>163.80000000000001</v>
      </c>
      <c r="I389" s="40">
        <v>168.39999999999998</v>
      </c>
      <c r="J389" s="40">
        <v>171.8</v>
      </c>
      <c r="K389" s="31">
        <v>165</v>
      </c>
      <c r="L389" s="31">
        <v>157</v>
      </c>
      <c r="M389" s="31">
        <v>8.4322499999999998</v>
      </c>
      <c r="N389" s="1"/>
      <c r="O389" s="1"/>
    </row>
    <row r="390" spans="1:15" ht="12.75" customHeight="1">
      <c r="A390" s="31">
        <v>380</v>
      </c>
      <c r="B390" s="31" t="s">
        <v>506</v>
      </c>
      <c r="C390" s="31">
        <v>1199.1500000000001</v>
      </c>
      <c r="D390" s="40">
        <v>1195.4166666666667</v>
      </c>
      <c r="E390" s="40">
        <v>1181.8333333333335</v>
      </c>
      <c r="F390" s="40">
        <v>1164.5166666666667</v>
      </c>
      <c r="G390" s="40">
        <v>1150.9333333333334</v>
      </c>
      <c r="H390" s="40">
        <v>1212.7333333333336</v>
      </c>
      <c r="I390" s="40">
        <v>1226.3166666666671</v>
      </c>
      <c r="J390" s="40">
        <v>1243.6333333333337</v>
      </c>
      <c r="K390" s="31">
        <v>1209</v>
      </c>
      <c r="L390" s="31">
        <v>1178.0999999999999</v>
      </c>
      <c r="M390" s="31">
        <v>2.0043799999999998</v>
      </c>
      <c r="N390" s="1"/>
      <c r="O390" s="1"/>
    </row>
    <row r="391" spans="1:15" ht="12.75" customHeight="1">
      <c r="A391" s="31">
        <v>381</v>
      </c>
      <c r="B391" s="31" t="s">
        <v>188</v>
      </c>
      <c r="C391" s="31">
        <v>2148.25</v>
      </c>
      <c r="D391" s="40">
        <v>2152.4166666666665</v>
      </c>
      <c r="E391" s="40">
        <v>2132.833333333333</v>
      </c>
      <c r="F391" s="40">
        <v>2117.4166666666665</v>
      </c>
      <c r="G391" s="40">
        <v>2097.833333333333</v>
      </c>
      <c r="H391" s="40">
        <v>2167.833333333333</v>
      </c>
      <c r="I391" s="40">
        <v>2187.4166666666661</v>
      </c>
      <c r="J391" s="40">
        <v>2202.833333333333</v>
      </c>
      <c r="K391" s="31">
        <v>2172</v>
      </c>
      <c r="L391" s="31">
        <v>2137</v>
      </c>
      <c r="M391" s="31">
        <v>43.502279999999999</v>
      </c>
      <c r="N391" s="1"/>
      <c r="O391" s="1"/>
    </row>
    <row r="392" spans="1:15" ht="12.75" customHeight="1">
      <c r="A392" s="31">
        <v>382</v>
      </c>
      <c r="B392" s="31" t="s">
        <v>507</v>
      </c>
      <c r="C392" s="31">
        <v>125.05</v>
      </c>
      <c r="D392" s="40">
        <v>125.33333333333333</v>
      </c>
      <c r="E392" s="40">
        <v>123.31666666666666</v>
      </c>
      <c r="F392" s="40">
        <v>121.58333333333333</v>
      </c>
      <c r="G392" s="40">
        <v>119.56666666666666</v>
      </c>
      <c r="H392" s="40">
        <v>127.06666666666666</v>
      </c>
      <c r="I392" s="40">
        <v>129.08333333333334</v>
      </c>
      <c r="J392" s="40">
        <v>130.81666666666666</v>
      </c>
      <c r="K392" s="31">
        <v>127.35</v>
      </c>
      <c r="L392" s="31">
        <v>123.6</v>
      </c>
      <c r="M392" s="31">
        <v>0.13173000000000001</v>
      </c>
      <c r="N392" s="1"/>
      <c r="O392" s="1"/>
    </row>
    <row r="393" spans="1:15" ht="12.75" customHeight="1">
      <c r="A393" s="31">
        <v>383</v>
      </c>
      <c r="B393" s="31" t="s">
        <v>508</v>
      </c>
      <c r="C393" s="31">
        <v>1350.3</v>
      </c>
      <c r="D393" s="40">
        <v>1346.8166666666666</v>
      </c>
      <c r="E393" s="40">
        <v>1329.4833333333331</v>
      </c>
      <c r="F393" s="40">
        <v>1308.6666666666665</v>
      </c>
      <c r="G393" s="40">
        <v>1291.333333333333</v>
      </c>
      <c r="H393" s="40">
        <v>1367.6333333333332</v>
      </c>
      <c r="I393" s="40">
        <v>1384.9666666666667</v>
      </c>
      <c r="J393" s="40">
        <v>1405.7833333333333</v>
      </c>
      <c r="K393" s="31">
        <v>1364.15</v>
      </c>
      <c r="L393" s="31">
        <v>1326</v>
      </c>
      <c r="M393" s="31">
        <v>0.72921000000000002</v>
      </c>
      <c r="N393" s="1"/>
      <c r="O393" s="1"/>
    </row>
    <row r="394" spans="1:15" ht="12.75" customHeight="1">
      <c r="A394" s="31">
        <v>384</v>
      </c>
      <c r="B394" s="31" t="s">
        <v>509</v>
      </c>
      <c r="C394" s="31">
        <v>1894.5</v>
      </c>
      <c r="D394" s="40">
        <v>1905.2666666666667</v>
      </c>
      <c r="E394" s="40">
        <v>1877.4333333333334</v>
      </c>
      <c r="F394" s="40">
        <v>1860.3666666666668</v>
      </c>
      <c r="G394" s="40">
        <v>1832.5333333333335</v>
      </c>
      <c r="H394" s="40">
        <v>1922.3333333333333</v>
      </c>
      <c r="I394" s="40">
        <v>1950.1666666666667</v>
      </c>
      <c r="J394" s="40">
        <v>1967.2333333333331</v>
      </c>
      <c r="K394" s="31">
        <v>1933.1</v>
      </c>
      <c r="L394" s="31">
        <v>1888.2</v>
      </c>
      <c r="M394" s="31">
        <v>1.66839</v>
      </c>
      <c r="N394" s="1"/>
      <c r="O394" s="1"/>
    </row>
    <row r="395" spans="1:15" ht="12.75" customHeight="1">
      <c r="A395" s="31">
        <v>385</v>
      </c>
      <c r="B395" s="31" t="s">
        <v>276</v>
      </c>
      <c r="C395" s="31">
        <v>1001.55</v>
      </c>
      <c r="D395" s="40">
        <v>1003.1833333333334</v>
      </c>
      <c r="E395" s="40">
        <v>993.36666666666679</v>
      </c>
      <c r="F395" s="40">
        <v>985.18333333333339</v>
      </c>
      <c r="G395" s="40">
        <v>975.36666666666679</v>
      </c>
      <c r="H395" s="40">
        <v>1011.3666666666668</v>
      </c>
      <c r="I395" s="40">
        <v>1021.1833333333334</v>
      </c>
      <c r="J395" s="40">
        <v>1029.3666666666668</v>
      </c>
      <c r="K395" s="31">
        <v>1013</v>
      </c>
      <c r="L395" s="31">
        <v>995</v>
      </c>
      <c r="M395" s="31">
        <v>14.075100000000001</v>
      </c>
      <c r="N395" s="1"/>
      <c r="O395" s="1"/>
    </row>
    <row r="396" spans="1:15" ht="12.75" customHeight="1">
      <c r="A396" s="31">
        <v>386</v>
      </c>
      <c r="B396" s="31" t="s">
        <v>190</v>
      </c>
      <c r="C396" s="31">
        <v>1125.3</v>
      </c>
      <c r="D396" s="40">
        <v>1119.7666666666667</v>
      </c>
      <c r="E396" s="40">
        <v>1106.0333333333333</v>
      </c>
      <c r="F396" s="40">
        <v>1086.7666666666667</v>
      </c>
      <c r="G396" s="40">
        <v>1073.0333333333333</v>
      </c>
      <c r="H396" s="40">
        <v>1139.0333333333333</v>
      </c>
      <c r="I396" s="40">
        <v>1152.7666666666664</v>
      </c>
      <c r="J396" s="40">
        <v>1172.0333333333333</v>
      </c>
      <c r="K396" s="31">
        <v>1133.5</v>
      </c>
      <c r="L396" s="31">
        <v>1100.5</v>
      </c>
      <c r="M396" s="31">
        <v>21.276710000000001</v>
      </c>
      <c r="N396" s="1"/>
      <c r="O396" s="1"/>
    </row>
    <row r="397" spans="1:15" ht="12.75" customHeight="1">
      <c r="A397" s="31">
        <v>387</v>
      </c>
      <c r="B397" s="31" t="s">
        <v>510</v>
      </c>
      <c r="C397" s="31">
        <v>430.2</v>
      </c>
      <c r="D397" s="40">
        <v>430.66666666666669</v>
      </c>
      <c r="E397" s="40">
        <v>426.33333333333337</v>
      </c>
      <c r="F397" s="40">
        <v>422.4666666666667</v>
      </c>
      <c r="G397" s="40">
        <v>418.13333333333338</v>
      </c>
      <c r="H397" s="40">
        <v>434.53333333333336</v>
      </c>
      <c r="I397" s="40">
        <v>438.86666666666673</v>
      </c>
      <c r="J397" s="40">
        <v>442.73333333333335</v>
      </c>
      <c r="K397" s="31">
        <v>435</v>
      </c>
      <c r="L397" s="31">
        <v>426.8</v>
      </c>
      <c r="M397" s="31">
        <v>1.55105</v>
      </c>
      <c r="N397" s="1"/>
      <c r="O397" s="1"/>
    </row>
    <row r="398" spans="1:15" ht="12.75" customHeight="1">
      <c r="A398" s="31">
        <v>388</v>
      </c>
      <c r="B398" s="31" t="s">
        <v>511</v>
      </c>
      <c r="C398" s="31">
        <v>25.95</v>
      </c>
      <c r="D398" s="40">
        <v>26.099999999999998</v>
      </c>
      <c r="E398" s="40">
        <v>25.749999999999996</v>
      </c>
      <c r="F398" s="40">
        <v>25.549999999999997</v>
      </c>
      <c r="G398" s="40">
        <v>25.199999999999996</v>
      </c>
      <c r="H398" s="40">
        <v>26.299999999999997</v>
      </c>
      <c r="I398" s="40">
        <v>26.65</v>
      </c>
      <c r="J398" s="40">
        <v>26.849999999999998</v>
      </c>
      <c r="K398" s="31">
        <v>26.45</v>
      </c>
      <c r="L398" s="31">
        <v>25.9</v>
      </c>
      <c r="M398" s="31">
        <v>20.852360000000001</v>
      </c>
      <c r="N398" s="1"/>
      <c r="O398" s="1"/>
    </row>
    <row r="399" spans="1:15" ht="12.75" customHeight="1">
      <c r="A399" s="31">
        <v>389</v>
      </c>
      <c r="B399" s="31" t="s">
        <v>512</v>
      </c>
      <c r="C399" s="31">
        <v>2766.1</v>
      </c>
      <c r="D399" s="40">
        <v>2768.3333333333335</v>
      </c>
      <c r="E399" s="40">
        <v>2737.8166666666671</v>
      </c>
      <c r="F399" s="40">
        <v>2709.5333333333338</v>
      </c>
      <c r="G399" s="40">
        <v>2679.0166666666673</v>
      </c>
      <c r="H399" s="40">
        <v>2796.6166666666668</v>
      </c>
      <c r="I399" s="40">
        <v>2827.1333333333332</v>
      </c>
      <c r="J399" s="40">
        <v>2855.4166666666665</v>
      </c>
      <c r="K399" s="31">
        <v>2798.85</v>
      </c>
      <c r="L399" s="31">
        <v>2740.05</v>
      </c>
      <c r="M399" s="31">
        <v>0.23605999999999999</v>
      </c>
      <c r="N399" s="1"/>
      <c r="O399" s="1"/>
    </row>
    <row r="400" spans="1:15" ht="12.75" customHeight="1">
      <c r="A400" s="31">
        <v>390</v>
      </c>
      <c r="B400" s="31" t="s">
        <v>194</v>
      </c>
      <c r="C400" s="31">
        <v>8889.1</v>
      </c>
      <c r="D400" s="40">
        <v>8873.6</v>
      </c>
      <c r="E400" s="40">
        <v>8730.5500000000011</v>
      </c>
      <c r="F400" s="40">
        <v>8572</v>
      </c>
      <c r="G400" s="40">
        <v>8428.9500000000007</v>
      </c>
      <c r="H400" s="40">
        <v>9032.1500000000015</v>
      </c>
      <c r="I400" s="40">
        <v>9175.2000000000007</v>
      </c>
      <c r="J400" s="40">
        <v>9333.7500000000018</v>
      </c>
      <c r="K400" s="31">
        <v>9016.65</v>
      </c>
      <c r="L400" s="31">
        <v>8715.0499999999993</v>
      </c>
      <c r="M400" s="31">
        <v>1.5175700000000001</v>
      </c>
      <c r="N400" s="1"/>
      <c r="O400" s="1"/>
    </row>
    <row r="401" spans="1:15" ht="12.75" customHeight="1">
      <c r="A401" s="31">
        <v>391</v>
      </c>
      <c r="B401" s="31" t="s">
        <v>277</v>
      </c>
      <c r="C401" s="31">
        <v>8637.1</v>
      </c>
      <c r="D401" s="40">
        <v>8723.1833333333325</v>
      </c>
      <c r="E401" s="40">
        <v>8514.9666666666653</v>
      </c>
      <c r="F401" s="40">
        <v>8392.8333333333321</v>
      </c>
      <c r="G401" s="40">
        <v>8184.616666666665</v>
      </c>
      <c r="H401" s="40">
        <v>8845.3166666666657</v>
      </c>
      <c r="I401" s="40">
        <v>9053.5333333333328</v>
      </c>
      <c r="J401" s="40">
        <v>9175.6666666666661</v>
      </c>
      <c r="K401" s="31">
        <v>8931.4</v>
      </c>
      <c r="L401" s="31">
        <v>8601.0499999999993</v>
      </c>
      <c r="M401" s="31">
        <v>0.14065</v>
      </c>
      <c r="N401" s="1"/>
      <c r="O401" s="1"/>
    </row>
    <row r="402" spans="1:15" ht="12.75" customHeight="1">
      <c r="A402" s="31">
        <v>392</v>
      </c>
      <c r="B402" s="31" t="s">
        <v>513</v>
      </c>
      <c r="C402" s="31">
        <v>6815.9</v>
      </c>
      <c r="D402" s="40">
        <v>6793.55</v>
      </c>
      <c r="E402" s="40">
        <v>6742.35</v>
      </c>
      <c r="F402" s="40">
        <v>6668.8</v>
      </c>
      <c r="G402" s="40">
        <v>6617.6</v>
      </c>
      <c r="H402" s="40">
        <v>6867.1</v>
      </c>
      <c r="I402" s="40">
        <v>6918.2999999999993</v>
      </c>
      <c r="J402" s="40">
        <v>6991.85</v>
      </c>
      <c r="K402" s="31">
        <v>6844.75</v>
      </c>
      <c r="L402" s="31">
        <v>6720</v>
      </c>
      <c r="M402" s="31">
        <v>4.0529999999999997E-2</v>
      </c>
      <c r="N402" s="1"/>
      <c r="O402" s="1"/>
    </row>
    <row r="403" spans="1:15" ht="12.75" customHeight="1">
      <c r="A403" s="31">
        <v>393</v>
      </c>
      <c r="B403" s="31" t="s">
        <v>514</v>
      </c>
      <c r="C403" s="31">
        <v>120.5</v>
      </c>
      <c r="D403" s="40">
        <v>124.01666666666667</v>
      </c>
      <c r="E403" s="40">
        <v>114.53333333333333</v>
      </c>
      <c r="F403" s="40">
        <v>108.56666666666666</v>
      </c>
      <c r="G403" s="40">
        <v>99.083333333333329</v>
      </c>
      <c r="H403" s="40">
        <v>129.98333333333335</v>
      </c>
      <c r="I403" s="40">
        <v>139.46666666666664</v>
      </c>
      <c r="J403" s="40">
        <v>145.43333333333334</v>
      </c>
      <c r="K403" s="31">
        <v>133.5</v>
      </c>
      <c r="L403" s="31">
        <v>118.05</v>
      </c>
      <c r="M403" s="31">
        <v>138.57220000000001</v>
      </c>
      <c r="N403" s="1"/>
      <c r="O403" s="1"/>
    </row>
    <row r="404" spans="1:15" ht="12.75" customHeight="1">
      <c r="A404" s="31">
        <v>394</v>
      </c>
      <c r="B404" s="31" t="s">
        <v>515</v>
      </c>
      <c r="C404" s="31">
        <v>245.35</v>
      </c>
      <c r="D404" s="40">
        <v>243.4</v>
      </c>
      <c r="E404" s="40">
        <v>237.95000000000002</v>
      </c>
      <c r="F404" s="40">
        <v>230.55</v>
      </c>
      <c r="G404" s="40">
        <v>225.10000000000002</v>
      </c>
      <c r="H404" s="40">
        <v>250.8</v>
      </c>
      <c r="I404" s="40">
        <v>256.25</v>
      </c>
      <c r="J404" s="40">
        <v>263.64999999999998</v>
      </c>
      <c r="K404" s="31">
        <v>248.85</v>
      </c>
      <c r="L404" s="31">
        <v>236</v>
      </c>
      <c r="M404" s="31">
        <v>20.289470000000001</v>
      </c>
      <c r="N404" s="1"/>
      <c r="O404" s="1"/>
    </row>
    <row r="405" spans="1:15" ht="12.75" customHeight="1">
      <c r="A405" s="31">
        <v>395</v>
      </c>
      <c r="B405" s="31" t="s">
        <v>516</v>
      </c>
      <c r="C405" s="31">
        <v>303.60000000000002</v>
      </c>
      <c r="D405" s="40">
        <v>306.71666666666664</v>
      </c>
      <c r="E405" s="40">
        <v>298.5333333333333</v>
      </c>
      <c r="F405" s="40">
        <v>293.46666666666664</v>
      </c>
      <c r="G405" s="40">
        <v>285.2833333333333</v>
      </c>
      <c r="H405" s="40">
        <v>311.7833333333333</v>
      </c>
      <c r="I405" s="40">
        <v>319.96666666666658</v>
      </c>
      <c r="J405" s="40">
        <v>325.0333333333333</v>
      </c>
      <c r="K405" s="31">
        <v>314.89999999999998</v>
      </c>
      <c r="L405" s="31">
        <v>301.64999999999998</v>
      </c>
      <c r="M405" s="31">
        <v>0.83850999999999998</v>
      </c>
      <c r="N405" s="1"/>
      <c r="O405" s="1"/>
    </row>
    <row r="406" spans="1:15" ht="12.75" customHeight="1">
      <c r="A406" s="31">
        <v>396</v>
      </c>
      <c r="B406" s="31" t="s">
        <v>517</v>
      </c>
      <c r="C406" s="31">
        <v>2296.6999999999998</v>
      </c>
      <c r="D406" s="40">
        <v>2299.9833333333331</v>
      </c>
      <c r="E406" s="40">
        <v>2260.0166666666664</v>
      </c>
      <c r="F406" s="40">
        <v>2223.3333333333335</v>
      </c>
      <c r="G406" s="40">
        <v>2183.3666666666668</v>
      </c>
      <c r="H406" s="40">
        <v>2336.6666666666661</v>
      </c>
      <c r="I406" s="40">
        <v>2376.6333333333323</v>
      </c>
      <c r="J406" s="40">
        <v>2413.3166666666657</v>
      </c>
      <c r="K406" s="31">
        <v>2339.9499999999998</v>
      </c>
      <c r="L406" s="31">
        <v>2263.3000000000002</v>
      </c>
      <c r="M406" s="31">
        <v>6.2350000000000003E-2</v>
      </c>
      <c r="N406" s="1"/>
      <c r="O406" s="1"/>
    </row>
    <row r="407" spans="1:15" ht="12.75" customHeight="1">
      <c r="A407" s="31">
        <v>397</v>
      </c>
      <c r="B407" s="31" t="s">
        <v>518</v>
      </c>
      <c r="C407" s="31">
        <v>573.85</v>
      </c>
      <c r="D407" s="40">
        <v>556.76666666666665</v>
      </c>
      <c r="E407" s="40">
        <v>529.5333333333333</v>
      </c>
      <c r="F407" s="40">
        <v>485.2166666666667</v>
      </c>
      <c r="G407" s="40">
        <v>457.98333333333335</v>
      </c>
      <c r="H407" s="40">
        <v>601.08333333333326</v>
      </c>
      <c r="I407" s="40">
        <v>628.31666666666661</v>
      </c>
      <c r="J407" s="40">
        <v>672.63333333333321</v>
      </c>
      <c r="K407" s="31">
        <v>584</v>
      </c>
      <c r="L407" s="31">
        <v>512.45000000000005</v>
      </c>
      <c r="M407" s="31">
        <v>52.187849999999997</v>
      </c>
      <c r="N407" s="1"/>
      <c r="O407" s="1"/>
    </row>
    <row r="408" spans="1:15" ht="12.75" customHeight="1">
      <c r="A408" s="31">
        <v>398</v>
      </c>
      <c r="B408" s="31" t="s">
        <v>519</v>
      </c>
      <c r="C408" s="31">
        <v>96.1</v>
      </c>
      <c r="D408" s="40">
        <v>97.233333333333334</v>
      </c>
      <c r="E408" s="40">
        <v>93.866666666666674</v>
      </c>
      <c r="F408" s="40">
        <v>91.63333333333334</v>
      </c>
      <c r="G408" s="40">
        <v>88.26666666666668</v>
      </c>
      <c r="H408" s="40">
        <v>99.466666666666669</v>
      </c>
      <c r="I408" s="40">
        <v>102.83333333333331</v>
      </c>
      <c r="J408" s="40">
        <v>105.06666666666666</v>
      </c>
      <c r="K408" s="31">
        <v>100.6</v>
      </c>
      <c r="L408" s="31">
        <v>95</v>
      </c>
      <c r="M408" s="31">
        <v>16.019739999999999</v>
      </c>
      <c r="N408" s="1"/>
      <c r="O408" s="1"/>
    </row>
    <row r="409" spans="1:15" ht="12.75" customHeight="1">
      <c r="A409" s="31">
        <v>399</v>
      </c>
      <c r="B409" s="31" t="s">
        <v>520</v>
      </c>
      <c r="C409" s="31">
        <v>235.4</v>
      </c>
      <c r="D409" s="40">
        <v>235.73333333333335</v>
      </c>
      <c r="E409" s="40">
        <v>232.2166666666667</v>
      </c>
      <c r="F409" s="40">
        <v>229.03333333333336</v>
      </c>
      <c r="G409" s="40">
        <v>225.51666666666671</v>
      </c>
      <c r="H409" s="40">
        <v>238.91666666666669</v>
      </c>
      <c r="I409" s="40">
        <v>242.43333333333334</v>
      </c>
      <c r="J409" s="40">
        <v>245.61666666666667</v>
      </c>
      <c r="K409" s="31">
        <v>239.25</v>
      </c>
      <c r="L409" s="31">
        <v>232.55</v>
      </c>
      <c r="M409" s="31">
        <v>1.0608</v>
      </c>
      <c r="N409" s="1"/>
      <c r="O409" s="1"/>
    </row>
    <row r="410" spans="1:15" ht="12.75" customHeight="1">
      <c r="A410" s="31">
        <v>400</v>
      </c>
      <c r="B410" s="31" t="s">
        <v>192</v>
      </c>
      <c r="C410" s="31">
        <v>26291.15</v>
      </c>
      <c r="D410" s="40">
        <v>26173.933333333334</v>
      </c>
      <c r="E410" s="40">
        <v>25982.866666666669</v>
      </c>
      <c r="F410" s="40">
        <v>25674.583333333336</v>
      </c>
      <c r="G410" s="40">
        <v>25483.51666666667</v>
      </c>
      <c r="H410" s="40">
        <v>26482.216666666667</v>
      </c>
      <c r="I410" s="40">
        <v>26673.283333333333</v>
      </c>
      <c r="J410" s="40">
        <v>26981.566666666666</v>
      </c>
      <c r="K410" s="31">
        <v>26365</v>
      </c>
      <c r="L410" s="31">
        <v>25865.65</v>
      </c>
      <c r="M410" s="31">
        <v>0.35528999999999999</v>
      </c>
      <c r="N410" s="1"/>
      <c r="O410" s="1"/>
    </row>
    <row r="411" spans="1:15" ht="12.75" customHeight="1">
      <c r="A411" s="31">
        <v>401</v>
      </c>
      <c r="B411" s="31" t="s">
        <v>521</v>
      </c>
      <c r="C411" s="31">
        <v>1923.35</v>
      </c>
      <c r="D411" s="40">
        <v>1930.3666666666668</v>
      </c>
      <c r="E411" s="40">
        <v>1897.8833333333337</v>
      </c>
      <c r="F411" s="40">
        <v>1872.416666666667</v>
      </c>
      <c r="G411" s="40">
        <v>1839.9333333333338</v>
      </c>
      <c r="H411" s="40">
        <v>1955.8333333333335</v>
      </c>
      <c r="I411" s="40">
        <v>1988.3166666666666</v>
      </c>
      <c r="J411" s="40">
        <v>2013.7833333333333</v>
      </c>
      <c r="K411" s="31">
        <v>1962.85</v>
      </c>
      <c r="L411" s="31">
        <v>1904.9</v>
      </c>
      <c r="M411" s="31">
        <v>0.45195999999999997</v>
      </c>
      <c r="N411" s="1"/>
      <c r="O411" s="1"/>
    </row>
    <row r="412" spans="1:15" ht="12.75" customHeight="1">
      <c r="A412" s="31">
        <v>402</v>
      </c>
      <c r="B412" s="31" t="s">
        <v>195</v>
      </c>
      <c r="C412" s="31">
        <v>1254.5</v>
      </c>
      <c r="D412" s="40">
        <v>1263.5</v>
      </c>
      <c r="E412" s="40">
        <v>1241</v>
      </c>
      <c r="F412" s="40">
        <v>1227.5</v>
      </c>
      <c r="G412" s="40">
        <v>1205</v>
      </c>
      <c r="H412" s="40">
        <v>1277</v>
      </c>
      <c r="I412" s="40">
        <v>1299.5</v>
      </c>
      <c r="J412" s="40">
        <v>1313</v>
      </c>
      <c r="K412" s="31">
        <v>1286</v>
      </c>
      <c r="L412" s="31">
        <v>1250</v>
      </c>
      <c r="M412" s="31">
        <v>8.7248999999999999</v>
      </c>
      <c r="N412" s="1"/>
      <c r="O412" s="1"/>
    </row>
    <row r="413" spans="1:15" ht="12.75" customHeight="1">
      <c r="A413" s="31">
        <v>403</v>
      </c>
      <c r="B413" s="31" t="s">
        <v>193</v>
      </c>
      <c r="C413" s="31">
        <v>2217.9</v>
      </c>
      <c r="D413" s="40">
        <v>2214.9166666666665</v>
      </c>
      <c r="E413" s="40">
        <v>2187.1833333333329</v>
      </c>
      <c r="F413" s="40">
        <v>2156.4666666666662</v>
      </c>
      <c r="G413" s="40">
        <v>2128.7333333333327</v>
      </c>
      <c r="H413" s="40">
        <v>2245.6333333333332</v>
      </c>
      <c r="I413" s="40">
        <v>2273.3666666666668</v>
      </c>
      <c r="J413" s="40">
        <v>2304.0833333333335</v>
      </c>
      <c r="K413" s="31">
        <v>2242.65</v>
      </c>
      <c r="L413" s="31">
        <v>2184.1999999999998</v>
      </c>
      <c r="M413" s="31">
        <v>2.57647</v>
      </c>
      <c r="N413" s="1"/>
      <c r="O413" s="1"/>
    </row>
    <row r="414" spans="1:15" ht="12.75" customHeight="1">
      <c r="A414" s="31">
        <v>404</v>
      </c>
      <c r="B414" s="31" t="s">
        <v>522</v>
      </c>
      <c r="C414" s="31">
        <v>585.25</v>
      </c>
      <c r="D414" s="40">
        <v>588.36666666666667</v>
      </c>
      <c r="E414" s="40">
        <v>579.73333333333335</v>
      </c>
      <c r="F414" s="40">
        <v>574.2166666666667</v>
      </c>
      <c r="G414" s="40">
        <v>565.58333333333337</v>
      </c>
      <c r="H414" s="40">
        <v>593.88333333333333</v>
      </c>
      <c r="I414" s="40">
        <v>602.51666666666677</v>
      </c>
      <c r="J414" s="40">
        <v>608.0333333333333</v>
      </c>
      <c r="K414" s="31">
        <v>597</v>
      </c>
      <c r="L414" s="31">
        <v>582.85</v>
      </c>
      <c r="M414" s="31">
        <v>1.1729700000000001</v>
      </c>
      <c r="N414" s="1"/>
      <c r="O414" s="1"/>
    </row>
    <row r="415" spans="1:15" ht="12.75" customHeight="1">
      <c r="A415" s="31">
        <v>405</v>
      </c>
      <c r="B415" s="31" t="s">
        <v>523</v>
      </c>
      <c r="C415" s="31">
        <v>1671.65</v>
      </c>
      <c r="D415" s="40">
        <v>1676.7833333333335</v>
      </c>
      <c r="E415" s="40">
        <v>1658.4666666666672</v>
      </c>
      <c r="F415" s="40">
        <v>1645.2833333333335</v>
      </c>
      <c r="G415" s="40">
        <v>1626.9666666666672</v>
      </c>
      <c r="H415" s="40">
        <v>1689.9666666666672</v>
      </c>
      <c r="I415" s="40">
        <v>1708.2833333333333</v>
      </c>
      <c r="J415" s="40">
        <v>1721.4666666666672</v>
      </c>
      <c r="K415" s="31">
        <v>1695.1</v>
      </c>
      <c r="L415" s="31">
        <v>1663.6</v>
      </c>
      <c r="M415" s="31">
        <v>0.14385999999999999</v>
      </c>
      <c r="N415" s="1"/>
      <c r="O415" s="1"/>
    </row>
    <row r="416" spans="1:15" ht="12.75" customHeight="1">
      <c r="A416" s="31">
        <v>406</v>
      </c>
      <c r="B416" s="31" t="s">
        <v>524</v>
      </c>
      <c r="C416" s="31">
        <v>1653.85</v>
      </c>
      <c r="D416" s="40">
        <v>1647.6166666666668</v>
      </c>
      <c r="E416" s="40">
        <v>1596.2333333333336</v>
      </c>
      <c r="F416" s="40">
        <v>1538.6166666666668</v>
      </c>
      <c r="G416" s="40">
        <v>1487.2333333333336</v>
      </c>
      <c r="H416" s="40">
        <v>1705.2333333333336</v>
      </c>
      <c r="I416" s="40">
        <v>1756.6166666666668</v>
      </c>
      <c r="J416" s="40">
        <v>1814.2333333333336</v>
      </c>
      <c r="K416" s="31">
        <v>1699</v>
      </c>
      <c r="L416" s="31">
        <v>1590</v>
      </c>
      <c r="M416" s="31">
        <v>1.7322200000000001</v>
      </c>
      <c r="N416" s="1"/>
      <c r="O416" s="1"/>
    </row>
    <row r="417" spans="1:15" ht="12.75" customHeight="1">
      <c r="A417" s="31">
        <v>407</v>
      </c>
      <c r="B417" s="31" t="s">
        <v>525</v>
      </c>
      <c r="C417" s="31">
        <v>846.35</v>
      </c>
      <c r="D417" s="40">
        <v>852.58333333333337</v>
      </c>
      <c r="E417" s="40">
        <v>825.86666666666679</v>
      </c>
      <c r="F417" s="40">
        <v>805.38333333333344</v>
      </c>
      <c r="G417" s="40">
        <v>778.66666666666686</v>
      </c>
      <c r="H417" s="40">
        <v>873.06666666666672</v>
      </c>
      <c r="I417" s="40">
        <v>899.78333333333319</v>
      </c>
      <c r="J417" s="40">
        <v>920.26666666666665</v>
      </c>
      <c r="K417" s="31">
        <v>879.3</v>
      </c>
      <c r="L417" s="31">
        <v>832.1</v>
      </c>
      <c r="M417" s="31">
        <v>3.29359</v>
      </c>
      <c r="N417" s="1"/>
      <c r="O417" s="1"/>
    </row>
    <row r="418" spans="1:15" ht="12.75" customHeight="1">
      <c r="A418" s="31">
        <v>408</v>
      </c>
      <c r="B418" s="31" t="s">
        <v>526</v>
      </c>
      <c r="C418" s="31">
        <v>632.20000000000005</v>
      </c>
      <c r="D418" s="40">
        <v>636.06666666666672</v>
      </c>
      <c r="E418" s="40">
        <v>623.13333333333344</v>
      </c>
      <c r="F418" s="40">
        <v>614.06666666666672</v>
      </c>
      <c r="G418" s="40">
        <v>601.13333333333344</v>
      </c>
      <c r="H418" s="40">
        <v>645.13333333333344</v>
      </c>
      <c r="I418" s="40">
        <v>658.06666666666661</v>
      </c>
      <c r="J418" s="40">
        <v>667.13333333333344</v>
      </c>
      <c r="K418" s="31">
        <v>649</v>
      </c>
      <c r="L418" s="31">
        <v>627</v>
      </c>
      <c r="M418" s="31">
        <v>0.93217000000000005</v>
      </c>
      <c r="N418" s="1"/>
      <c r="O418" s="1"/>
    </row>
    <row r="419" spans="1:15" ht="12.75" customHeight="1">
      <c r="A419" s="31">
        <v>409</v>
      </c>
      <c r="B419" s="31" t="s">
        <v>527</v>
      </c>
      <c r="C419" s="31">
        <v>67</v>
      </c>
      <c r="D419" s="40">
        <v>67.45</v>
      </c>
      <c r="E419" s="40">
        <v>65.900000000000006</v>
      </c>
      <c r="F419" s="40">
        <v>64.8</v>
      </c>
      <c r="G419" s="40">
        <v>63.25</v>
      </c>
      <c r="H419" s="40">
        <v>68.550000000000011</v>
      </c>
      <c r="I419" s="40">
        <v>70.099999999999994</v>
      </c>
      <c r="J419" s="40">
        <v>71.200000000000017</v>
      </c>
      <c r="K419" s="31">
        <v>69</v>
      </c>
      <c r="L419" s="31">
        <v>66.349999999999994</v>
      </c>
      <c r="M419" s="31">
        <v>30.18328</v>
      </c>
      <c r="N419" s="1"/>
      <c r="O419" s="1"/>
    </row>
    <row r="420" spans="1:15" ht="12.75" customHeight="1">
      <c r="A420" s="31">
        <v>410</v>
      </c>
      <c r="B420" s="31" t="s">
        <v>528</v>
      </c>
      <c r="C420" s="31">
        <v>115.65</v>
      </c>
      <c r="D420" s="40">
        <v>115.93333333333334</v>
      </c>
      <c r="E420" s="40">
        <v>114.66666666666667</v>
      </c>
      <c r="F420" s="40">
        <v>113.68333333333334</v>
      </c>
      <c r="G420" s="40">
        <v>112.41666666666667</v>
      </c>
      <c r="H420" s="40">
        <v>116.91666666666667</v>
      </c>
      <c r="I420" s="40">
        <v>118.18333333333332</v>
      </c>
      <c r="J420" s="40">
        <v>119.16666666666667</v>
      </c>
      <c r="K420" s="31">
        <v>117.2</v>
      </c>
      <c r="L420" s="31">
        <v>114.95</v>
      </c>
      <c r="M420" s="31">
        <v>11.1686</v>
      </c>
      <c r="N420" s="1"/>
      <c r="O420" s="1"/>
    </row>
    <row r="421" spans="1:15" ht="12.75" customHeight="1">
      <c r="A421" s="31">
        <v>411</v>
      </c>
      <c r="B421" s="31" t="s">
        <v>191</v>
      </c>
      <c r="C421" s="31">
        <v>406.7</v>
      </c>
      <c r="D421" s="40">
        <v>409.73333333333329</v>
      </c>
      <c r="E421" s="40">
        <v>402.11666666666656</v>
      </c>
      <c r="F421" s="40">
        <v>397.53333333333325</v>
      </c>
      <c r="G421" s="40">
        <v>389.91666666666652</v>
      </c>
      <c r="H421" s="40">
        <v>414.31666666666661</v>
      </c>
      <c r="I421" s="40">
        <v>421.93333333333328</v>
      </c>
      <c r="J421" s="40">
        <v>426.51666666666665</v>
      </c>
      <c r="K421" s="31">
        <v>417.35</v>
      </c>
      <c r="L421" s="31">
        <v>405.15</v>
      </c>
      <c r="M421" s="31">
        <v>255.4179</v>
      </c>
      <c r="N421" s="1"/>
      <c r="O421" s="1"/>
    </row>
    <row r="422" spans="1:15" ht="12.75" customHeight="1">
      <c r="A422" s="31">
        <v>412</v>
      </c>
      <c r="B422" s="31" t="s">
        <v>189</v>
      </c>
      <c r="C422" s="31">
        <v>119</v>
      </c>
      <c r="D422" s="40">
        <v>120.09999999999998</v>
      </c>
      <c r="E422" s="40">
        <v>114.99999999999996</v>
      </c>
      <c r="F422" s="40">
        <v>110.99999999999997</v>
      </c>
      <c r="G422" s="40">
        <v>105.89999999999995</v>
      </c>
      <c r="H422" s="40">
        <v>124.09999999999997</v>
      </c>
      <c r="I422" s="40">
        <v>129.19999999999999</v>
      </c>
      <c r="J422" s="40">
        <v>133.19999999999999</v>
      </c>
      <c r="K422" s="31">
        <v>125.2</v>
      </c>
      <c r="L422" s="31">
        <v>116.1</v>
      </c>
      <c r="M422" s="31">
        <v>665.73892000000001</v>
      </c>
      <c r="N422" s="1"/>
      <c r="O422" s="1"/>
    </row>
    <row r="423" spans="1:15" ht="12.75" customHeight="1">
      <c r="A423" s="31">
        <v>413</v>
      </c>
      <c r="B423" s="31" t="s">
        <v>529</v>
      </c>
      <c r="C423" s="31">
        <v>266.64999999999998</v>
      </c>
      <c r="D423" s="40">
        <v>270.90000000000003</v>
      </c>
      <c r="E423" s="40">
        <v>259.80000000000007</v>
      </c>
      <c r="F423" s="40">
        <v>252.95000000000005</v>
      </c>
      <c r="G423" s="40">
        <v>241.85000000000008</v>
      </c>
      <c r="H423" s="40">
        <v>277.75000000000006</v>
      </c>
      <c r="I423" s="40">
        <v>288.85000000000008</v>
      </c>
      <c r="J423" s="40">
        <v>295.70000000000005</v>
      </c>
      <c r="K423" s="31">
        <v>282</v>
      </c>
      <c r="L423" s="31">
        <v>264.05</v>
      </c>
      <c r="M423" s="31">
        <v>12.01193</v>
      </c>
      <c r="N423" s="1"/>
      <c r="O423" s="1"/>
    </row>
    <row r="424" spans="1:15" ht="12.75" customHeight="1">
      <c r="A424" s="31">
        <v>414</v>
      </c>
      <c r="B424" s="31" t="s">
        <v>530</v>
      </c>
      <c r="C424" s="31">
        <v>261.95</v>
      </c>
      <c r="D424" s="40">
        <v>264.76666666666665</v>
      </c>
      <c r="E424" s="40">
        <v>257.33333333333331</v>
      </c>
      <c r="F424" s="40">
        <v>252.71666666666664</v>
      </c>
      <c r="G424" s="40">
        <v>245.2833333333333</v>
      </c>
      <c r="H424" s="40">
        <v>269.38333333333333</v>
      </c>
      <c r="I424" s="40">
        <v>276.81666666666672</v>
      </c>
      <c r="J424" s="40">
        <v>281.43333333333334</v>
      </c>
      <c r="K424" s="31">
        <v>272.2</v>
      </c>
      <c r="L424" s="31">
        <v>260.14999999999998</v>
      </c>
      <c r="M424" s="31">
        <v>4.18546</v>
      </c>
      <c r="N424" s="1"/>
      <c r="O424" s="1"/>
    </row>
    <row r="425" spans="1:15" ht="12.75" customHeight="1">
      <c r="A425" s="31">
        <v>415</v>
      </c>
      <c r="B425" s="31" t="s">
        <v>531</v>
      </c>
      <c r="C425" s="31">
        <v>601.6</v>
      </c>
      <c r="D425" s="40">
        <v>609.36666666666667</v>
      </c>
      <c r="E425" s="40">
        <v>590.23333333333335</v>
      </c>
      <c r="F425" s="40">
        <v>578.86666666666667</v>
      </c>
      <c r="G425" s="40">
        <v>559.73333333333335</v>
      </c>
      <c r="H425" s="40">
        <v>620.73333333333335</v>
      </c>
      <c r="I425" s="40">
        <v>639.86666666666679</v>
      </c>
      <c r="J425" s="40">
        <v>651.23333333333335</v>
      </c>
      <c r="K425" s="31">
        <v>628.5</v>
      </c>
      <c r="L425" s="31">
        <v>598</v>
      </c>
      <c r="M425" s="31">
        <v>7.45763</v>
      </c>
      <c r="N425" s="1"/>
      <c r="O425" s="1"/>
    </row>
    <row r="426" spans="1:15" ht="12.75" customHeight="1">
      <c r="A426" s="31">
        <v>416</v>
      </c>
      <c r="B426" s="31" t="s">
        <v>532</v>
      </c>
      <c r="C426" s="31">
        <v>598.4</v>
      </c>
      <c r="D426" s="40">
        <v>602.28333333333342</v>
      </c>
      <c r="E426" s="40">
        <v>588.56666666666683</v>
      </c>
      <c r="F426" s="40">
        <v>578.73333333333346</v>
      </c>
      <c r="G426" s="40">
        <v>565.01666666666688</v>
      </c>
      <c r="H426" s="40">
        <v>612.11666666666679</v>
      </c>
      <c r="I426" s="40">
        <v>625.83333333333326</v>
      </c>
      <c r="J426" s="40">
        <v>635.66666666666674</v>
      </c>
      <c r="K426" s="31">
        <v>616</v>
      </c>
      <c r="L426" s="31">
        <v>592.45000000000005</v>
      </c>
      <c r="M426" s="31">
        <v>3.5200399999999998</v>
      </c>
      <c r="N426" s="1"/>
      <c r="O426" s="1"/>
    </row>
    <row r="427" spans="1:15" ht="12.75" customHeight="1">
      <c r="A427" s="31">
        <v>417</v>
      </c>
      <c r="B427" s="31" t="s">
        <v>533</v>
      </c>
      <c r="C427" s="31">
        <v>403.75</v>
      </c>
      <c r="D427" s="40">
        <v>406.75</v>
      </c>
      <c r="E427" s="40">
        <v>398.5</v>
      </c>
      <c r="F427" s="40">
        <v>393.25</v>
      </c>
      <c r="G427" s="40">
        <v>385</v>
      </c>
      <c r="H427" s="40">
        <v>412</v>
      </c>
      <c r="I427" s="40">
        <v>420.25</v>
      </c>
      <c r="J427" s="40">
        <v>425.5</v>
      </c>
      <c r="K427" s="31">
        <v>415</v>
      </c>
      <c r="L427" s="31">
        <v>401.5</v>
      </c>
      <c r="M427" s="31">
        <v>3.9876399999999999</v>
      </c>
      <c r="N427" s="1"/>
      <c r="O427" s="1"/>
    </row>
    <row r="428" spans="1:15" ht="12.75" customHeight="1">
      <c r="A428" s="31">
        <v>418</v>
      </c>
      <c r="B428" s="31" t="s">
        <v>534</v>
      </c>
      <c r="C428" s="31">
        <v>275.8</v>
      </c>
      <c r="D428" s="40">
        <v>278.41666666666669</v>
      </c>
      <c r="E428" s="40">
        <v>269.93333333333339</v>
      </c>
      <c r="F428" s="40">
        <v>264.06666666666672</v>
      </c>
      <c r="G428" s="40">
        <v>255.58333333333343</v>
      </c>
      <c r="H428" s="40">
        <v>284.28333333333336</v>
      </c>
      <c r="I428" s="40">
        <v>292.76666666666659</v>
      </c>
      <c r="J428" s="40">
        <v>298.63333333333333</v>
      </c>
      <c r="K428" s="31">
        <v>286.89999999999998</v>
      </c>
      <c r="L428" s="31">
        <v>272.55</v>
      </c>
      <c r="M428" s="31">
        <v>21.723510000000001</v>
      </c>
      <c r="N428" s="1"/>
      <c r="O428" s="1"/>
    </row>
    <row r="429" spans="1:15" ht="12.75" customHeight="1">
      <c r="A429" s="31">
        <v>419</v>
      </c>
      <c r="B429" s="31" t="s">
        <v>196</v>
      </c>
      <c r="C429" s="31">
        <v>761.15</v>
      </c>
      <c r="D429" s="40">
        <v>762.98333333333323</v>
      </c>
      <c r="E429" s="40">
        <v>741.51666666666642</v>
      </c>
      <c r="F429" s="40">
        <v>721.88333333333321</v>
      </c>
      <c r="G429" s="40">
        <v>700.4166666666664</v>
      </c>
      <c r="H429" s="40">
        <v>782.61666666666645</v>
      </c>
      <c r="I429" s="40">
        <v>804.08333333333337</v>
      </c>
      <c r="J429" s="40">
        <v>823.71666666666647</v>
      </c>
      <c r="K429" s="31">
        <v>784.45</v>
      </c>
      <c r="L429" s="31">
        <v>743.35</v>
      </c>
      <c r="M429" s="31">
        <v>62.38261</v>
      </c>
      <c r="N429" s="1"/>
      <c r="O429" s="1"/>
    </row>
    <row r="430" spans="1:15" ht="12.75" customHeight="1">
      <c r="A430" s="31">
        <v>420</v>
      </c>
      <c r="B430" s="31" t="s">
        <v>197</v>
      </c>
      <c r="C430" s="31">
        <v>482.9</v>
      </c>
      <c r="D430" s="40">
        <v>487.25</v>
      </c>
      <c r="E430" s="40">
        <v>473.65</v>
      </c>
      <c r="F430" s="40">
        <v>464.4</v>
      </c>
      <c r="G430" s="40">
        <v>450.79999999999995</v>
      </c>
      <c r="H430" s="40">
        <v>496.5</v>
      </c>
      <c r="I430" s="40">
        <v>510.1</v>
      </c>
      <c r="J430" s="40">
        <v>519.35</v>
      </c>
      <c r="K430" s="31">
        <v>500.85</v>
      </c>
      <c r="L430" s="31">
        <v>478</v>
      </c>
      <c r="M430" s="31">
        <v>13.30054</v>
      </c>
      <c r="N430" s="1"/>
      <c r="O430" s="1"/>
    </row>
    <row r="431" spans="1:15" ht="12.75" customHeight="1">
      <c r="A431" s="31">
        <v>421</v>
      </c>
      <c r="B431" s="31" t="s">
        <v>535</v>
      </c>
      <c r="C431" s="31">
        <v>3590.15</v>
      </c>
      <c r="D431" s="40">
        <v>3585.6166666666663</v>
      </c>
      <c r="E431" s="40">
        <v>3540.2333333333327</v>
      </c>
      <c r="F431" s="40">
        <v>3490.3166666666662</v>
      </c>
      <c r="G431" s="40">
        <v>3444.9333333333325</v>
      </c>
      <c r="H431" s="40">
        <v>3635.5333333333328</v>
      </c>
      <c r="I431" s="40">
        <v>3680.916666666667</v>
      </c>
      <c r="J431" s="40">
        <v>3730.833333333333</v>
      </c>
      <c r="K431" s="31">
        <v>3631</v>
      </c>
      <c r="L431" s="31">
        <v>3535.7</v>
      </c>
      <c r="M431" s="31">
        <v>0.15861</v>
      </c>
      <c r="N431" s="1"/>
      <c r="O431" s="1"/>
    </row>
    <row r="432" spans="1:15" ht="12.75" customHeight="1">
      <c r="A432" s="31">
        <v>422</v>
      </c>
      <c r="B432" s="31" t="s">
        <v>536</v>
      </c>
      <c r="C432" s="31">
        <v>2438.85</v>
      </c>
      <c r="D432" s="40">
        <v>2436.8166666666662</v>
      </c>
      <c r="E432" s="40">
        <v>2413.4333333333325</v>
      </c>
      <c r="F432" s="40">
        <v>2388.0166666666664</v>
      </c>
      <c r="G432" s="40">
        <v>2364.6333333333328</v>
      </c>
      <c r="H432" s="40">
        <v>2462.2333333333322</v>
      </c>
      <c r="I432" s="40">
        <v>2485.6166666666663</v>
      </c>
      <c r="J432" s="40">
        <v>2511.0333333333319</v>
      </c>
      <c r="K432" s="31">
        <v>2460.1999999999998</v>
      </c>
      <c r="L432" s="31">
        <v>2411.4</v>
      </c>
      <c r="M432" s="31">
        <v>0.12292</v>
      </c>
      <c r="N432" s="1"/>
      <c r="O432" s="1"/>
    </row>
    <row r="433" spans="1:15" ht="12.75" customHeight="1">
      <c r="A433" s="31">
        <v>423</v>
      </c>
      <c r="B433" s="31" t="s">
        <v>537</v>
      </c>
      <c r="C433" s="31">
        <v>756.05</v>
      </c>
      <c r="D433" s="40">
        <v>763.41666666666663</v>
      </c>
      <c r="E433" s="40">
        <v>742.88333333333321</v>
      </c>
      <c r="F433" s="40">
        <v>729.71666666666658</v>
      </c>
      <c r="G433" s="40">
        <v>709.18333333333317</v>
      </c>
      <c r="H433" s="40">
        <v>776.58333333333326</v>
      </c>
      <c r="I433" s="40">
        <v>797.11666666666679</v>
      </c>
      <c r="J433" s="40">
        <v>810.2833333333333</v>
      </c>
      <c r="K433" s="31">
        <v>783.95</v>
      </c>
      <c r="L433" s="31">
        <v>750.25</v>
      </c>
      <c r="M433" s="31">
        <v>1.13062</v>
      </c>
      <c r="N433" s="1"/>
      <c r="O433" s="1"/>
    </row>
    <row r="434" spans="1:15" ht="12.75" customHeight="1">
      <c r="A434" s="31">
        <v>424</v>
      </c>
      <c r="B434" s="31" t="s">
        <v>538</v>
      </c>
      <c r="C434" s="31">
        <v>363.05</v>
      </c>
      <c r="D434" s="40">
        <v>364.26666666666665</v>
      </c>
      <c r="E434" s="40">
        <v>354.0333333333333</v>
      </c>
      <c r="F434" s="40">
        <v>345.01666666666665</v>
      </c>
      <c r="G434" s="40">
        <v>334.7833333333333</v>
      </c>
      <c r="H434" s="40">
        <v>373.2833333333333</v>
      </c>
      <c r="I434" s="40">
        <v>383.51666666666665</v>
      </c>
      <c r="J434" s="40">
        <v>392.5333333333333</v>
      </c>
      <c r="K434" s="31">
        <v>374.5</v>
      </c>
      <c r="L434" s="31">
        <v>355.25</v>
      </c>
      <c r="M434" s="31">
        <v>2.9186200000000002</v>
      </c>
      <c r="N434" s="1"/>
      <c r="O434" s="1"/>
    </row>
    <row r="435" spans="1:15" ht="12.75" customHeight="1">
      <c r="A435" s="31">
        <v>425</v>
      </c>
      <c r="B435" s="31" t="s">
        <v>539</v>
      </c>
      <c r="C435" s="31">
        <v>332.5</v>
      </c>
      <c r="D435" s="40">
        <v>334.51666666666665</v>
      </c>
      <c r="E435" s="40">
        <v>322.0333333333333</v>
      </c>
      <c r="F435" s="40">
        <v>311.56666666666666</v>
      </c>
      <c r="G435" s="40">
        <v>299.08333333333331</v>
      </c>
      <c r="H435" s="40">
        <v>344.98333333333329</v>
      </c>
      <c r="I435" s="40">
        <v>357.46666666666664</v>
      </c>
      <c r="J435" s="40">
        <v>367.93333333333328</v>
      </c>
      <c r="K435" s="31">
        <v>347</v>
      </c>
      <c r="L435" s="31">
        <v>324.05</v>
      </c>
      <c r="M435" s="31">
        <v>4.1458399999999997</v>
      </c>
      <c r="N435" s="1"/>
      <c r="O435" s="1"/>
    </row>
    <row r="436" spans="1:15" ht="12.75" customHeight="1">
      <c r="A436" s="31">
        <v>426</v>
      </c>
      <c r="B436" s="31" t="s">
        <v>540</v>
      </c>
      <c r="C436" s="31">
        <v>1979.45</v>
      </c>
      <c r="D436" s="40">
        <v>1971.8166666666666</v>
      </c>
      <c r="E436" s="40">
        <v>1957.6333333333332</v>
      </c>
      <c r="F436" s="40">
        <v>1935.8166666666666</v>
      </c>
      <c r="G436" s="40">
        <v>1921.6333333333332</v>
      </c>
      <c r="H436" s="40">
        <v>1993.6333333333332</v>
      </c>
      <c r="I436" s="40">
        <v>2007.8166666666666</v>
      </c>
      <c r="J436" s="40">
        <v>2029.6333333333332</v>
      </c>
      <c r="K436" s="31">
        <v>1986</v>
      </c>
      <c r="L436" s="31">
        <v>1950</v>
      </c>
      <c r="M436" s="31">
        <v>1.2487200000000001</v>
      </c>
      <c r="N436" s="1"/>
      <c r="O436" s="1"/>
    </row>
    <row r="437" spans="1:15" ht="12.75" customHeight="1">
      <c r="A437" s="31">
        <v>427</v>
      </c>
      <c r="B437" s="31" t="s">
        <v>541</v>
      </c>
      <c r="C437" s="31">
        <v>654.75</v>
      </c>
      <c r="D437" s="40">
        <v>658.88333333333333</v>
      </c>
      <c r="E437" s="40">
        <v>646.86666666666667</v>
      </c>
      <c r="F437" s="40">
        <v>638.98333333333335</v>
      </c>
      <c r="G437" s="40">
        <v>626.9666666666667</v>
      </c>
      <c r="H437" s="40">
        <v>666.76666666666665</v>
      </c>
      <c r="I437" s="40">
        <v>678.7833333333333</v>
      </c>
      <c r="J437" s="40">
        <v>686.66666666666663</v>
      </c>
      <c r="K437" s="31">
        <v>670.9</v>
      </c>
      <c r="L437" s="31">
        <v>651</v>
      </c>
      <c r="M437" s="31">
        <v>0.33515</v>
      </c>
      <c r="N437" s="1"/>
      <c r="O437" s="1"/>
    </row>
    <row r="438" spans="1:15" ht="12.75" customHeight="1">
      <c r="A438" s="31">
        <v>428</v>
      </c>
      <c r="B438" s="31" t="s">
        <v>542</v>
      </c>
      <c r="C438" s="31">
        <v>554.20000000000005</v>
      </c>
      <c r="D438" s="40">
        <v>551.7833333333333</v>
      </c>
      <c r="E438" s="40">
        <v>538.66666666666663</v>
      </c>
      <c r="F438" s="40">
        <v>523.13333333333333</v>
      </c>
      <c r="G438" s="40">
        <v>510.01666666666665</v>
      </c>
      <c r="H438" s="40">
        <v>567.31666666666661</v>
      </c>
      <c r="I438" s="40">
        <v>580.43333333333339</v>
      </c>
      <c r="J438" s="40">
        <v>595.96666666666658</v>
      </c>
      <c r="K438" s="31">
        <v>564.9</v>
      </c>
      <c r="L438" s="31">
        <v>536.25</v>
      </c>
      <c r="M438" s="31">
        <v>2.8586900000000002</v>
      </c>
      <c r="N438" s="1"/>
      <c r="O438" s="1"/>
    </row>
    <row r="439" spans="1:15" ht="12.75" customHeight="1">
      <c r="A439" s="31">
        <v>429</v>
      </c>
      <c r="B439" s="31" t="s">
        <v>543</v>
      </c>
      <c r="C439" s="31">
        <v>5.8</v>
      </c>
      <c r="D439" s="40">
        <v>5.8666666666666671</v>
      </c>
      <c r="E439" s="40">
        <v>5.6833333333333345</v>
      </c>
      <c r="F439" s="40">
        <v>5.5666666666666673</v>
      </c>
      <c r="G439" s="40">
        <v>5.3833333333333346</v>
      </c>
      <c r="H439" s="40">
        <v>5.9833333333333343</v>
      </c>
      <c r="I439" s="40">
        <v>6.1666666666666679</v>
      </c>
      <c r="J439" s="40">
        <v>6.2833333333333341</v>
      </c>
      <c r="K439" s="31">
        <v>6.05</v>
      </c>
      <c r="L439" s="31">
        <v>5.75</v>
      </c>
      <c r="M439" s="31">
        <v>365.73009999999999</v>
      </c>
      <c r="N439" s="1"/>
      <c r="O439" s="1"/>
    </row>
    <row r="440" spans="1:15" ht="12.75" customHeight="1">
      <c r="A440" s="31">
        <v>430</v>
      </c>
      <c r="B440" s="31" t="s">
        <v>544</v>
      </c>
      <c r="C440" s="31">
        <v>126.55</v>
      </c>
      <c r="D440" s="40">
        <v>127.05</v>
      </c>
      <c r="E440" s="40">
        <v>124.5</v>
      </c>
      <c r="F440" s="40">
        <v>122.45</v>
      </c>
      <c r="G440" s="40">
        <v>119.9</v>
      </c>
      <c r="H440" s="40">
        <v>129.1</v>
      </c>
      <c r="I440" s="40">
        <v>131.64999999999998</v>
      </c>
      <c r="J440" s="40">
        <v>133.69999999999999</v>
      </c>
      <c r="K440" s="31">
        <v>129.6</v>
      </c>
      <c r="L440" s="31">
        <v>125</v>
      </c>
      <c r="M440" s="31">
        <v>0.83238000000000001</v>
      </c>
      <c r="N440" s="1"/>
      <c r="O440" s="1"/>
    </row>
    <row r="441" spans="1:15" ht="12.75" customHeight="1">
      <c r="A441" s="31">
        <v>431</v>
      </c>
      <c r="B441" s="31" t="s">
        <v>545</v>
      </c>
      <c r="C441" s="31">
        <v>911.25</v>
      </c>
      <c r="D441" s="40">
        <v>919.08333333333337</v>
      </c>
      <c r="E441" s="40">
        <v>900.16666666666674</v>
      </c>
      <c r="F441" s="40">
        <v>889.08333333333337</v>
      </c>
      <c r="G441" s="40">
        <v>870.16666666666674</v>
      </c>
      <c r="H441" s="40">
        <v>930.16666666666674</v>
      </c>
      <c r="I441" s="40">
        <v>949.08333333333348</v>
      </c>
      <c r="J441" s="40">
        <v>960.16666666666674</v>
      </c>
      <c r="K441" s="31">
        <v>938</v>
      </c>
      <c r="L441" s="31">
        <v>908</v>
      </c>
      <c r="M441" s="31">
        <v>0.47059000000000001</v>
      </c>
      <c r="N441" s="1"/>
      <c r="O441" s="1"/>
    </row>
    <row r="442" spans="1:15" ht="12.75" customHeight="1">
      <c r="A442" s="31">
        <v>432</v>
      </c>
      <c r="B442" s="31" t="s">
        <v>278</v>
      </c>
      <c r="C442" s="31">
        <v>625.54999999999995</v>
      </c>
      <c r="D442" s="40">
        <v>624.58333333333337</v>
      </c>
      <c r="E442" s="40">
        <v>612.9666666666667</v>
      </c>
      <c r="F442" s="40">
        <v>600.38333333333333</v>
      </c>
      <c r="G442" s="40">
        <v>588.76666666666665</v>
      </c>
      <c r="H442" s="40">
        <v>637.16666666666674</v>
      </c>
      <c r="I442" s="40">
        <v>648.7833333333333</v>
      </c>
      <c r="J442" s="40">
        <v>661.36666666666679</v>
      </c>
      <c r="K442" s="31">
        <v>636.20000000000005</v>
      </c>
      <c r="L442" s="31">
        <v>612</v>
      </c>
      <c r="M442" s="31">
        <v>3.32369</v>
      </c>
      <c r="N442" s="1"/>
      <c r="O442" s="1"/>
    </row>
    <row r="443" spans="1:15" ht="12.75" customHeight="1">
      <c r="A443" s="31">
        <v>433</v>
      </c>
      <c r="B443" s="31" t="s">
        <v>546</v>
      </c>
      <c r="C443" s="31">
        <v>1296.75</v>
      </c>
      <c r="D443" s="40">
        <v>1309.1666666666667</v>
      </c>
      <c r="E443" s="40">
        <v>1267.5833333333335</v>
      </c>
      <c r="F443" s="40">
        <v>1238.4166666666667</v>
      </c>
      <c r="G443" s="40">
        <v>1196.8333333333335</v>
      </c>
      <c r="H443" s="40">
        <v>1338.3333333333335</v>
      </c>
      <c r="I443" s="40">
        <v>1379.916666666667</v>
      </c>
      <c r="J443" s="40">
        <v>1409.0833333333335</v>
      </c>
      <c r="K443" s="31">
        <v>1350.75</v>
      </c>
      <c r="L443" s="31">
        <v>1280</v>
      </c>
      <c r="M443" s="31">
        <v>0.62480999999999998</v>
      </c>
      <c r="N443" s="1"/>
      <c r="O443" s="1"/>
    </row>
    <row r="444" spans="1:15" ht="12.75" customHeight="1">
      <c r="A444" s="31">
        <v>434</v>
      </c>
      <c r="B444" s="31" t="s">
        <v>547</v>
      </c>
      <c r="C444" s="31">
        <v>557.54999999999995</v>
      </c>
      <c r="D444" s="40">
        <v>559.85</v>
      </c>
      <c r="E444" s="40">
        <v>547.70000000000005</v>
      </c>
      <c r="F444" s="40">
        <v>537.85</v>
      </c>
      <c r="G444" s="40">
        <v>525.70000000000005</v>
      </c>
      <c r="H444" s="40">
        <v>569.70000000000005</v>
      </c>
      <c r="I444" s="40">
        <v>581.84999999999991</v>
      </c>
      <c r="J444" s="40">
        <v>591.70000000000005</v>
      </c>
      <c r="K444" s="31">
        <v>572</v>
      </c>
      <c r="L444" s="31">
        <v>550</v>
      </c>
      <c r="M444" s="31">
        <v>0.26085999999999998</v>
      </c>
      <c r="N444" s="1"/>
      <c r="O444" s="1"/>
    </row>
    <row r="445" spans="1:15" ht="12.75" customHeight="1">
      <c r="A445" s="31">
        <v>435</v>
      </c>
      <c r="B445" s="31" t="s">
        <v>548</v>
      </c>
      <c r="C445" s="31">
        <v>8956.4500000000007</v>
      </c>
      <c r="D445" s="40">
        <v>8932.4333333333343</v>
      </c>
      <c r="E445" s="40">
        <v>8814.9166666666679</v>
      </c>
      <c r="F445" s="40">
        <v>8673.3833333333332</v>
      </c>
      <c r="G445" s="40">
        <v>8555.8666666666668</v>
      </c>
      <c r="H445" s="40">
        <v>9073.966666666669</v>
      </c>
      <c r="I445" s="40">
        <v>9191.4833333333354</v>
      </c>
      <c r="J445" s="40">
        <v>9333.0166666666701</v>
      </c>
      <c r="K445" s="31">
        <v>9049.9500000000007</v>
      </c>
      <c r="L445" s="31">
        <v>8790.9</v>
      </c>
      <c r="M445" s="31">
        <v>0.11279</v>
      </c>
      <c r="N445" s="1"/>
      <c r="O445" s="1"/>
    </row>
    <row r="446" spans="1:15" ht="12.75" customHeight="1">
      <c r="A446" s="31">
        <v>436</v>
      </c>
      <c r="B446" s="31" t="s">
        <v>549</v>
      </c>
      <c r="C446" s="31">
        <v>34.700000000000003</v>
      </c>
      <c r="D446" s="40">
        <v>35.183333333333337</v>
      </c>
      <c r="E446" s="40">
        <v>34.016666666666673</v>
      </c>
      <c r="F446" s="40">
        <v>33.333333333333336</v>
      </c>
      <c r="G446" s="40">
        <v>32.166666666666671</v>
      </c>
      <c r="H446" s="40">
        <v>35.866666666666674</v>
      </c>
      <c r="I446" s="40">
        <v>37.033333333333331</v>
      </c>
      <c r="J446" s="40">
        <v>37.716666666666676</v>
      </c>
      <c r="K446" s="31">
        <v>36.35</v>
      </c>
      <c r="L446" s="31">
        <v>34.5</v>
      </c>
      <c r="M446" s="31">
        <v>50.364280000000001</v>
      </c>
      <c r="N446" s="1"/>
      <c r="O446" s="1"/>
    </row>
    <row r="447" spans="1:15" ht="12.75" customHeight="1">
      <c r="A447" s="31">
        <v>437</v>
      </c>
      <c r="B447" s="31" t="s">
        <v>209</v>
      </c>
      <c r="C447" s="31">
        <v>510.5</v>
      </c>
      <c r="D447" s="40">
        <v>514.66666666666663</v>
      </c>
      <c r="E447" s="40">
        <v>504.83333333333326</v>
      </c>
      <c r="F447" s="40">
        <v>499.16666666666663</v>
      </c>
      <c r="G447" s="40">
        <v>489.33333333333326</v>
      </c>
      <c r="H447" s="40">
        <v>520.33333333333326</v>
      </c>
      <c r="I447" s="40">
        <v>530.16666666666652</v>
      </c>
      <c r="J447" s="40">
        <v>535.83333333333326</v>
      </c>
      <c r="K447" s="31">
        <v>524.5</v>
      </c>
      <c r="L447" s="31">
        <v>509</v>
      </c>
      <c r="M447" s="31">
        <v>15.91038</v>
      </c>
      <c r="N447" s="1"/>
      <c r="O447" s="1"/>
    </row>
    <row r="448" spans="1:15" ht="12.75" customHeight="1">
      <c r="A448" s="31">
        <v>438</v>
      </c>
      <c r="B448" s="31" t="s">
        <v>550</v>
      </c>
      <c r="C448" s="31">
        <v>897.35</v>
      </c>
      <c r="D448" s="40">
        <v>900.43333333333339</v>
      </c>
      <c r="E448" s="40">
        <v>882.06666666666683</v>
      </c>
      <c r="F448" s="40">
        <v>866.78333333333342</v>
      </c>
      <c r="G448" s="40">
        <v>848.41666666666686</v>
      </c>
      <c r="H448" s="40">
        <v>915.71666666666681</v>
      </c>
      <c r="I448" s="40">
        <v>934.08333333333337</v>
      </c>
      <c r="J448" s="40">
        <v>949.36666666666679</v>
      </c>
      <c r="K448" s="31">
        <v>918.8</v>
      </c>
      <c r="L448" s="31">
        <v>885.15</v>
      </c>
      <c r="M448" s="31">
        <v>0.98485</v>
      </c>
      <c r="N448" s="1"/>
      <c r="O448" s="1"/>
    </row>
    <row r="449" spans="1:15" ht="12.75" customHeight="1">
      <c r="A449" s="31">
        <v>439</v>
      </c>
      <c r="B449" s="31" t="s">
        <v>551</v>
      </c>
      <c r="C449" s="31">
        <v>18130.599999999999</v>
      </c>
      <c r="D449" s="40">
        <v>18273.850000000002</v>
      </c>
      <c r="E449" s="40">
        <v>17817.700000000004</v>
      </c>
      <c r="F449" s="40">
        <v>17504.800000000003</v>
      </c>
      <c r="G449" s="40">
        <v>17048.650000000005</v>
      </c>
      <c r="H449" s="40">
        <v>18586.750000000004</v>
      </c>
      <c r="I449" s="40">
        <v>19042.900000000005</v>
      </c>
      <c r="J449" s="40">
        <v>19355.800000000003</v>
      </c>
      <c r="K449" s="31">
        <v>18730</v>
      </c>
      <c r="L449" s="31">
        <v>17960.95</v>
      </c>
      <c r="M449" s="31">
        <v>2.453E-2</v>
      </c>
      <c r="N449" s="1"/>
      <c r="O449" s="1"/>
    </row>
    <row r="450" spans="1:15" ht="12.75" customHeight="1">
      <c r="A450" s="31">
        <v>440</v>
      </c>
      <c r="B450" s="31" t="s">
        <v>198</v>
      </c>
      <c r="C450" s="31">
        <v>839.35</v>
      </c>
      <c r="D450" s="40">
        <v>845.13333333333321</v>
      </c>
      <c r="E450" s="40">
        <v>825.26666666666642</v>
      </c>
      <c r="F450" s="40">
        <v>811.18333333333317</v>
      </c>
      <c r="G450" s="40">
        <v>791.31666666666638</v>
      </c>
      <c r="H450" s="40">
        <v>859.21666666666647</v>
      </c>
      <c r="I450" s="40">
        <v>879.08333333333326</v>
      </c>
      <c r="J450" s="40">
        <v>893.16666666666652</v>
      </c>
      <c r="K450" s="31">
        <v>865</v>
      </c>
      <c r="L450" s="31">
        <v>831.05</v>
      </c>
      <c r="M450" s="31">
        <v>18.39507</v>
      </c>
      <c r="N450" s="1"/>
      <c r="O450" s="1"/>
    </row>
    <row r="451" spans="1:15" ht="12.75" customHeight="1">
      <c r="A451" s="31">
        <v>441</v>
      </c>
      <c r="B451" s="31" t="s">
        <v>552</v>
      </c>
      <c r="C451" s="31">
        <v>189.2</v>
      </c>
      <c r="D451" s="40">
        <v>191.11666666666665</v>
      </c>
      <c r="E451" s="40">
        <v>184.3833333333333</v>
      </c>
      <c r="F451" s="40">
        <v>179.56666666666666</v>
      </c>
      <c r="G451" s="40">
        <v>172.83333333333331</v>
      </c>
      <c r="H451" s="40">
        <v>195.93333333333328</v>
      </c>
      <c r="I451" s="40">
        <v>202.66666666666663</v>
      </c>
      <c r="J451" s="40">
        <v>207.48333333333326</v>
      </c>
      <c r="K451" s="31">
        <v>197.85</v>
      </c>
      <c r="L451" s="31">
        <v>186.3</v>
      </c>
      <c r="M451" s="31">
        <v>24.624700000000001</v>
      </c>
      <c r="N451" s="1"/>
      <c r="O451" s="1"/>
    </row>
    <row r="452" spans="1:15" ht="12.75" customHeight="1">
      <c r="A452" s="31">
        <v>442</v>
      </c>
      <c r="B452" s="31" t="s">
        <v>553</v>
      </c>
      <c r="C452" s="31">
        <v>1394.75</v>
      </c>
      <c r="D452" s="40">
        <v>1424.3333333333333</v>
      </c>
      <c r="E452" s="40">
        <v>1354.6666666666665</v>
      </c>
      <c r="F452" s="40">
        <v>1314.5833333333333</v>
      </c>
      <c r="G452" s="40">
        <v>1244.9166666666665</v>
      </c>
      <c r="H452" s="40">
        <v>1464.4166666666665</v>
      </c>
      <c r="I452" s="40">
        <v>1534.083333333333</v>
      </c>
      <c r="J452" s="40">
        <v>1574.1666666666665</v>
      </c>
      <c r="K452" s="31">
        <v>1494</v>
      </c>
      <c r="L452" s="31">
        <v>1384.25</v>
      </c>
      <c r="M452" s="31">
        <v>8.3310899999999997</v>
      </c>
      <c r="N452" s="1"/>
      <c r="O452" s="1"/>
    </row>
    <row r="453" spans="1:15" ht="12.75" customHeight="1">
      <c r="A453" s="31">
        <v>443</v>
      </c>
      <c r="B453" s="31" t="s">
        <v>203</v>
      </c>
      <c r="C453" s="31">
        <v>3559.5</v>
      </c>
      <c r="D453" s="40">
        <v>3544.8333333333335</v>
      </c>
      <c r="E453" s="40">
        <v>3514.666666666667</v>
      </c>
      <c r="F453" s="40">
        <v>3469.8333333333335</v>
      </c>
      <c r="G453" s="40">
        <v>3439.666666666667</v>
      </c>
      <c r="H453" s="40">
        <v>3589.666666666667</v>
      </c>
      <c r="I453" s="40">
        <v>3619.8333333333339</v>
      </c>
      <c r="J453" s="40">
        <v>3664.666666666667</v>
      </c>
      <c r="K453" s="31">
        <v>3575</v>
      </c>
      <c r="L453" s="31">
        <v>3500</v>
      </c>
      <c r="M453" s="31">
        <v>28.36148</v>
      </c>
      <c r="N453" s="1"/>
      <c r="O453" s="1"/>
    </row>
    <row r="454" spans="1:15" ht="12.75" customHeight="1">
      <c r="A454" s="31">
        <v>444</v>
      </c>
      <c r="B454" s="31" t="s">
        <v>199</v>
      </c>
      <c r="C454" s="31">
        <v>847.3</v>
      </c>
      <c r="D454" s="40">
        <v>842.13333333333321</v>
      </c>
      <c r="E454" s="40">
        <v>831.86666666666645</v>
      </c>
      <c r="F454" s="40">
        <v>816.43333333333328</v>
      </c>
      <c r="G454" s="40">
        <v>806.16666666666652</v>
      </c>
      <c r="H454" s="40">
        <v>857.56666666666638</v>
      </c>
      <c r="I454" s="40">
        <v>867.83333333333326</v>
      </c>
      <c r="J454" s="40">
        <v>883.26666666666631</v>
      </c>
      <c r="K454" s="31">
        <v>852.4</v>
      </c>
      <c r="L454" s="31">
        <v>826.7</v>
      </c>
      <c r="M454" s="31">
        <v>37.823810000000002</v>
      </c>
      <c r="N454" s="1"/>
      <c r="O454" s="1"/>
    </row>
    <row r="455" spans="1:15" ht="12.75" customHeight="1">
      <c r="A455" s="31">
        <v>445</v>
      </c>
      <c r="B455" s="31" t="s">
        <v>279</v>
      </c>
      <c r="C455" s="31">
        <v>4732.6000000000004</v>
      </c>
      <c r="D455" s="40">
        <v>4736.8499999999995</v>
      </c>
      <c r="E455" s="40">
        <v>4620.7499999999991</v>
      </c>
      <c r="F455" s="40">
        <v>4508.8999999999996</v>
      </c>
      <c r="G455" s="40">
        <v>4392.7999999999993</v>
      </c>
      <c r="H455" s="40">
        <v>4848.6999999999989</v>
      </c>
      <c r="I455" s="40">
        <v>4964.7999999999993</v>
      </c>
      <c r="J455" s="40">
        <v>5076.6499999999987</v>
      </c>
      <c r="K455" s="31">
        <v>4852.95</v>
      </c>
      <c r="L455" s="31">
        <v>4625</v>
      </c>
      <c r="M455" s="31">
        <v>2.64202</v>
      </c>
      <c r="N455" s="1"/>
      <c r="O455" s="1"/>
    </row>
    <row r="456" spans="1:15" ht="12.75" customHeight="1">
      <c r="A456" s="31">
        <v>446</v>
      </c>
      <c r="B456" s="31" t="s">
        <v>554</v>
      </c>
      <c r="C456" s="31">
        <v>1233.1500000000001</v>
      </c>
      <c r="D456" s="40">
        <v>1240.3833333333334</v>
      </c>
      <c r="E456" s="40">
        <v>1213.7666666666669</v>
      </c>
      <c r="F456" s="40">
        <v>1194.3833333333334</v>
      </c>
      <c r="G456" s="40">
        <v>1167.7666666666669</v>
      </c>
      <c r="H456" s="40">
        <v>1259.7666666666669</v>
      </c>
      <c r="I456" s="40">
        <v>1286.3833333333332</v>
      </c>
      <c r="J456" s="40">
        <v>1305.7666666666669</v>
      </c>
      <c r="K456" s="31">
        <v>1267</v>
      </c>
      <c r="L456" s="31">
        <v>1221</v>
      </c>
      <c r="M456" s="31">
        <v>0.52946000000000004</v>
      </c>
      <c r="N456" s="1"/>
      <c r="O456" s="1"/>
    </row>
    <row r="457" spans="1:15" ht="12.75" customHeight="1">
      <c r="A457" s="31">
        <v>447</v>
      </c>
      <c r="B457" s="31" t="s">
        <v>555</v>
      </c>
      <c r="C457" s="31">
        <v>132.80000000000001</v>
      </c>
      <c r="D457" s="40">
        <v>133.85</v>
      </c>
      <c r="E457" s="40">
        <v>131.19999999999999</v>
      </c>
      <c r="F457" s="40">
        <v>129.6</v>
      </c>
      <c r="G457" s="40">
        <v>126.94999999999999</v>
      </c>
      <c r="H457" s="40">
        <v>135.44999999999999</v>
      </c>
      <c r="I457" s="40">
        <v>138.10000000000002</v>
      </c>
      <c r="J457" s="40">
        <v>139.69999999999999</v>
      </c>
      <c r="K457" s="31">
        <v>136.5</v>
      </c>
      <c r="L457" s="31">
        <v>132.25</v>
      </c>
      <c r="M457" s="31">
        <v>22.339770000000001</v>
      </c>
      <c r="N457" s="1"/>
      <c r="O457" s="1"/>
    </row>
    <row r="458" spans="1:15" ht="12.75" customHeight="1">
      <c r="A458" s="31">
        <v>448</v>
      </c>
      <c r="B458" s="31" t="s">
        <v>200</v>
      </c>
      <c r="C458" s="31">
        <v>283.10000000000002</v>
      </c>
      <c r="D458" s="40">
        <v>284.93333333333334</v>
      </c>
      <c r="E458" s="40">
        <v>279.16666666666669</v>
      </c>
      <c r="F458" s="40">
        <v>275.23333333333335</v>
      </c>
      <c r="G458" s="40">
        <v>269.4666666666667</v>
      </c>
      <c r="H458" s="40">
        <v>288.86666666666667</v>
      </c>
      <c r="I458" s="40">
        <v>294.63333333333333</v>
      </c>
      <c r="J458" s="40">
        <v>298.56666666666666</v>
      </c>
      <c r="K458" s="31">
        <v>290.7</v>
      </c>
      <c r="L458" s="31">
        <v>281</v>
      </c>
      <c r="M458" s="31">
        <v>325.78751999999997</v>
      </c>
      <c r="N458" s="1"/>
      <c r="O458" s="1"/>
    </row>
    <row r="459" spans="1:15" ht="12.75" customHeight="1">
      <c r="A459" s="31">
        <v>449</v>
      </c>
      <c r="B459" s="31" t="s">
        <v>201</v>
      </c>
      <c r="C459" s="31">
        <v>126.2</v>
      </c>
      <c r="D459" s="40">
        <v>127.21666666666665</v>
      </c>
      <c r="E459" s="40">
        <v>124.23333333333332</v>
      </c>
      <c r="F459" s="40">
        <v>122.26666666666667</v>
      </c>
      <c r="G459" s="40">
        <v>119.28333333333333</v>
      </c>
      <c r="H459" s="40">
        <v>129.18333333333331</v>
      </c>
      <c r="I459" s="40">
        <v>132.16666666666663</v>
      </c>
      <c r="J459" s="40">
        <v>134.1333333333333</v>
      </c>
      <c r="K459" s="31">
        <v>130.19999999999999</v>
      </c>
      <c r="L459" s="31">
        <v>125.25</v>
      </c>
      <c r="M459" s="31">
        <v>274.02060999999998</v>
      </c>
      <c r="N459" s="1"/>
      <c r="O459" s="1"/>
    </row>
    <row r="460" spans="1:15" ht="12.75" customHeight="1">
      <c r="A460" s="31">
        <v>450</v>
      </c>
      <c r="B460" s="31" t="s">
        <v>202</v>
      </c>
      <c r="C460" s="31">
        <v>1375.6</v>
      </c>
      <c r="D460" s="40">
        <v>1395.1333333333332</v>
      </c>
      <c r="E460" s="40">
        <v>1343.2666666666664</v>
      </c>
      <c r="F460" s="40">
        <v>1310.9333333333332</v>
      </c>
      <c r="G460" s="40">
        <v>1259.0666666666664</v>
      </c>
      <c r="H460" s="40">
        <v>1427.4666666666665</v>
      </c>
      <c r="I460" s="40">
        <v>1479.3333333333333</v>
      </c>
      <c r="J460" s="40">
        <v>1511.6666666666665</v>
      </c>
      <c r="K460" s="31">
        <v>1447</v>
      </c>
      <c r="L460" s="31">
        <v>1362.8</v>
      </c>
      <c r="M460" s="31">
        <v>273.40069</v>
      </c>
      <c r="N460" s="1"/>
      <c r="O460" s="1"/>
    </row>
    <row r="461" spans="1:15" ht="12.75" customHeight="1">
      <c r="A461" s="31">
        <v>451</v>
      </c>
      <c r="B461" s="31" t="s">
        <v>556</v>
      </c>
      <c r="C461" s="31">
        <v>3980.2</v>
      </c>
      <c r="D461" s="40">
        <v>4038.4</v>
      </c>
      <c r="E461" s="40">
        <v>3891.8</v>
      </c>
      <c r="F461" s="40">
        <v>3803.4</v>
      </c>
      <c r="G461" s="40">
        <v>3656.8</v>
      </c>
      <c r="H461" s="40">
        <v>4126.8</v>
      </c>
      <c r="I461" s="40">
        <v>4273.3999999999996</v>
      </c>
      <c r="J461" s="40">
        <v>4361.8</v>
      </c>
      <c r="K461" s="31">
        <v>4185</v>
      </c>
      <c r="L461" s="31">
        <v>3950</v>
      </c>
      <c r="M461" s="31">
        <v>0.49686999999999998</v>
      </c>
      <c r="N461" s="1"/>
      <c r="O461" s="1"/>
    </row>
    <row r="462" spans="1:15" ht="12.75" customHeight="1">
      <c r="A462" s="31">
        <v>452</v>
      </c>
      <c r="B462" s="31" t="s">
        <v>204</v>
      </c>
      <c r="C462" s="31">
        <v>1399.2</v>
      </c>
      <c r="D462" s="40">
        <v>1396.6166666666668</v>
      </c>
      <c r="E462" s="40">
        <v>1373.2333333333336</v>
      </c>
      <c r="F462" s="40">
        <v>1347.2666666666669</v>
      </c>
      <c r="G462" s="40">
        <v>1323.8833333333337</v>
      </c>
      <c r="H462" s="40">
        <v>1422.5833333333335</v>
      </c>
      <c r="I462" s="40">
        <v>1445.9666666666667</v>
      </c>
      <c r="J462" s="40">
        <v>1471.9333333333334</v>
      </c>
      <c r="K462" s="31">
        <v>1420</v>
      </c>
      <c r="L462" s="31">
        <v>1370.65</v>
      </c>
      <c r="M462" s="31">
        <v>40.51399</v>
      </c>
      <c r="N462" s="1"/>
      <c r="O462" s="1"/>
    </row>
    <row r="463" spans="1:15" ht="12.75" customHeight="1">
      <c r="A463" s="31">
        <v>453</v>
      </c>
      <c r="B463" s="31" t="s">
        <v>557</v>
      </c>
      <c r="C463" s="31">
        <v>135.44999999999999</v>
      </c>
      <c r="D463" s="40">
        <v>136.56666666666666</v>
      </c>
      <c r="E463" s="40">
        <v>133.43333333333334</v>
      </c>
      <c r="F463" s="40">
        <v>131.41666666666669</v>
      </c>
      <c r="G463" s="40">
        <v>128.28333333333336</v>
      </c>
      <c r="H463" s="40">
        <v>138.58333333333331</v>
      </c>
      <c r="I463" s="40">
        <v>141.71666666666664</v>
      </c>
      <c r="J463" s="40">
        <v>143.73333333333329</v>
      </c>
      <c r="K463" s="31">
        <v>139.69999999999999</v>
      </c>
      <c r="L463" s="31">
        <v>134.55000000000001</v>
      </c>
      <c r="M463" s="31">
        <v>4.74777</v>
      </c>
      <c r="N463" s="1"/>
      <c r="O463" s="1"/>
    </row>
    <row r="464" spans="1:15" ht="12.75" customHeight="1">
      <c r="A464" s="31">
        <v>454</v>
      </c>
      <c r="B464" s="31" t="s">
        <v>185</v>
      </c>
      <c r="C464" s="31">
        <v>958.15</v>
      </c>
      <c r="D464" s="40">
        <v>967.69999999999993</v>
      </c>
      <c r="E464" s="40">
        <v>943.44999999999982</v>
      </c>
      <c r="F464" s="40">
        <v>928.74999999999989</v>
      </c>
      <c r="G464" s="40">
        <v>904.49999999999977</v>
      </c>
      <c r="H464" s="40">
        <v>982.39999999999986</v>
      </c>
      <c r="I464" s="40">
        <v>1006.6500000000001</v>
      </c>
      <c r="J464" s="40">
        <v>1021.3499999999999</v>
      </c>
      <c r="K464" s="31">
        <v>991.95</v>
      </c>
      <c r="L464" s="31">
        <v>953</v>
      </c>
      <c r="M464" s="31">
        <v>5.1586100000000004</v>
      </c>
      <c r="N464" s="1"/>
      <c r="O464" s="1"/>
    </row>
    <row r="465" spans="1:15" ht="12.75" customHeight="1">
      <c r="A465" s="31">
        <v>455</v>
      </c>
      <c r="B465" s="31" t="s">
        <v>558</v>
      </c>
      <c r="C465" s="31">
        <v>1376.15</v>
      </c>
      <c r="D465" s="40">
        <v>1375.7333333333333</v>
      </c>
      <c r="E465" s="40">
        <v>1362.4666666666667</v>
      </c>
      <c r="F465" s="40">
        <v>1348.7833333333333</v>
      </c>
      <c r="G465" s="40">
        <v>1335.5166666666667</v>
      </c>
      <c r="H465" s="40">
        <v>1389.4166666666667</v>
      </c>
      <c r="I465" s="40">
        <v>1402.6833333333336</v>
      </c>
      <c r="J465" s="40">
        <v>1416.3666666666668</v>
      </c>
      <c r="K465" s="31">
        <v>1389</v>
      </c>
      <c r="L465" s="31">
        <v>1362.05</v>
      </c>
      <c r="M465" s="31">
        <v>0.62748999999999999</v>
      </c>
      <c r="N465" s="1"/>
      <c r="O465" s="1"/>
    </row>
    <row r="466" spans="1:15" ht="12.75" customHeight="1">
      <c r="A466" s="31">
        <v>456</v>
      </c>
      <c r="B466" s="31" t="s">
        <v>559</v>
      </c>
      <c r="C466" s="31">
        <v>1288.25</v>
      </c>
      <c r="D466" s="40">
        <v>1296.3333333333333</v>
      </c>
      <c r="E466" s="40">
        <v>1278.1166666666666</v>
      </c>
      <c r="F466" s="40">
        <v>1267.9833333333333</v>
      </c>
      <c r="G466" s="40">
        <v>1249.7666666666667</v>
      </c>
      <c r="H466" s="40">
        <v>1306.4666666666665</v>
      </c>
      <c r="I466" s="40">
        <v>1324.6833333333332</v>
      </c>
      <c r="J466" s="40">
        <v>1334.8166666666664</v>
      </c>
      <c r="K466" s="31">
        <v>1314.55</v>
      </c>
      <c r="L466" s="31">
        <v>1286.2</v>
      </c>
      <c r="M466" s="31">
        <v>5.80105</v>
      </c>
      <c r="N466" s="1"/>
      <c r="O466" s="1"/>
    </row>
    <row r="467" spans="1:15" ht="12.75" customHeight="1">
      <c r="A467" s="31">
        <v>457</v>
      </c>
      <c r="B467" s="31" t="s">
        <v>560</v>
      </c>
      <c r="C467" s="31">
        <v>1531.5</v>
      </c>
      <c r="D467" s="40">
        <v>1535.3</v>
      </c>
      <c r="E467" s="40">
        <v>1520.6</v>
      </c>
      <c r="F467" s="40">
        <v>1509.7</v>
      </c>
      <c r="G467" s="40">
        <v>1495</v>
      </c>
      <c r="H467" s="40">
        <v>1546.1999999999998</v>
      </c>
      <c r="I467" s="40">
        <v>1560.9</v>
      </c>
      <c r="J467" s="40">
        <v>1571.7999999999997</v>
      </c>
      <c r="K467" s="31">
        <v>1550</v>
      </c>
      <c r="L467" s="31">
        <v>1524.4</v>
      </c>
      <c r="M467" s="31">
        <v>0.26904</v>
      </c>
      <c r="N467" s="1"/>
      <c r="O467" s="1"/>
    </row>
    <row r="468" spans="1:15" ht="12.75" customHeight="1">
      <c r="A468" s="31">
        <v>458</v>
      </c>
      <c r="B468" s="31" t="s">
        <v>205</v>
      </c>
      <c r="C468" s="31">
        <v>1876.8</v>
      </c>
      <c r="D468" s="40">
        <v>1875.6833333333334</v>
      </c>
      <c r="E468" s="40">
        <v>1859.0666666666668</v>
      </c>
      <c r="F468" s="40">
        <v>1841.3333333333335</v>
      </c>
      <c r="G468" s="40">
        <v>1824.7166666666669</v>
      </c>
      <c r="H468" s="40">
        <v>1893.4166666666667</v>
      </c>
      <c r="I468" s="40">
        <v>1910.0333333333335</v>
      </c>
      <c r="J468" s="40">
        <v>1927.7666666666667</v>
      </c>
      <c r="K468" s="31">
        <v>1892.3</v>
      </c>
      <c r="L468" s="31">
        <v>1857.95</v>
      </c>
      <c r="M468" s="31">
        <v>10.70166</v>
      </c>
      <c r="N468" s="1"/>
      <c r="O468" s="1"/>
    </row>
    <row r="469" spans="1:15" ht="12.75" customHeight="1">
      <c r="A469" s="31">
        <v>459</v>
      </c>
      <c r="B469" s="31" t="s">
        <v>206</v>
      </c>
      <c r="C469" s="31">
        <v>3036.1</v>
      </c>
      <c r="D469" s="40">
        <v>3037.0500000000006</v>
      </c>
      <c r="E469" s="40">
        <v>2969.1000000000013</v>
      </c>
      <c r="F469" s="40">
        <v>2902.1000000000008</v>
      </c>
      <c r="G469" s="40">
        <v>2834.1500000000015</v>
      </c>
      <c r="H469" s="40">
        <v>3104.0500000000011</v>
      </c>
      <c r="I469" s="40">
        <v>3172.0000000000009</v>
      </c>
      <c r="J469" s="40">
        <v>3239.0000000000009</v>
      </c>
      <c r="K469" s="31">
        <v>3105</v>
      </c>
      <c r="L469" s="31">
        <v>2970.05</v>
      </c>
      <c r="M469" s="31">
        <v>2.6510699999999998</v>
      </c>
      <c r="N469" s="1"/>
      <c r="O469" s="1"/>
    </row>
    <row r="470" spans="1:15" ht="12.75" customHeight="1">
      <c r="A470" s="31">
        <v>460</v>
      </c>
      <c r="B470" s="31" t="s">
        <v>207</v>
      </c>
      <c r="C470" s="31">
        <v>453.1</v>
      </c>
      <c r="D470" s="40">
        <v>451.58333333333331</v>
      </c>
      <c r="E470" s="40">
        <v>445.36666666666662</v>
      </c>
      <c r="F470" s="40">
        <v>437.63333333333333</v>
      </c>
      <c r="G470" s="40">
        <v>431.41666666666663</v>
      </c>
      <c r="H470" s="40">
        <v>459.31666666666661</v>
      </c>
      <c r="I470" s="40">
        <v>465.5333333333333</v>
      </c>
      <c r="J470" s="40">
        <v>473.26666666666659</v>
      </c>
      <c r="K470" s="31">
        <v>457.8</v>
      </c>
      <c r="L470" s="31">
        <v>443.85</v>
      </c>
      <c r="M470" s="31">
        <v>6.7427900000000003</v>
      </c>
      <c r="N470" s="1"/>
      <c r="O470" s="1"/>
    </row>
    <row r="471" spans="1:15" ht="12.75" customHeight="1">
      <c r="A471" s="31">
        <v>461</v>
      </c>
      <c r="B471" s="31" t="s">
        <v>208</v>
      </c>
      <c r="C471" s="31">
        <v>897.2</v>
      </c>
      <c r="D471" s="40">
        <v>894.65</v>
      </c>
      <c r="E471" s="40">
        <v>874.3</v>
      </c>
      <c r="F471" s="40">
        <v>851.4</v>
      </c>
      <c r="G471" s="40">
        <v>831.05</v>
      </c>
      <c r="H471" s="40">
        <v>917.55</v>
      </c>
      <c r="I471" s="40">
        <v>937.90000000000009</v>
      </c>
      <c r="J471" s="40">
        <v>960.8</v>
      </c>
      <c r="K471" s="31">
        <v>915</v>
      </c>
      <c r="L471" s="31">
        <v>871.75</v>
      </c>
      <c r="M471" s="31">
        <v>8.7972099999999998</v>
      </c>
      <c r="N471" s="1"/>
      <c r="O471" s="1"/>
    </row>
    <row r="472" spans="1:15" ht="12.75" customHeight="1">
      <c r="A472" s="31">
        <v>462</v>
      </c>
      <c r="B472" s="31" t="s">
        <v>561</v>
      </c>
      <c r="C472" s="31">
        <v>20.2</v>
      </c>
      <c r="D472" s="40">
        <v>20.350000000000001</v>
      </c>
      <c r="E472" s="40">
        <v>19.950000000000003</v>
      </c>
      <c r="F472" s="40">
        <v>19.700000000000003</v>
      </c>
      <c r="G472" s="40">
        <v>19.300000000000004</v>
      </c>
      <c r="H472" s="40">
        <v>20.6</v>
      </c>
      <c r="I472" s="40">
        <v>21</v>
      </c>
      <c r="J472" s="40">
        <v>21.25</v>
      </c>
      <c r="K472" s="31">
        <v>20.75</v>
      </c>
      <c r="L472" s="31">
        <v>20.100000000000001</v>
      </c>
      <c r="M472" s="31">
        <v>186.07996</v>
      </c>
      <c r="N472" s="1"/>
      <c r="O472" s="1"/>
    </row>
    <row r="473" spans="1:15" ht="12.75" customHeight="1">
      <c r="A473" s="31">
        <v>463</v>
      </c>
      <c r="B473" s="31" t="s">
        <v>562</v>
      </c>
      <c r="C473" s="31">
        <v>125.9</v>
      </c>
      <c r="D473" s="40">
        <v>127.25</v>
      </c>
      <c r="E473" s="40">
        <v>123.15</v>
      </c>
      <c r="F473" s="40">
        <v>120.4</v>
      </c>
      <c r="G473" s="40">
        <v>116.30000000000001</v>
      </c>
      <c r="H473" s="40">
        <v>130</v>
      </c>
      <c r="I473" s="40">
        <v>134.10000000000002</v>
      </c>
      <c r="J473" s="40">
        <v>136.85</v>
      </c>
      <c r="K473" s="31">
        <v>131.35</v>
      </c>
      <c r="L473" s="31">
        <v>124.5</v>
      </c>
      <c r="M473" s="31">
        <v>3.91893</v>
      </c>
      <c r="N473" s="1"/>
      <c r="O473" s="1"/>
    </row>
    <row r="474" spans="1:15" ht="12.75" customHeight="1">
      <c r="A474" s="31">
        <v>464</v>
      </c>
      <c r="B474" s="31" t="s">
        <v>563</v>
      </c>
      <c r="C474" s="31">
        <v>1267.7</v>
      </c>
      <c r="D474" s="40">
        <v>1257.8999999999999</v>
      </c>
      <c r="E474" s="40">
        <v>1230.7999999999997</v>
      </c>
      <c r="F474" s="40">
        <v>1193.8999999999999</v>
      </c>
      <c r="G474" s="40">
        <v>1166.7999999999997</v>
      </c>
      <c r="H474" s="40">
        <v>1294.7999999999997</v>
      </c>
      <c r="I474" s="40">
        <v>1321.8999999999996</v>
      </c>
      <c r="J474" s="40">
        <v>1358.7999999999997</v>
      </c>
      <c r="K474" s="31">
        <v>1285</v>
      </c>
      <c r="L474" s="31">
        <v>1221</v>
      </c>
      <c r="M474" s="31">
        <v>1.99871</v>
      </c>
      <c r="N474" s="1"/>
      <c r="O474" s="1"/>
    </row>
    <row r="475" spans="1:15" ht="12.75" customHeight="1">
      <c r="A475" s="31">
        <v>465</v>
      </c>
      <c r="B475" s="31" t="s">
        <v>564</v>
      </c>
      <c r="C475" s="31">
        <v>12.85</v>
      </c>
      <c r="D475" s="40">
        <v>12.816666666666665</v>
      </c>
      <c r="E475" s="40">
        <v>12.68333333333333</v>
      </c>
      <c r="F475" s="40">
        <v>12.516666666666666</v>
      </c>
      <c r="G475" s="40">
        <v>12.383333333333331</v>
      </c>
      <c r="H475" s="40">
        <v>12.983333333333329</v>
      </c>
      <c r="I475" s="40">
        <v>13.116666666666665</v>
      </c>
      <c r="J475" s="40">
        <v>13.283333333333328</v>
      </c>
      <c r="K475" s="31">
        <v>12.95</v>
      </c>
      <c r="L475" s="31">
        <v>12.65</v>
      </c>
      <c r="M475" s="31">
        <v>23.115690000000001</v>
      </c>
      <c r="N475" s="1"/>
      <c r="O475" s="1"/>
    </row>
    <row r="476" spans="1:15" ht="12.75" customHeight="1">
      <c r="A476" s="31">
        <v>466</v>
      </c>
      <c r="B476" s="31" t="s">
        <v>565</v>
      </c>
      <c r="C476" s="31">
        <v>460</v>
      </c>
      <c r="D476" s="40">
        <v>467.66666666666669</v>
      </c>
      <c r="E476" s="40">
        <v>447.98333333333335</v>
      </c>
      <c r="F476" s="40">
        <v>435.96666666666664</v>
      </c>
      <c r="G476" s="40">
        <v>416.2833333333333</v>
      </c>
      <c r="H476" s="40">
        <v>479.68333333333339</v>
      </c>
      <c r="I476" s="40">
        <v>499.36666666666667</v>
      </c>
      <c r="J476" s="40">
        <v>511.38333333333344</v>
      </c>
      <c r="K476" s="31">
        <v>487.35</v>
      </c>
      <c r="L476" s="31">
        <v>455.65</v>
      </c>
      <c r="M476" s="31">
        <v>6.29345</v>
      </c>
      <c r="N476" s="1"/>
      <c r="O476" s="1"/>
    </row>
    <row r="477" spans="1:15" ht="12.75" customHeight="1">
      <c r="A477" s="31">
        <v>467</v>
      </c>
      <c r="B477" s="31" t="s">
        <v>212</v>
      </c>
      <c r="C477" s="31">
        <v>728.25</v>
      </c>
      <c r="D477" s="40">
        <v>736.05000000000007</v>
      </c>
      <c r="E477" s="40">
        <v>714.30000000000018</v>
      </c>
      <c r="F477" s="40">
        <v>700.35000000000014</v>
      </c>
      <c r="G477" s="40">
        <v>678.60000000000025</v>
      </c>
      <c r="H477" s="40">
        <v>750.00000000000011</v>
      </c>
      <c r="I477" s="40">
        <v>771.74999999999989</v>
      </c>
      <c r="J477" s="40">
        <v>785.7</v>
      </c>
      <c r="K477" s="31">
        <v>757.8</v>
      </c>
      <c r="L477" s="31">
        <v>722.1</v>
      </c>
      <c r="M477" s="31">
        <v>42.57864</v>
      </c>
      <c r="N477" s="1"/>
      <c r="O477" s="1"/>
    </row>
    <row r="478" spans="1:15" ht="12.75" customHeight="1">
      <c r="A478" s="31">
        <v>468</v>
      </c>
      <c r="B478" s="31" t="s">
        <v>566</v>
      </c>
      <c r="C478" s="31">
        <v>1089.55</v>
      </c>
      <c r="D478" s="40">
        <v>1099.3666666666666</v>
      </c>
      <c r="E478" s="40">
        <v>1063.1333333333332</v>
      </c>
      <c r="F478" s="40">
        <v>1036.7166666666667</v>
      </c>
      <c r="G478" s="40">
        <v>1000.4833333333333</v>
      </c>
      <c r="H478" s="40">
        <v>1125.7833333333331</v>
      </c>
      <c r="I478" s="40">
        <v>1162.0166666666662</v>
      </c>
      <c r="J478" s="40">
        <v>1188.4333333333329</v>
      </c>
      <c r="K478" s="31">
        <v>1135.5999999999999</v>
      </c>
      <c r="L478" s="31">
        <v>1072.95</v>
      </c>
      <c r="M478" s="31">
        <v>4.6732800000000001</v>
      </c>
      <c r="N478" s="1"/>
      <c r="O478" s="1"/>
    </row>
    <row r="479" spans="1:15" ht="12.75" customHeight="1">
      <c r="A479" s="31">
        <v>469</v>
      </c>
      <c r="B479" s="31" t="s">
        <v>567</v>
      </c>
      <c r="C479" s="31">
        <v>177.8</v>
      </c>
      <c r="D479" s="40">
        <v>183.6</v>
      </c>
      <c r="E479" s="40">
        <v>169.2</v>
      </c>
      <c r="F479" s="40">
        <v>160.6</v>
      </c>
      <c r="G479" s="40">
        <v>146.19999999999999</v>
      </c>
      <c r="H479" s="40">
        <v>192.2</v>
      </c>
      <c r="I479" s="40">
        <v>206.60000000000002</v>
      </c>
      <c r="J479" s="40">
        <v>215.2</v>
      </c>
      <c r="K479" s="31">
        <v>198</v>
      </c>
      <c r="L479" s="31">
        <v>175</v>
      </c>
      <c r="M479" s="31">
        <v>24.193719999999999</v>
      </c>
      <c r="N479" s="1"/>
      <c r="O479" s="1"/>
    </row>
    <row r="480" spans="1:15" ht="12.75" customHeight="1">
      <c r="A480" s="31">
        <v>470</v>
      </c>
      <c r="B480" s="31" t="s">
        <v>568</v>
      </c>
      <c r="C480" s="31">
        <v>19.7</v>
      </c>
      <c r="D480" s="40">
        <v>20.783333333333335</v>
      </c>
      <c r="E480" s="40">
        <v>18.31666666666667</v>
      </c>
      <c r="F480" s="40">
        <v>16.933333333333334</v>
      </c>
      <c r="G480" s="40">
        <v>14.466666666666669</v>
      </c>
      <c r="H480" s="40">
        <v>22.166666666666671</v>
      </c>
      <c r="I480" s="40">
        <v>24.633333333333333</v>
      </c>
      <c r="J480" s="40">
        <v>26.016666666666673</v>
      </c>
      <c r="K480" s="31">
        <v>23.25</v>
      </c>
      <c r="L480" s="31">
        <v>19.399999999999999</v>
      </c>
      <c r="M480" s="31">
        <v>444.07619</v>
      </c>
      <c r="N480" s="1"/>
      <c r="O480" s="1"/>
    </row>
    <row r="481" spans="1:15" ht="12.75" customHeight="1">
      <c r="A481" s="31">
        <v>471</v>
      </c>
      <c r="B481" s="31" t="s">
        <v>211</v>
      </c>
      <c r="C481" s="31">
        <v>7493.35</v>
      </c>
      <c r="D481" s="40">
        <v>7517.9333333333334</v>
      </c>
      <c r="E481" s="40">
        <v>7410.9666666666672</v>
      </c>
      <c r="F481" s="40">
        <v>7328.5833333333339</v>
      </c>
      <c r="G481" s="40">
        <v>7221.6166666666677</v>
      </c>
      <c r="H481" s="40">
        <v>7600.3166666666666</v>
      </c>
      <c r="I481" s="40">
        <v>7707.2833333333319</v>
      </c>
      <c r="J481" s="40">
        <v>7789.6666666666661</v>
      </c>
      <c r="K481" s="31">
        <v>7624.9</v>
      </c>
      <c r="L481" s="31">
        <v>7435.55</v>
      </c>
      <c r="M481" s="31">
        <v>3.58744</v>
      </c>
      <c r="N481" s="1"/>
      <c r="O481" s="1"/>
    </row>
    <row r="482" spans="1:15" ht="12.75" customHeight="1">
      <c r="A482" s="31">
        <v>472</v>
      </c>
      <c r="B482" s="31" t="s">
        <v>280</v>
      </c>
      <c r="C482" s="31">
        <v>33.5</v>
      </c>
      <c r="D482" s="40">
        <v>33.816666666666663</v>
      </c>
      <c r="E482" s="40">
        <v>33.033333333333324</v>
      </c>
      <c r="F482" s="40">
        <v>32.566666666666663</v>
      </c>
      <c r="G482" s="40">
        <v>31.783333333333324</v>
      </c>
      <c r="H482" s="40">
        <v>34.283333333333324</v>
      </c>
      <c r="I482" s="40">
        <v>35.066666666666656</v>
      </c>
      <c r="J482" s="40">
        <v>35.533333333333324</v>
      </c>
      <c r="K482" s="31">
        <v>34.6</v>
      </c>
      <c r="L482" s="31">
        <v>33.35</v>
      </c>
      <c r="M482" s="31">
        <v>59.63476</v>
      </c>
      <c r="N482" s="1"/>
      <c r="O482" s="1"/>
    </row>
    <row r="483" spans="1:15" ht="12.75" customHeight="1">
      <c r="A483" s="31">
        <v>473</v>
      </c>
      <c r="B483" s="31" t="s">
        <v>210</v>
      </c>
      <c r="C483" s="31">
        <v>1452.2</v>
      </c>
      <c r="D483" s="40">
        <v>1458.6499999999999</v>
      </c>
      <c r="E483" s="40">
        <v>1426.0999999999997</v>
      </c>
      <c r="F483" s="40">
        <v>1399.9999999999998</v>
      </c>
      <c r="G483" s="40">
        <v>1367.4499999999996</v>
      </c>
      <c r="H483" s="40">
        <v>1484.7499999999998</v>
      </c>
      <c r="I483" s="40">
        <v>1517.3</v>
      </c>
      <c r="J483" s="40">
        <v>1543.3999999999999</v>
      </c>
      <c r="K483" s="31">
        <v>1491.2</v>
      </c>
      <c r="L483" s="31">
        <v>1432.55</v>
      </c>
      <c r="M483" s="31">
        <v>7.6348599999999998</v>
      </c>
      <c r="N483" s="1"/>
      <c r="O483" s="1"/>
    </row>
    <row r="484" spans="1:15" ht="12.75" customHeight="1">
      <c r="A484" s="31">
        <v>474</v>
      </c>
      <c r="B484" s="31" t="s">
        <v>156</v>
      </c>
      <c r="C484" s="31">
        <v>703.9</v>
      </c>
      <c r="D484" s="40">
        <v>710.68333333333339</v>
      </c>
      <c r="E484" s="40">
        <v>689.76666666666677</v>
      </c>
      <c r="F484" s="40">
        <v>675.63333333333333</v>
      </c>
      <c r="G484" s="40">
        <v>654.7166666666667</v>
      </c>
      <c r="H484" s="40">
        <v>724.81666666666683</v>
      </c>
      <c r="I484" s="40">
        <v>745.73333333333335</v>
      </c>
      <c r="J484" s="40">
        <v>759.8666666666669</v>
      </c>
      <c r="K484" s="31">
        <v>731.6</v>
      </c>
      <c r="L484" s="31">
        <v>696.55</v>
      </c>
      <c r="M484" s="31">
        <v>63.187440000000002</v>
      </c>
      <c r="N484" s="1"/>
      <c r="O484" s="1"/>
    </row>
    <row r="485" spans="1:15" ht="12.75" customHeight="1">
      <c r="A485" s="31">
        <v>475</v>
      </c>
      <c r="B485" s="31" t="s">
        <v>281</v>
      </c>
      <c r="C485" s="31">
        <v>240.35</v>
      </c>
      <c r="D485" s="40">
        <v>241.30000000000004</v>
      </c>
      <c r="E485" s="40">
        <v>236.10000000000008</v>
      </c>
      <c r="F485" s="40">
        <v>231.85000000000005</v>
      </c>
      <c r="G485" s="40">
        <v>226.65000000000009</v>
      </c>
      <c r="H485" s="40">
        <v>245.55000000000007</v>
      </c>
      <c r="I485" s="40">
        <v>250.75000000000006</v>
      </c>
      <c r="J485" s="40">
        <v>255.00000000000006</v>
      </c>
      <c r="K485" s="31">
        <v>246.5</v>
      </c>
      <c r="L485" s="31">
        <v>237.05</v>
      </c>
      <c r="M485" s="31">
        <v>6.3709699999999998</v>
      </c>
      <c r="N485" s="1"/>
      <c r="O485" s="1"/>
    </row>
    <row r="486" spans="1:15" ht="12.75" customHeight="1">
      <c r="A486" s="31">
        <v>476</v>
      </c>
      <c r="B486" s="31" t="s">
        <v>569</v>
      </c>
      <c r="C486" s="31">
        <v>3654.3</v>
      </c>
      <c r="D486" s="40">
        <v>3638.1333333333332</v>
      </c>
      <c r="E486" s="40">
        <v>3551.2666666666664</v>
      </c>
      <c r="F486" s="40">
        <v>3448.2333333333331</v>
      </c>
      <c r="G486" s="40">
        <v>3361.3666666666663</v>
      </c>
      <c r="H486" s="40">
        <v>3741.1666666666665</v>
      </c>
      <c r="I486" s="40">
        <v>3828.0333333333333</v>
      </c>
      <c r="J486" s="40">
        <v>3931.0666666666666</v>
      </c>
      <c r="K486" s="31">
        <v>3725</v>
      </c>
      <c r="L486" s="31">
        <v>3535.1</v>
      </c>
      <c r="M486" s="31">
        <v>0.20601</v>
      </c>
      <c r="N486" s="1"/>
      <c r="O486" s="1"/>
    </row>
    <row r="487" spans="1:15" ht="12.75" customHeight="1">
      <c r="A487" s="31">
        <v>477</v>
      </c>
      <c r="B487" s="31" t="s">
        <v>570</v>
      </c>
      <c r="C487" s="31">
        <v>458.75</v>
      </c>
      <c r="D487" s="40">
        <v>461.25</v>
      </c>
      <c r="E487" s="40">
        <v>447.5</v>
      </c>
      <c r="F487" s="40">
        <v>436.25</v>
      </c>
      <c r="G487" s="40">
        <v>422.5</v>
      </c>
      <c r="H487" s="40">
        <v>472.5</v>
      </c>
      <c r="I487" s="40">
        <v>486.25</v>
      </c>
      <c r="J487" s="40">
        <v>497.5</v>
      </c>
      <c r="K487" s="31">
        <v>475</v>
      </c>
      <c r="L487" s="31">
        <v>450</v>
      </c>
      <c r="M487" s="31">
        <v>5.2342199999999997</v>
      </c>
      <c r="N487" s="1"/>
      <c r="O487" s="1"/>
    </row>
    <row r="488" spans="1:15" ht="12.75" customHeight="1">
      <c r="A488" s="31">
        <v>478</v>
      </c>
      <c r="B488" s="31" t="s">
        <v>571</v>
      </c>
      <c r="C488" s="31">
        <v>3370.95</v>
      </c>
      <c r="D488" s="40">
        <v>3368.15</v>
      </c>
      <c r="E488" s="40">
        <v>3346.8</v>
      </c>
      <c r="F488" s="40">
        <v>3322.65</v>
      </c>
      <c r="G488" s="40">
        <v>3301.3</v>
      </c>
      <c r="H488" s="40">
        <v>3392.3</v>
      </c>
      <c r="I488" s="40">
        <v>3413.6499999999996</v>
      </c>
      <c r="J488" s="40">
        <v>3437.8</v>
      </c>
      <c r="K488" s="31">
        <v>3389.5</v>
      </c>
      <c r="L488" s="31">
        <v>3344</v>
      </c>
      <c r="M488" s="31">
        <v>6.7640000000000006E-2</v>
      </c>
      <c r="N488" s="1"/>
      <c r="O488" s="1"/>
    </row>
    <row r="489" spans="1:15" ht="12.75" customHeight="1">
      <c r="A489" s="31">
        <v>479</v>
      </c>
      <c r="B489" s="31" t="s">
        <v>572</v>
      </c>
      <c r="C489" s="31">
        <v>737.8</v>
      </c>
      <c r="D489" s="40">
        <v>744.98333333333323</v>
      </c>
      <c r="E489" s="40">
        <v>724.81666666666649</v>
      </c>
      <c r="F489" s="40">
        <v>711.83333333333326</v>
      </c>
      <c r="G489" s="40">
        <v>691.66666666666652</v>
      </c>
      <c r="H489" s="40">
        <v>757.96666666666647</v>
      </c>
      <c r="I489" s="40">
        <v>778.13333333333321</v>
      </c>
      <c r="J489" s="40">
        <v>791.11666666666645</v>
      </c>
      <c r="K489" s="31">
        <v>765.15</v>
      </c>
      <c r="L489" s="31">
        <v>732</v>
      </c>
      <c r="M489" s="31">
        <v>1.26328</v>
      </c>
      <c r="N489" s="1"/>
      <c r="O489" s="1"/>
    </row>
    <row r="490" spans="1:15" ht="12.75" customHeight="1">
      <c r="A490" s="31">
        <v>480</v>
      </c>
      <c r="B490" s="31" t="s">
        <v>573</v>
      </c>
      <c r="C490" s="31">
        <v>40.450000000000003</v>
      </c>
      <c r="D490" s="40">
        <v>39.81666666666667</v>
      </c>
      <c r="E490" s="40">
        <v>37.38333333333334</v>
      </c>
      <c r="F490" s="40">
        <v>34.31666666666667</v>
      </c>
      <c r="G490" s="40">
        <v>31.88333333333334</v>
      </c>
      <c r="H490" s="40">
        <v>42.88333333333334</v>
      </c>
      <c r="I490" s="40">
        <v>45.316666666666663</v>
      </c>
      <c r="J490" s="40">
        <v>48.38333333333334</v>
      </c>
      <c r="K490" s="31">
        <v>42.25</v>
      </c>
      <c r="L490" s="31">
        <v>36.75</v>
      </c>
      <c r="M490" s="31">
        <v>295.75405999999998</v>
      </c>
      <c r="N490" s="1"/>
      <c r="O490" s="1"/>
    </row>
    <row r="491" spans="1:15" ht="12.75" customHeight="1">
      <c r="A491" s="31">
        <v>481</v>
      </c>
      <c r="B491" s="31" t="s">
        <v>574</v>
      </c>
      <c r="C491" s="31">
        <v>1337.15</v>
      </c>
      <c r="D491" s="40">
        <v>1346.3166666666666</v>
      </c>
      <c r="E491" s="40">
        <v>1318.8333333333333</v>
      </c>
      <c r="F491" s="40">
        <v>1300.5166666666667</v>
      </c>
      <c r="G491" s="40">
        <v>1273.0333333333333</v>
      </c>
      <c r="H491" s="40">
        <v>1364.6333333333332</v>
      </c>
      <c r="I491" s="40">
        <v>1392.1166666666668</v>
      </c>
      <c r="J491" s="40">
        <v>1410.4333333333332</v>
      </c>
      <c r="K491" s="31">
        <v>1373.8</v>
      </c>
      <c r="L491" s="31">
        <v>1328</v>
      </c>
      <c r="M491" s="31">
        <v>0.33661000000000002</v>
      </c>
      <c r="N491" s="1"/>
      <c r="O491" s="1"/>
    </row>
    <row r="492" spans="1:15" ht="12.75" customHeight="1">
      <c r="A492" s="31">
        <v>482</v>
      </c>
      <c r="B492" s="31" t="s">
        <v>575</v>
      </c>
      <c r="C492" s="31">
        <v>1749.85</v>
      </c>
      <c r="D492" s="40">
        <v>1764.2833333333335</v>
      </c>
      <c r="E492" s="40">
        <v>1721.5666666666671</v>
      </c>
      <c r="F492" s="40">
        <v>1693.2833333333335</v>
      </c>
      <c r="G492" s="40">
        <v>1650.5666666666671</v>
      </c>
      <c r="H492" s="40">
        <v>1792.5666666666671</v>
      </c>
      <c r="I492" s="40">
        <v>1835.2833333333338</v>
      </c>
      <c r="J492" s="40">
        <v>1863.5666666666671</v>
      </c>
      <c r="K492" s="31">
        <v>1807</v>
      </c>
      <c r="L492" s="31">
        <v>1736</v>
      </c>
      <c r="M492" s="31">
        <v>0.49965999999999999</v>
      </c>
      <c r="N492" s="1"/>
      <c r="O492" s="1"/>
    </row>
    <row r="493" spans="1:15" ht="12.75" customHeight="1">
      <c r="A493" s="31">
        <v>483</v>
      </c>
      <c r="B493" s="31" t="s">
        <v>576</v>
      </c>
      <c r="C493" s="31">
        <v>274.3</v>
      </c>
      <c r="D493" s="40">
        <v>277.51666666666671</v>
      </c>
      <c r="E493" s="40">
        <v>268.93333333333339</v>
      </c>
      <c r="F493" s="40">
        <v>263.56666666666666</v>
      </c>
      <c r="G493" s="40">
        <v>254.98333333333335</v>
      </c>
      <c r="H493" s="40">
        <v>282.88333333333344</v>
      </c>
      <c r="I493" s="40">
        <v>291.46666666666681</v>
      </c>
      <c r="J493" s="40">
        <v>296.83333333333348</v>
      </c>
      <c r="K493" s="31">
        <v>286.10000000000002</v>
      </c>
      <c r="L493" s="31">
        <v>272.14999999999998</v>
      </c>
      <c r="M493" s="31">
        <v>2.82376</v>
      </c>
      <c r="N493" s="1"/>
      <c r="O493" s="1"/>
    </row>
    <row r="494" spans="1:15" ht="12.75" customHeight="1">
      <c r="A494" s="31">
        <v>484</v>
      </c>
      <c r="B494" s="31" t="s">
        <v>282</v>
      </c>
      <c r="C494" s="31">
        <v>806.65</v>
      </c>
      <c r="D494" s="40">
        <v>801.1</v>
      </c>
      <c r="E494" s="40">
        <v>792.2</v>
      </c>
      <c r="F494" s="40">
        <v>777.75</v>
      </c>
      <c r="G494" s="40">
        <v>768.85</v>
      </c>
      <c r="H494" s="40">
        <v>815.55000000000007</v>
      </c>
      <c r="I494" s="40">
        <v>824.44999999999993</v>
      </c>
      <c r="J494" s="40">
        <v>838.90000000000009</v>
      </c>
      <c r="K494" s="31">
        <v>810</v>
      </c>
      <c r="L494" s="31">
        <v>786.65</v>
      </c>
      <c r="M494" s="31">
        <v>12.250830000000001</v>
      </c>
      <c r="N494" s="1"/>
      <c r="O494" s="1"/>
    </row>
    <row r="495" spans="1:15" ht="12.75" customHeight="1">
      <c r="A495" s="31">
        <v>485</v>
      </c>
      <c r="B495" s="31" t="s">
        <v>213</v>
      </c>
      <c r="C495" s="31">
        <v>269.25</v>
      </c>
      <c r="D495" s="40">
        <v>274.96666666666664</v>
      </c>
      <c r="E495" s="40">
        <v>260.93333333333328</v>
      </c>
      <c r="F495" s="40">
        <v>252.61666666666662</v>
      </c>
      <c r="G495" s="40">
        <v>238.58333333333326</v>
      </c>
      <c r="H495" s="40">
        <v>283.2833333333333</v>
      </c>
      <c r="I495" s="40">
        <v>297.31666666666672</v>
      </c>
      <c r="J495" s="40">
        <v>305.63333333333333</v>
      </c>
      <c r="K495" s="31">
        <v>289</v>
      </c>
      <c r="L495" s="31">
        <v>266.64999999999998</v>
      </c>
      <c r="M495" s="31">
        <v>339.85527999999999</v>
      </c>
      <c r="N495" s="1"/>
      <c r="O495" s="1"/>
    </row>
    <row r="496" spans="1:15" ht="12.75" customHeight="1">
      <c r="A496" s="31">
        <v>486</v>
      </c>
      <c r="B496" s="31" t="s">
        <v>577</v>
      </c>
      <c r="C496" s="31">
        <v>2461.65</v>
      </c>
      <c r="D496" s="40">
        <v>2491.5499999999997</v>
      </c>
      <c r="E496" s="40">
        <v>2421.0999999999995</v>
      </c>
      <c r="F496" s="40">
        <v>2380.5499999999997</v>
      </c>
      <c r="G496" s="40">
        <v>2310.0999999999995</v>
      </c>
      <c r="H496" s="40">
        <v>2532.0999999999995</v>
      </c>
      <c r="I496" s="40">
        <v>2602.5499999999993</v>
      </c>
      <c r="J496" s="40">
        <v>2643.0999999999995</v>
      </c>
      <c r="K496" s="31">
        <v>2562</v>
      </c>
      <c r="L496" s="31">
        <v>2451</v>
      </c>
      <c r="M496" s="31">
        <v>0.76166</v>
      </c>
      <c r="N496" s="1"/>
      <c r="O496" s="1"/>
    </row>
    <row r="497" spans="1:15" ht="12.75" customHeight="1">
      <c r="A497" s="31">
        <v>487</v>
      </c>
      <c r="B497" s="31" t="s">
        <v>578</v>
      </c>
      <c r="C497" s="31">
        <v>1854.4</v>
      </c>
      <c r="D497" s="40">
        <v>1863</v>
      </c>
      <c r="E497" s="40">
        <v>1831.4</v>
      </c>
      <c r="F497" s="40">
        <v>1808.4</v>
      </c>
      <c r="G497" s="40">
        <v>1776.8000000000002</v>
      </c>
      <c r="H497" s="40">
        <v>1886</v>
      </c>
      <c r="I497" s="40">
        <v>1917.6</v>
      </c>
      <c r="J497" s="40">
        <v>1940.6</v>
      </c>
      <c r="K497" s="31">
        <v>1894.6</v>
      </c>
      <c r="L497" s="31">
        <v>1840</v>
      </c>
      <c r="M497" s="31">
        <v>0.55767</v>
      </c>
      <c r="N497" s="1"/>
      <c r="O497" s="1"/>
    </row>
    <row r="498" spans="1:15" ht="12.75" customHeight="1">
      <c r="A498" s="31">
        <v>488</v>
      </c>
      <c r="B498" s="31" t="s">
        <v>129</v>
      </c>
      <c r="C498" s="31">
        <v>5.95</v>
      </c>
      <c r="D498" s="40">
        <v>6.083333333333333</v>
      </c>
      <c r="E498" s="40">
        <v>5.7666666666666657</v>
      </c>
      <c r="F498" s="40">
        <v>5.583333333333333</v>
      </c>
      <c r="G498" s="40">
        <v>5.2666666666666657</v>
      </c>
      <c r="H498" s="40">
        <v>6.2666666666666657</v>
      </c>
      <c r="I498" s="40">
        <v>6.5833333333333339</v>
      </c>
      <c r="J498" s="40">
        <v>6.7666666666666657</v>
      </c>
      <c r="K498" s="31">
        <v>6.4</v>
      </c>
      <c r="L498" s="31">
        <v>5.9</v>
      </c>
      <c r="M498" s="31">
        <v>3093.7486199999998</v>
      </c>
      <c r="N498" s="1"/>
      <c r="O498" s="1"/>
    </row>
    <row r="499" spans="1:15" ht="12.75" customHeight="1">
      <c r="A499" s="31">
        <v>489</v>
      </c>
      <c r="B499" s="31" t="s">
        <v>214</v>
      </c>
      <c r="C499" s="31">
        <v>977.7</v>
      </c>
      <c r="D499" s="40">
        <v>978.83333333333337</v>
      </c>
      <c r="E499" s="40">
        <v>967.86666666666679</v>
      </c>
      <c r="F499" s="40">
        <v>958.03333333333342</v>
      </c>
      <c r="G499" s="40">
        <v>947.06666666666683</v>
      </c>
      <c r="H499" s="40">
        <v>988.66666666666674</v>
      </c>
      <c r="I499" s="40">
        <v>999.63333333333321</v>
      </c>
      <c r="J499" s="40">
        <v>1009.4666666666667</v>
      </c>
      <c r="K499" s="31">
        <v>989.8</v>
      </c>
      <c r="L499" s="31">
        <v>969</v>
      </c>
      <c r="M499" s="31">
        <v>7.5225600000000004</v>
      </c>
      <c r="N499" s="1"/>
      <c r="O499" s="1"/>
    </row>
    <row r="500" spans="1:15" ht="12.75" customHeight="1">
      <c r="A500" s="31">
        <v>490</v>
      </c>
      <c r="B500" s="31" t="s">
        <v>579</v>
      </c>
      <c r="C500" s="31">
        <v>7083.95</v>
      </c>
      <c r="D500" s="40">
        <v>7092.6500000000005</v>
      </c>
      <c r="E500" s="40">
        <v>7051.3000000000011</v>
      </c>
      <c r="F500" s="40">
        <v>7018.6500000000005</v>
      </c>
      <c r="G500" s="40">
        <v>6977.3000000000011</v>
      </c>
      <c r="H500" s="40">
        <v>7125.3000000000011</v>
      </c>
      <c r="I500" s="40">
        <v>7166.6500000000015</v>
      </c>
      <c r="J500" s="40">
        <v>7199.3000000000011</v>
      </c>
      <c r="K500" s="31">
        <v>7134</v>
      </c>
      <c r="L500" s="31">
        <v>7060</v>
      </c>
      <c r="M500" s="31">
        <v>1.549E-2</v>
      </c>
      <c r="N500" s="1"/>
      <c r="O500" s="1"/>
    </row>
    <row r="501" spans="1:15" ht="12.75" customHeight="1">
      <c r="A501" s="31">
        <v>491</v>
      </c>
      <c r="B501" s="31" t="s">
        <v>580</v>
      </c>
      <c r="C501" s="31">
        <v>110.3</v>
      </c>
      <c r="D501" s="40">
        <v>111.38333333333333</v>
      </c>
      <c r="E501" s="40">
        <v>108.81666666666665</v>
      </c>
      <c r="F501" s="40">
        <v>107.33333333333333</v>
      </c>
      <c r="G501" s="40">
        <v>104.76666666666665</v>
      </c>
      <c r="H501" s="40">
        <v>112.86666666666665</v>
      </c>
      <c r="I501" s="40">
        <v>115.43333333333331</v>
      </c>
      <c r="J501" s="40">
        <v>116.91666666666664</v>
      </c>
      <c r="K501" s="31">
        <v>113.95</v>
      </c>
      <c r="L501" s="31">
        <v>109.9</v>
      </c>
      <c r="M501" s="31">
        <v>20.64283</v>
      </c>
      <c r="N501" s="1"/>
      <c r="O501" s="1"/>
    </row>
    <row r="502" spans="1:15" ht="12.75" customHeight="1">
      <c r="A502" s="31">
        <v>492</v>
      </c>
      <c r="B502" s="31" t="s">
        <v>581</v>
      </c>
      <c r="C502" s="31">
        <v>118.5</v>
      </c>
      <c r="D502" s="40">
        <v>119.89999999999999</v>
      </c>
      <c r="E502" s="40">
        <v>114.84999999999998</v>
      </c>
      <c r="F502" s="40">
        <v>111.19999999999999</v>
      </c>
      <c r="G502" s="40">
        <v>106.14999999999998</v>
      </c>
      <c r="H502" s="40">
        <v>123.54999999999998</v>
      </c>
      <c r="I502" s="40">
        <v>128.6</v>
      </c>
      <c r="J502" s="40">
        <v>132.25</v>
      </c>
      <c r="K502" s="31">
        <v>124.95</v>
      </c>
      <c r="L502" s="31">
        <v>116.25</v>
      </c>
      <c r="M502" s="31">
        <v>14.403700000000001</v>
      </c>
      <c r="N502" s="1"/>
      <c r="O502" s="1"/>
    </row>
    <row r="503" spans="1:15" ht="12.75" customHeight="1">
      <c r="A503" s="31">
        <v>493</v>
      </c>
      <c r="B503" s="31" t="s">
        <v>582</v>
      </c>
      <c r="C503" s="31">
        <v>538.70000000000005</v>
      </c>
      <c r="D503" s="40">
        <v>537.56666666666672</v>
      </c>
      <c r="E503" s="40">
        <v>531.38333333333344</v>
      </c>
      <c r="F503" s="40">
        <v>524.06666666666672</v>
      </c>
      <c r="G503" s="40">
        <v>517.88333333333344</v>
      </c>
      <c r="H503" s="40">
        <v>544.88333333333344</v>
      </c>
      <c r="I503" s="40">
        <v>551.06666666666661</v>
      </c>
      <c r="J503" s="40">
        <v>558.38333333333344</v>
      </c>
      <c r="K503" s="31">
        <v>543.75</v>
      </c>
      <c r="L503" s="31">
        <v>530.25</v>
      </c>
      <c r="M503" s="31">
        <v>0.90874999999999995</v>
      </c>
      <c r="N503" s="1"/>
      <c r="O503" s="1"/>
    </row>
    <row r="504" spans="1:15" ht="12.75" customHeight="1">
      <c r="A504" s="31">
        <v>494</v>
      </c>
      <c r="B504" s="31" t="s">
        <v>283</v>
      </c>
      <c r="C504" s="31">
        <v>1999.95</v>
      </c>
      <c r="D504" s="40">
        <v>2011.6499999999999</v>
      </c>
      <c r="E504" s="40">
        <v>1978.2999999999997</v>
      </c>
      <c r="F504" s="40">
        <v>1956.6499999999999</v>
      </c>
      <c r="G504" s="40">
        <v>1923.2999999999997</v>
      </c>
      <c r="H504" s="40">
        <v>2033.2999999999997</v>
      </c>
      <c r="I504" s="40">
        <v>2066.6499999999996</v>
      </c>
      <c r="J504" s="40">
        <v>2088.2999999999997</v>
      </c>
      <c r="K504" s="31">
        <v>2045</v>
      </c>
      <c r="L504" s="31">
        <v>1990</v>
      </c>
      <c r="M504" s="31">
        <v>1.45166</v>
      </c>
      <c r="N504" s="1"/>
      <c r="O504" s="1"/>
    </row>
    <row r="505" spans="1:15" ht="12.75" customHeight="1">
      <c r="A505" s="31">
        <v>495</v>
      </c>
      <c r="B505" s="31" t="s">
        <v>215</v>
      </c>
      <c r="C505" s="31">
        <v>620.04999999999995</v>
      </c>
      <c r="D505" s="40">
        <v>623.33333333333337</v>
      </c>
      <c r="E505" s="40">
        <v>614.7166666666667</v>
      </c>
      <c r="F505" s="40">
        <v>609.38333333333333</v>
      </c>
      <c r="G505" s="40">
        <v>600.76666666666665</v>
      </c>
      <c r="H505" s="40">
        <v>628.66666666666674</v>
      </c>
      <c r="I505" s="40">
        <v>637.2833333333333</v>
      </c>
      <c r="J505" s="40">
        <v>642.61666666666679</v>
      </c>
      <c r="K505" s="31">
        <v>631.95000000000005</v>
      </c>
      <c r="L505" s="31">
        <v>618</v>
      </c>
      <c r="M505" s="31">
        <v>61.70693</v>
      </c>
      <c r="N505" s="1"/>
      <c r="O505" s="1"/>
    </row>
    <row r="506" spans="1:15" ht="12.75" customHeight="1">
      <c r="A506" s="31">
        <v>496</v>
      </c>
      <c r="B506" s="31" t="s">
        <v>583</v>
      </c>
      <c r="C506" s="31">
        <v>453.85</v>
      </c>
      <c r="D506" s="40">
        <v>459.7</v>
      </c>
      <c r="E506" s="40">
        <v>444.4</v>
      </c>
      <c r="F506" s="40">
        <v>434.95</v>
      </c>
      <c r="G506" s="40">
        <v>419.65</v>
      </c>
      <c r="H506" s="40">
        <v>469.15</v>
      </c>
      <c r="I506" s="40">
        <v>484.45000000000005</v>
      </c>
      <c r="J506" s="40">
        <v>493.9</v>
      </c>
      <c r="K506" s="31">
        <v>475</v>
      </c>
      <c r="L506" s="31">
        <v>450.25</v>
      </c>
      <c r="M506" s="31">
        <v>6.1944499999999998</v>
      </c>
      <c r="N506" s="1"/>
      <c r="O506" s="1"/>
    </row>
    <row r="507" spans="1:15" ht="12.75" customHeight="1">
      <c r="A507" s="31">
        <v>497</v>
      </c>
      <c r="B507" s="31" t="s">
        <v>284</v>
      </c>
      <c r="C507" s="31">
        <v>11.15</v>
      </c>
      <c r="D507" s="40">
        <v>11.133333333333335</v>
      </c>
      <c r="E507" s="40">
        <v>11.06666666666667</v>
      </c>
      <c r="F507" s="40">
        <v>10.983333333333336</v>
      </c>
      <c r="G507" s="40">
        <v>10.916666666666671</v>
      </c>
      <c r="H507" s="40">
        <v>11.216666666666669</v>
      </c>
      <c r="I507" s="40">
        <v>11.283333333333335</v>
      </c>
      <c r="J507" s="40">
        <v>11.366666666666667</v>
      </c>
      <c r="K507" s="31">
        <v>11.2</v>
      </c>
      <c r="L507" s="31">
        <v>11.05</v>
      </c>
      <c r="M507" s="31">
        <v>745.48014999999998</v>
      </c>
      <c r="N507" s="1"/>
      <c r="O507" s="1"/>
    </row>
    <row r="508" spans="1:15" ht="12.75" customHeight="1">
      <c r="A508" s="31">
        <v>498</v>
      </c>
      <c r="B508" s="31" t="s">
        <v>216</v>
      </c>
      <c r="C508" s="31">
        <v>170.45</v>
      </c>
      <c r="D508" s="40">
        <v>172.04999999999998</v>
      </c>
      <c r="E508" s="40">
        <v>168.39999999999998</v>
      </c>
      <c r="F508" s="40">
        <v>166.35</v>
      </c>
      <c r="G508" s="40">
        <v>162.69999999999999</v>
      </c>
      <c r="H508" s="40">
        <v>174.09999999999997</v>
      </c>
      <c r="I508" s="40">
        <v>177.75</v>
      </c>
      <c r="J508" s="40">
        <v>179.79999999999995</v>
      </c>
      <c r="K508" s="31">
        <v>175.7</v>
      </c>
      <c r="L508" s="31">
        <v>170</v>
      </c>
      <c r="M508" s="31">
        <v>100.80517999999999</v>
      </c>
      <c r="N508" s="1"/>
      <c r="O508" s="1"/>
    </row>
    <row r="509" spans="1:15" ht="12.75" customHeight="1">
      <c r="A509" s="31">
        <v>499</v>
      </c>
      <c r="B509" s="31" t="s">
        <v>584</v>
      </c>
      <c r="C509" s="31">
        <v>428.45</v>
      </c>
      <c r="D509" s="40">
        <v>432.13333333333338</v>
      </c>
      <c r="E509" s="40">
        <v>419.51666666666677</v>
      </c>
      <c r="F509" s="40">
        <v>410.58333333333337</v>
      </c>
      <c r="G509" s="40">
        <v>397.96666666666675</v>
      </c>
      <c r="H509" s="40">
        <v>441.06666666666678</v>
      </c>
      <c r="I509" s="40">
        <v>453.68333333333345</v>
      </c>
      <c r="J509" s="40">
        <v>462.61666666666679</v>
      </c>
      <c r="K509" s="31">
        <v>444.75</v>
      </c>
      <c r="L509" s="31">
        <v>423.2</v>
      </c>
      <c r="M509" s="31">
        <v>11.579969999999999</v>
      </c>
      <c r="N509" s="1"/>
      <c r="O509" s="1"/>
    </row>
    <row r="510" spans="1:15" ht="12.75" customHeight="1">
      <c r="A510" s="31">
        <v>500</v>
      </c>
      <c r="B510" s="31" t="s">
        <v>585</v>
      </c>
      <c r="C510" s="31">
        <v>2187.6</v>
      </c>
      <c r="D510" s="40">
        <v>2179.2000000000003</v>
      </c>
      <c r="E510" s="40">
        <v>2153.4000000000005</v>
      </c>
      <c r="F510" s="40">
        <v>2119.2000000000003</v>
      </c>
      <c r="G510" s="40">
        <v>2093.4000000000005</v>
      </c>
      <c r="H510" s="40">
        <v>2213.4000000000005</v>
      </c>
      <c r="I510" s="40">
        <v>2239.2000000000007</v>
      </c>
      <c r="J510" s="40">
        <v>2273.4000000000005</v>
      </c>
      <c r="K510" s="31">
        <v>2205</v>
      </c>
      <c r="L510" s="31">
        <v>2145</v>
      </c>
      <c r="M510" s="31">
        <v>0.64590000000000003</v>
      </c>
      <c r="N510" s="1"/>
      <c r="O510" s="1"/>
    </row>
    <row r="511" spans="1:15" ht="12.75" customHeight="1">
      <c r="A511" s="31">
        <v>501</v>
      </c>
      <c r="B511" s="31" t="s">
        <v>586</v>
      </c>
      <c r="C511" s="31">
        <v>2257.15</v>
      </c>
      <c r="D511" s="40">
        <v>2269.0499999999997</v>
      </c>
      <c r="E511" s="40">
        <v>2239.0999999999995</v>
      </c>
      <c r="F511" s="40">
        <v>2221.0499999999997</v>
      </c>
      <c r="G511" s="40">
        <v>2191.0999999999995</v>
      </c>
      <c r="H511" s="40">
        <v>2287.0999999999995</v>
      </c>
      <c r="I511" s="40">
        <v>2317.0499999999993</v>
      </c>
      <c r="J511" s="40">
        <v>2335.0999999999995</v>
      </c>
      <c r="K511" s="31">
        <v>2299</v>
      </c>
      <c r="L511" s="31">
        <v>2251</v>
      </c>
      <c r="M511" s="31">
        <v>0.20372999999999999</v>
      </c>
      <c r="N511" s="1"/>
      <c r="O511" s="1"/>
    </row>
    <row r="512" spans="1:15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A513" s="72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A514" s="7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A515" s="72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72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68" t="s">
        <v>587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51" t="s">
        <v>217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51" t="s">
        <v>218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51" t="s">
        <v>219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51" t="s">
        <v>220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51" t="s">
        <v>221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70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1" t="s">
        <v>222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72" t="s">
        <v>223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72" t="s">
        <v>224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72" t="s">
        <v>225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72" t="s">
        <v>226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>
      <c r="A533" s="72" t="s">
        <v>227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2.75" customHeight="1">
      <c r="A534" s="72" t="s">
        <v>228</v>
      </c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2.75" customHeight="1">
      <c r="A535" s="72" t="s">
        <v>229</v>
      </c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2.75" customHeight="1">
      <c r="A536" s="72" t="s">
        <v>230</v>
      </c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2.75" customHeight="1">
      <c r="A537" s="72" t="s">
        <v>231</v>
      </c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E10" sqref="E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6" t="s">
        <v>289</v>
      </c>
      <c r="B1" s="77"/>
      <c r="C1" s="78"/>
      <c r="D1" s="79"/>
      <c r="E1" s="77"/>
      <c r="F1" s="77"/>
      <c r="G1" s="77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</row>
    <row r="2" spans="1:35" ht="12.75" customHeight="1">
      <c r="A2" s="81"/>
      <c r="B2" s="82"/>
      <c r="C2" s="83"/>
      <c r="D2" s="84"/>
      <c r="E2" s="82"/>
      <c r="F2" s="82"/>
      <c r="G2" s="82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</row>
    <row r="3" spans="1:35" ht="12.75" customHeight="1">
      <c r="A3" s="81"/>
      <c r="B3" s="82"/>
      <c r="C3" s="83"/>
      <c r="D3" s="84"/>
      <c r="E3" s="82"/>
      <c r="F3" s="82"/>
      <c r="G3" s="82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</row>
    <row r="4" spans="1:35" ht="12.75" customHeight="1">
      <c r="A4" s="81"/>
      <c r="B4" s="82"/>
      <c r="C4" s="83"/>
      <c r="D4" s="84"/>
      <c r="E4" s="82"/>
      <c r="F4" s="82"/>
      <c r="G4" s="82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</row>
    <row r="5" spans="1:35" ht="6" customHeight="1">
      <c r="A5" s="478"/>
      <c r="B5" s="479"/>
      <c r="C5" s="478"/>
      <c r="D5" s="479"/>
      <c r="E5" s="77"/>
      <c r="F5" s="77"/>
      <c r="G5" s="77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</row>
    <row r="6" spans="1:35" ht="26.25" customHeight="1">
      <c r="A6" s="80"/>
      <c r="B6" s="85"/>
      <c r="C6" s="73"/>
      <c r="D6" s="73"/>
      <c r="E6" s="23" t="s">
        <v>288</v>
      </c>
      <c r="F6" s="77"/>
      <c r="G6" s="77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</row>
    <row r="7" spans="1:35" ht="16.5" customHeight="1">
      <c r="A7" s="86" t="s">
        <v>588</v>
      </c>
      <c r="B7" s="480" t="s">
        <v>589</v>
      </c>
      <c r="C7" s="479"/>
      <c r="D7" s="7">
        <f>Main!B10</f>
        <v>44431</v>
      </c>
      <c r="E7" s="87"/>
      <c r="F7" s="77"/>
      <c r="G7" s="88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</row>
    <row r="8" spans="1:35" ht="12.75" customHeight="1">
      <c r="A8" s="76"/>
      <c r="B8" s="77"/>
      <c r="C8" s="78"/>
      <c r="D8" s="79"/>
      <c r="E8" s="87"/>
      <c r="F8" s="87"/>
      <c r="G8" s="87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</row>
    <row r="9" spans="1:35" ht="15.75" customHeight="1">
      <c r="A9" s="89" t="s">
        <v>590</v>
      </c>
      <c r="B9" s="90" t="s">
        <v>591</v>
      </c>
      <c r="C9" s="90" t="s">
        <v>592</v>
      </c>
      <c r="D9" s="90" t="s">
        <v>593</v>
      </c>
      <c r="E9" s="90" t="s">
        <v>594</v>
      </c>
      <c r="F9" s="90" t="s">
        <v>595</v>
      </c>
      <c r="G9" s="90" t="s">
        <v>596</v>
      </c>
      <c r="H9" s="90" t="s">
        <v>597</v>
      </c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</row>
    <row r="10" spans="1:35" ht="12.75" customHeight="1">
      <c r="A10" s="91">
        <v>44428</v>
      </c>
      <c r="B10" s="32">
        <v>541988</v>
      </c>
      <c r="C10" s="31" t="s">
        <v>296</v>
      </c>
      <c r="D10" s="31" t="s">
        <v>1085</v>
      </c>
      <c r="E10" s="31" t="s">
        <v>598</v>
      </c>
      <c r="F10" s="92">
        <v>425000</v>
      </c>
      <c r="G10" s="32">
        <v>2452.5</v>
      </c>
      <c r="H10" s="32" t="s">
        <v>601</v>
      </c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</row>
    <row r="11" spans="1:35" ht="12.75" customHeight="1">
      <c r="A11" s="91">
        <v>44428</v>
      </c>
      <c r="B11" s="32">
        <v>541988</v>
      </c>
      <c r="C11" s="31" t="s">
        <v>296</v>
      </c>
      <c r="D11" s="31" t="s">
        <v>1086</v>
      </c>
      <c r="E11" s="31" t="s">
        <v>599</v>
      </c>
      <c r="F11" s="92">
        <v>1040976</v>
      </c>
      <c r="G11" s="32">
        <v>2453.2800000000002</v>
      </c>
      <c r="H11" s="32" t="s">
        <v>315</v>
      </c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</row>
    <row r="12" spans="1:35" ht="12.75" customHeight="1">
      <c r="A12" s="91">
        <v>44428</v>
      </c>
      <c r="B12" s="32">
        <v>541988</v>
      </c>
      <c r="C12" s="31" t="s">
        <v>296</v>
      </c>
      <c r="D12" s="31" t="s">
        <v>1087</v>
      </c>
      <c r="E12" s="31" t="s">
        <v>599</v>
      </c>
      <c r="F12" s="92">
        <v>2372060</v>
      </c>
      <c r="G12" s="32">
        <v>2453.62</v>
      </c>
      <c r="H12" s="32" t="s">
        <v>315</v>
      </c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</row>
    <row r="13" spans="1:35" ht="12.75" customHeight="1">
      <c r="A13" s="91">
        <v>44428</v>
      </c>
      <c r="B13" s="32">
        <v>541988</v>
      </c>
      <c r="C13" s="31" t="s">
        <v>296</v>
      </c>
      <c r="D13" s="31" t="s">
        <v>1037</v>
      </c>
      <c r="E13" s="31" t="s">
        <v>598</v>
      </c>
      <c r="F13" s="92">
        <v>771124</v>
      </c>
      <c r="G13" s="32">
        <v>2452.5</v>
      </c>
      <c r="H13" s="32" t="s">
        <v>315</v>
      </c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</row>
    <row r="14" spans="1:35" ht="12.75" customHeight="1">
      <c r="A14" s="91">
        <v>44428</v>
      </c>
      <c r="B14" s="32">
        <v>539528</v>
      </c>
      <c r="C14" s="31" t="s">
        <v>1088</v>
      </c>
      <c r="D14" s="31" t="s">
        <v>1089</v>
      </c>
      <c r="E14" s="31" t="s">
        <v>599</v>
      </c>
      <c r="F14" s="92">
        <v>77048</v>
      </c>
      <c r="G14" s="32">
        <v>29.5</v>
      </c>
      <c r="H14" s="32" t="s">
        <v>315</v>
      </c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</row>
    <row r="15" spans="1:35" ht="12.75" customHeight="1">
      <c r="A15" s="91">
        <v>44428</v>
      </c>
      <c r="B15" s="32">
        <v>539528</v>
      </c>
      <c r="C15" s="31" t="s">
        <v>1088</v>
      </c>
      <c r="D15" s="31" t="s">
        <v>1090</v>
      </c>
      <c r="E15" s="31" t="s">
        <v>598</v>
      </c>
      <c r="F15" s="92">
        <v>25000</v>
      </c>
      <c r="G15" s="32">
        <v>29.5</v>
      </c>
      <c r="H15" s="32" t="s">
        <v>315</v>
      </c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</row>
    <row r="16" spans="1:35" ht="12.75" customHeight="1">
      <c r="A16" s="91">
        <v>44428</v>
      </c>
      <c r="B16" s="32">
        <v>539528</v>
      </c>
      <c r="C16" s="31" t="s">
        <v>1088</v>
      </c>
      <c r="D16" s="31" t="s">
        <v>1091</v>
      </c>
      <c r="E16" s="31" t="s">
        <v>598</v>
      </c>
      <c r="F16" s="92">
        <v>50000</v>
      </c>
      <c r="G16" s="32">
        <v>29.5</v>
      </c>
      <c r="H16" s="32" t="s">
        <v>315</v>
      </c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</row>
    <row r="17" spans="1:35" ht="12.75" customHeight="1">
      <c r="A17" s="91">
        <v>44428</v>
      </c>
      <c r="B17" s="32">
        <v>539570</v>
      </c>
      <c r="C17" s="31" t="s">
        <v>934</v>
      </c>
      <c r="D17" s="31" t="s">
        <v>935</v>
      </c>
      <c r="E17" s="31" t="s">
        <v>599</v>
      </c>
      <c r="F17" s="92">
        <v>393600</v>
      </c>
      <c r="G17" s="32">
        <v>3.5</v>
      </c>
      <c r="H17" s="32" t="s">
        <v>315</v>
      </c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</row>
    <row r="18" spans="1:35" ht="12.75" customHeight="1">
      <c r="A18" s="91">
        <v>44428</v>
      </c>
      <c r="B18" s="32">
        <v>539570</v>
      </c>
      <c r="C18" s="31" t="s">
        <v>934</v>
      </c>
      <c r="D18" s="31" t="s">
        <v>1092</v>
      </c>
      <c r="E18" s="31" t="s">
        <v>598</v>
      </c>
      <c r="F18" s="92">
        <v>76800</v>
      </c>
      <c r="G18" s="32">
        <v>3.59</v>
      </c>
      <c r="H18" s="32" t="s">
        <v>315</v>
      </c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</row>
    <row r="19" spans="1:35" ht="12.75" customHeight="1">
      <c r="A19" s="91">
        <v>44428</v>
      </c>
      <c r="B19" s="32">
        <v>539570</v>
      </c>
      <c r="C19" s="31" t="s">
        <v>934</v>
      </c>
      <c r="D19" s="31" t="s">
        <v>1093</v>
      </c>
      <c r="E19" s="31" t="s">
        <v>599</v>
      </c>
      <c r="F19" s="92">
        <v>105600</v>
      </c>
      <c r="G19" s="32">
        <v>3.26</v>
      </c>
      <c r="H19" s="32" t="s">
        <v>315</v>
      </c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</row>
    <row r="20" spans="1:35" ht="12.75" customHeight="1">
      <c r="A20" s="91">
        <v>44428</v>
      </c>
      <c r="B20" s="32">
        <v>539570</v>
      </c>
      <c r="C20" s="31" t="s">
        <v>934</v>
      </c>
      <c r="D20" s="31" t="s">
        <v>1094</v>
      </c>
      <c r="E20" s="31" t="s">
        <v>598</v>
      </c>
      <c r="F20" s="92">
        <v>182400</v>
      </c>
      <c r="G20" s="32">
        <v>3.28</v>
      </c>
      <c r="H20" s="32" t="s">
        <v>315</v>
      </c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</row>
    <row r="21" spans="1:35" ht="12.75" customHeight="1">
      <c r="A21" s="91">
        <v>44428</v>
      </c>
      <c r="B21" s="32">
        <v>539621</v>
      </c>
      <c r="C21" s="31" t="s">
        <v>1095</v>
      </c>
      <c r="D21" s="31" t="s">
        <v>1096</v>
      </c>
      <c r="E21" s="31" t="s">
        <v>598</v>
      </c>
      <c r="F21" s="92">
        <v>37000</v>
      </c>
      <c r="G21" s="32">
        <v>8.1</v>
      </c>
      <c r="H21" s="32" t="s">
        <v>315</v>
      </c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</row>
    <row r="22" spans="1:35" ht="12.75" customHeight="1">
      <c r="A22" s="91">
        <v>44428</v>
      </c>
      <c r="B22" s="32">
        <v>540681</v>
      </c>
      <c r="C22" s="31" t="s">
        <v>1097</v>
      </c>
      <c r="D22" s="31" t="s">
        <v>1098</v>
      </c>
      <c r="E22" s="31" t="s">
        <v>598</v>
      </c>
      <c r="F22" s="92">
        <v>30000</v>
      </c>
      <c r="G22" s="32">
        <v>7.2</v>
      </c>
      <c r="H22" s="32" t="s">
        <v>315</v>
      </c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</row>
    <row r="23" spans="1:35" ht="12.75" customHeight="1">
      <c r="A23" s="91">
        <v>44428</v>
      </c>
      <c r="B23" s="32">
        <v>526797</v>
      </c>
      <c r="C23" s="31" t="s">
        <v>1099</v>
      </c>
      <c r="D23" s="31" t="s">
        <v>1100</v>
      </c>
      <c r="E23" s="31" t="s">
        <v>598</v>
      </c>
      <c r="F23" s="92">
        <v>6000000</v>
      </c>
      <c r="G23" s="32">
        <v>179.25</v>
      </c>
      <c r="H23" s="32" t="s">
        <v>315</v>
      </c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</row>
    <row r="24" spans="1:35" ht="12.75" customHeight="1">
      <c r="A24" s="91">
        <v>44428</v>
      </c>
      <c r="B24" s="32">
        <v>526797</v>
      </c>
      <c r="C24" s="31" t="s">
        <v>1099</v>
      </c>
      <c r="D24" s="31" t="s">
        <v>1101</v>
      </c>
      <c r="E24" s="31" t="s">
        <v>599</v>
      </c>
      <c r="F24" s="92">
        <v>6000000</v>
      </c>
      <c r="G24" s="32">
        <v>179.25</v>
      </c>
      <c r="H24" s="32" t="s">
        <v>315</v>
      </c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</row>
    <row r="25" spans="1:35" ht="12.75" customHeight="1">
      <c r="A25" s="91">
        <v>44428</v>
      </c>
      <c r="B25" s="32">
        <v>540696</v>
      </c>
      <c r="C25" s="31" t="s">
        <v>1102</v>
      </c>
      <c r="D25" s="31" t="s">
        <v>1103</v>
      </c>
      <c r="E25" s="31" t="s">
        <v>598</v>
      </c>
      <c r="F25" s="92">
        <v>49500</v>
      </c>
      <c r="G25" s="32">
        <v>28</v>
      </c>
      <c r="H25" s="32" t="s">
        <v>315</v>
      </c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</row>
    <row r="26" spans="1:35" ht="12.75" customHeight="1">
      <c r="A26" s="91">
        <v>44428</v>
      </c>
      <c r="B26" s="32">
        <v>540696</v>
      </c>
      <c r="C26" s="31" t="s">
        <v>1102</v>
      </c>
      <c r="D26" s="31" t="s">
        <v>1104</v>
      </c>
      <c r="E26" s="31" t="s">
        <v>599</v>
      </c>
      <c r="F26" s="92">
        <v>50000</v>
      </c>
      <c r="G26" s="32">
        <v>28</v>
      </c>
      <c r="H26" s="32" t="s">
        <v>315</v>
      </c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</row>
    <row r="27" spans="1:35" ht="12.75" customHeight="1">
      <c r="A27" s="91">
        <v>44428</v>
      </c>
      <c r="B27" s="32">
        <v>507759</v>
      </c>
      <c r="C27" s="31" t="s">
        <v>1105</v>
      </c>
      <c r="D27" s="31" t="s">
        <v>1106</v>
      </c>
      <c r="E27" s="31" t="s">
        <v>598</v>
      </c>
      <c r="F27" s="92">
        <v>56021</v>
      </c>
      <c r="G27" s="32">
        <v>27.9</v>
      </c>
      <c r="H27" s="32" t="s">
        <v>315</v>
      </c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</row>
    <row r="28" spans="1:35" ht="12.75" customHeight="1">
      <c r="A28" s="91">
        <v>44428</v>
      </c>
      <c r="B28" s="32">
        <v>507759</v>
      </c>
      <c r="C28" s="31" t="s">
        <v>1105</v>
      </c>
      <c r="D28" s="31" t="s">
        <v>1107</v>
      </c>
      <c r="E28" s="31" t="s">
        <v>599</v>
      </c>
      <c r="F28" s="92">
        <v>50000</v>
      </c>
      <c r="G28" s="32">
        <v>28</v>
      </c>
      <c r="H28" s="32" t="s">
        <v>315</v>
      </c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</row>
    <row r="29" spans="1:35" ht="12.75" customHeight="1">
      <c r="A29" s="91">
        <v>44428</v>
      </c>
      <c r="B29" s="32">
        <v>539275</v>
      </c>
      <c r="C29" s="31" t="s">
        <v>1108</v>
      </c>
      <c r="D29" s="31" t="s">
        <v>1109</v>
      </c>
      <c r="E29" s="31" t="s">
        <v>598</v>
      </c>
      <c r="F29" s="92">
        <v>60160</v>
      </c>
      <c r="G29" s="32">
        <v>78.12</v>
      </c>
      <c r="H29" s="32" t="s">
        <v>315</v>
      </c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</row>
    <row r="30" spans="1:35" ht="12.75" customHeight="1">
      <c r="A30" s="91">
        <v>44428</v>
      </c>
      <c r="B30" s="32">
        <v>539275</v>
      </c>
      <c r="C30" s="31" t="s">
        <v>1108</v>
      </c>
      <c r="D30" s="31" t="s">
        <v>1110</v>
      </c>
      <c r="E30" s="31" t="s">
        <v>599</v>
      </c>
      <c r="F30" s="92">
        <v>65500</v>
      </c>
      <c r="G30" s="32">
        <v>78.09</v>
      </c>
      <c r="H30" s="32" t="s">
        <v>315</v>
      </c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</row>
    <row r="31" spans="1:35" ht="12.75" customHeight="1">
      <c r="A31" s="91">
        <v>44428</v>
      </c>
      <c r="B31" s="32">
        <v>509040</v>
      </c>
      <c r="C31" s="31" t="s">
        <v>1039</v>
      </c>
      <c r="D31" s="31" t="s">
        <v>1040</v>
      </c>
      <c r="E31" s="31" t="s">
        <v>598</v>
      </c>
      <c r="F31" s="92">
        <v>815301</v>
      </c>
      <c r="G31" s="32">
        <v>17</v>
      </c>
      <c r="H31" s="32" t="s">
        <v>315</v>
      </c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</row>
    <row r="32" spans="1:35" ht="12.75" customHeight="1">
      <c r="A32" s="91">
        <v>44428</v>
      </c>
      <c r="B32" s="32">
        <v>509040</v>
      </c>
      <c r="C32" s="31" t="s">
        <v>1039</v>
      </c>
      <c r="D32" s="31" t="s">
        <v>1111</v>
      </c>
      <c r="E32" s="31" t="s">
        <v>599</v>
      </c>
      <c r="F32" s="92">
        <v>814869</v>
      </c>
      <c r="G32" s="32">
        <v>17</v>
      </c>
      <c r="H32" s="32" t="s">
        <v>315</v>
      </c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</row>
    <row r="33" spans="1:35" ht="12.75" customHeight="1">
      <c r="A33" s="91">
        <v>44428</v>
      </c>
      <c r="B33" s="32">
        <v>531512</v>
      </c>
      <c r="C33" s="31" t="s">
        <v>1112</v>
      </c>
      <c r="D33" s="31" t="s">
        <v>1113</v>
      </c>
      <c r="E33" s="31" t="s">
        <v>598</v>
      </c>
      <c r="F33" s="92">
        <v>86585</v>
      </c>
      <c r="G33" s="32">
        <v>7.34</v>
      </c>
      <c r="H33" s="32" t="s">
        <v>315</v>
      </c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</row>
    <row r="34" spans="1:35" ht="12.75" customHeight="1">
      <c r="A34" s="91">
        <v>44428</v>
      </c>
      <c r="B34" s="32">
        <v>531512</v>
      </c>
      <c r="C34" s="31" t="s">
        <v>1112</v>
      </c>
      <c r="D34" s="31" t="s">
        <v>1114</v>
      </c>
      <c r="E34" s="31" t="s">
        <v>599</v>
      </c>
      <c r="F34" s="92">
        <v>86000</v>
      </c>
      <c r="G34" s="32">
        <v>7.34</v>
      </c>
      <c r="H34" s="32" t="s">
        <v>315</v>
      </c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</row>
    <row r="35" spans="1:35" ht="12.75" customHeight="1">
      <c r="A35" s="91">
        <v>44428</v>
      </c>
      <c r="B35" s="32">
        <v>540727</v>
      </c>
      <c r="C35" s="31" t="s">
        <v>1115</v>
      </c>
      <c r="D35" s="31" t="s">
        <v>1116</v>
      </c>
      <c r="E35" s="31" t="s">
        <v>599</v>
      </c>
      <c r="F35" s="92">
        <v>78000</v>
      </c>
      <c r="G35" s="32">
        <v>29.19</v>
      </c>
      <c r="H35" s="32" t="s">
        <v>315</v>
      </c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</row>
    <row r="36" spans="1:35" ht="12.75" customHeight="1">
      <c r="A36" s="91">
        <v>44428</v>
      </c>
      <c r="B36" s="32">
        <v>536659</v>
      </c>
      <c r="C36" s="31" t="s">
        <v>1117</v>
      </c>
      <c r="D36" s="31" t="s">
        <v>1118</v>
      </c>
      <c r="E36" s="31" t="s">
        <v>598</v>
      </c>
      <c r="F36" s="92">
        <v>38473</v>
      </c>
      <c r="G36" s="32">
        <v>6.85</v>
      </c>
      <c r="H36" s="32" t="s">
        <v>315</v>
      </c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</row>
    <row r="37" spans="1:35" ht="12.75" customHeight="1">
      <c r="A37" s="91">
        <v>44428</v>
      </c>
      <c r="B37" s="32">
        <v>503162</v>
      </c>
      <c r="C37" s="31" t="s">
        <v>1119</v>
      </c>
      <c r="D37" s="31" t="s">
        <v>1120</v>
      </c>
      <c r="E37" s="31" t="s">
        <v>599</v>
      </c>
      <c r="F37" s="92">
        <v>375000</v>
      </c>
      <c r="G37" s="32">
        <v>120</v>
      </c>
      <c r="H37" s="32" t="s">
        <v>315</v>
      </c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</row>
    <row r="38" spans="1:35" ht="12.75" customHeight="1">
      <c r="A38" s="91">
        <v>44428</v>
      </c>
      <c r="B38" s="32">
        <v>503162</v>
      </c>
      <c r="C38" s="31" t="s">
        <v>1119</v>
      </c>
      <c r="D38" s="31" t="s">
        <v>1121</v>
      </c>
      <c r="E38" s="31" t="s">
        <v>598</v>
      </c>
      <c r="F38" s="92">
        <v>90000</v>
      </c>
      <c r="G38" s="32">
        <v>121.3</v>
      </c>
      <c r="H38" s="32" t="s">
        <v>315</v>
      </c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</row>
    <row r="39" spans="1:35" ht="12.75" customHeight="1">
      <c r="A39" s="91">
        <v>44428</v>
      </c>
      <c r="B39" s="32">
        <v>503162</v>
      </c>
      <c r="C39" s="31" t="s">
        <v>1119</v>
      </c>
      <c r="D39" s="31" t="s">
        <v>1122</v>
      </c>
      <c r="E39" s="31" t="s">
        <v>598</v>
      </c>
      <c r="F39" s="92">
        <v>60000</v>
      </c>
      <c r="G39" s="32">
        <v>120</v>
      </c>
      <c r="H39" s="32" t="s">
        <v>315</v>
      </c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</row>
    <row r="40" spans="1:35" ht="12.75" customHeight="1">
      <c r="A40" s="91">
        <v>44428</v>
      </c>
      <c r="B40" s="32">
        <v>503162</v>
      </c>
      <c r="C40" s="31" t="s">
        <v>1119</v>
      </c>
      <c r="D40" s="31" t="s">
        <v>1123</v>
      </c>
      <c r="E40" s="31" t="s">
        <v>598</v>
      </c>
      <c r="F40" s="92">
        <v>105000</v>
      </c>
      <c r="G40" s="32">
        <v>120</v>
      </c>
      <c r="H40" s="32" t="s">
        <v>315</v>
      </c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</row>
    <row r="41" spans="1:35" ht="12.75" customHeight="1">
      <c r="A41" s="91">
        <v>44428</v>
      </c>
      <c r="B41" s="32">
        <v>503162</v>
      </c>
      <c r="C41" s="31" t="s">
        <v>1119</v>
      </c>
      <c r="D41" s="31" t="s">
        <v>1124</v>
      </c>
      <c r="E41" s="31" t="s">
        <v>598</v>
      </c>
      <c r="F41" s="92">
        <v>85000</v>
      </c>
      <c r="G41" s="32">
        <v>120.86</v>
      </c>
      <c r="H41" s="32" t="s">
        <v>315</v>
      </c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</row>
    <row r="42" spans="1:35" ht="12.75" customHeight="1">
      <c r="A42" s="91">
        <v>44428</v>
      </c>
      <c r="B42" s="32">
        <v>539561</v>
      </c>
      <c r="C42" s="31" t="s">
        <v>1125</v>
      </c>
      <c r="D42" s="31" t="s">
        <v>1126</v>
      </c>
      <c r="E42" s="31" t="s">
        <v>598</v>
      </c>
      <c r="F42" s="92">
        <v>18232</v>
      </c>
      <c r="G42" s="32">
        <v>130.54</v>
      </c>
      <c r="H42" s="32" t="s">
        <v>315</v>
      </c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</row>
    <row r="43" spans="1:35" ht="12.75" customHeight="1">
      <c r="A43" s="91">
        <v>44428</v>
      </c>
      <c r="B43" s="32">
        <v>519191</v>
      </c>
      <c r="C43" s="31" t="s">
        <v>1127</v>
      </c>
      <c r="D43" s="31" t="s">
        <v>1128</v>
      </c>
      <c r="E43" s="31" t="s">
        <v>598</v>
      </c>
      <c r="F43" s="92">
        <v>5456</v>
      </c>
      <c r="G43" s="32">
        <v>28.22</v>
      </c>
      <c r="H43" s="32" t="s">
        <v>315</v>
      </c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</row>
    <row r="44" spans="1:35" ht="12.75" customHeight="1">
      <c r="A44" s="91">
        <v>44428</v>
      </c>
      <c r="B44" s="32">
        <v>519191</v>
      </c>
      <c r="C44" s="31" t="s">
        <v>1127</v>
      </c>
      <c r="D44" s="31" t="s">
        <v>1128</v>
      </c>
      <c r="E44" s="31" t="s">
        <v>599</v>
      </c>
      <c r="F44" s="92">
        <v>30943</v>
      </c>
      <c r="G44" s="32">
        <v>28.55</v>
      </c>
      <c r="H44" s="32" t="s">
        <v>315</v>
      </c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</row>
    <row r="45" spans="1:35" ht="12.75" customHeight="1">
      <c r="A45" s="91">
        <v>44428</v>
      </c>
      <c r="B45" s="32">
        <v>519191</v>
      </c>
      <c r="C45" s="31" t="s">
        <v>1127</v>
      </c>
      <c r="D45" s="31" t="s">
        <v>1129</v>
      </c>
      <c r="E45" s="31" t="s">
        <v>598</v>
      </c>
      <c r="F45" s="92">
        <v>32000</v>
      </c>
      <c r="G45" s="32">
        <v>28.57</v>
      </c>
      <c r="H45" s="32" t="s">
        <v>315</v>
      </c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</row>
    <row r="46" spans="1:35" ht="12.75" customHeight="1">
      <c r="A46" s="91">
        <v>44428</v>
      </c>
      <c r="B46" s="32">
        <v>542599</v>
      </c>
      <c r="C46" s="31" t="s">
        <v>1130</v>
      </c>
      <c r="D46" s="31" t="s">
        <v>1038</v>
      </c>
      <c r="E46" s="31" t="s">
        <v>598</v>
      </c>
      <c r="F46" s="92">
        <v>72000</v>
      </c>
      <c r="G46" s="32">
        <v>21.5</v>
      </c>
      <c r="H46" s="32" t="s">
        <v>315</v>
      </c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0"/>
    </row>
    <row r="47" spans="1:35" ht="12.75" customHeight="1">
      <c r="A47" s="91">
        <v>44428</v>
      </c>
      <c r="B47" s="32">
        <v>539833</v>
      </c>
      <c r="C47" s="31" t="s">
        <v>1131</v>
      </c>
      <c r="D47" s="31" t="s">
        <v>1132</v>
      </c>
      <c r="E47" s="31" t="s">
        <v>598</v>
      </c>
      <c r="F47" s="92">
        <v>800000</v>
      </c>
      <c r="G47" s="32">
        <v>0.37</v>
      </c>
      <c r="H47" s="32" t="s">
        <v>315</v>
      </c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0"/>
    </row>
    <row r="48" spans="1:35" ht="12.75" customHeight="1">
      <c r="A48" s="91">
        <v>44428</v>
      </c>
      <c r="B48" s="32">
        <v>539833</v>
      </c>
      <c r="C48" s="31" t="s">
        <v>1131</v>
      </c>
      <c r="D48" s="31" t="s">
        <v>1133</v>
      </c>
      <c r="E48" s="31" t="s">
        <v>599</v>
      </c>
      <c r="F48" s="92">
        <v>357189</v>
      </c>
      <c r="G48" s="32">
        <v>0.37</v>
      </c>
      <c r="H48" s="32" t="s">
        <v>315</v>
      </c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80"/>
      <c r="AH48" s="80"/>
      <c r="AI48" s="80"/>
    </row>
    <row r="49" spans="1:35" ht="12.75" customHeight="1">
      <c r="A49" s="91">
        <v>44428</v>
      </c>
      <c r="B49" s="32">
        <v>539584</v>
      </c>
      <c r="C49" s="31" t="s">
        <v>1134</v>
      </c>
      <c r="D49" s="31" t="s">
        <v>1135</v>
      </c>
      <c r="E49" s="31" t="s">
        <v>598</v>
      </c>
      <c r="F49" s="92">
        <v>741000</v>
      </c>
      <c r="G49" s="32">
        <v>1.81</v>
      </c>
      <c r="H49" s="32" t="s">
        <v>315</v>
      </c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0"/>
    </row>
    <row r="50" spans="1:35" ht="12.75" customHeight="1">
      <c r="A50" s="91">
        <v>44428</v>
      </c>
      <c r="B50" s="32">
        <v>539584</v>
      </c>
      <c r="C50" s="31" t="s">
        <v>1134</v>
      </c>
      <c r="D50" s="31" t="s">
        <v>600</v>
      </c>
      <c r="E50" s="31" t="s">
        <v>598</v>
      </c>
      <c r="F50" s="92">
        <v>1000000</v>
      </c>
      <c r="G50" s="32">
        <v>1.81</v>
      </c>
      <c r="H50" s="32" t="s">
        <v>315</v>
      </c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</row>
    <row r="51" spans="1:35" ht="12.75" customHeight="1">
      <c r="A51" s="91">
        <v>44428</v>
      </c>
      <c r="B51" s="32">
        <v>539584</v>
      </c>
      <c r="C51" s="31" t="s">
        <v>1134</v>
      </c>
      <c r="D51" s="31" t="s">
        <v>1136</v>
      </c>
      <c r="E51" s="31" t="s">
        <v>599</v>
      </c>
      <c r="F51" s="92">
        <v>642000</v>
      </c>
      <c r="G51" s="32">
        <v>1.81</v>
      </c>
      <c r="H51" s="32" t="s">
        <v>315</v>
      </c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80"/>
    </row>
    <row r="52" spans="1:35" ht="12.75" customHeight="1">
      <c r="A52" s="91">
        <v>44428</v>
      </c>
      <c r="B52" s="32">
        <v>539584</v>
      </c>
      <c r="C52" s="31" t="s">
        <v>1134</v>
      </c>
      <c r="D52" s="31" t="s">
        <v>1137</v>
      </c>
      <c r="E52" s="31" t="s">
        <v>598</v>
      </c>
      <c r="F52" s="92">
        <v>400000</v>
      </c>
      <c r="G52" s="32">
        <v>1.81</v>
      </c>
      <c r="H52" s="32" t="s">
        <v>315</v>
      </c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</row>
    <row r="53" spans="1:35" ht="12.75" customHeight="1">
      <c r="A53" s="91">
        <v>44428</v>
      </c>
      <c r="B53" s="32">
        <v>540738</v>
      </c>
      <c r="C53" s="31" t="s">
        <v>1041</v>
      </c>
      <c r="D53" s="31" t="s">
        <v>1042</v>
      </c>
      <c r="E53" s="31" t="s">
        <v>599</v>
      </c>
      <c r="F53" s="92">
        <v>60000</v>
      </c>
      <c r="G53" s="32">
        <v>43.5</v>
      </c>
      <c r="H53" s="32" t="s">
        <v>315</v>
      </c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</row>
    <row r="54" spans="1:35" ht="12.75" customHeight="1">
      <c r="A54" s="91">
        <v>44428</v>
      </c>
      <c r="B54" s="32">
        <v>543310</v>
      </c>
      <c r="C54" s="31" t="s">
        <v>1043</v>
      </c>
      <c r="D54" s="31" t="s">
        <v>1138</v>
      </c>
      <c r="E54" s="31" t="s">
        <v>598</v>
      </c>
      <c r="F54" s="92">
        <v>16000</v>
      </c>
      <c r="G54" s="32">
        <v>61.25</v>
      </c>
      <c r="H54" s="32" t="s">
        <v>315</v>
      </c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</row>
    <row r="55" spans="1:35" ht="12.75" customHeight="1">
      <c r="A55" s="91">
        <v>44428</v>
      </c>
      <c r="B55" s="32">
        <v>543310</v>
      </c>
      <c r="C55" s="31" t="s">
        <v>1043</v>
      </c>
      <c r="D55" s="31" t="s">
        <v>1038</v>
      </c>
      <c r="E55" s="31" t="s">
        <v>598</v>
      </c>
      <c r="F55" s="92">
        <v>80000</v>
      </c>
      <c r="G55" s="32">
        <v>61.25</v>
      </c>
      <c r="H55" s="32" t="s">
        <v>315</v>
      </c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</row>
    <row r="56" spans="1:35" ht="12.75" customHeight="1">
      <c r="A56" s="91">
        <v>44428</v>
      </c>
      <c r="B56" s="32">
        <v>543310</v>
      </c>
      <c r="C56" s="31" t="s">
        <v>1043</v>
      </c>
      <c r="D56" s="31" t="s">
        <v>1044</v>
      </c>
      <c r="E56" s="31" t="s">
        <v>599</v>
      </c>
      <c r="F56" s="92">
        <v>96000</v>
      </c>
      <c r="G56" s="32">
        <v>61.25</v>
      </c>
      <c r="H56" s="32" t="s">
        <v>315</v>
      </c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</row>
    <row r="57" spans="1:35" ht="12.75" customHeight="1">
      <c r="A57" s="91">
        <v>44428</v>
      </c>
      <c r="B57" s="32" t="s">
        <v>1139</v>
      </c>
      <c r="C57" s="31" t="s">
        <v>1140</v>
      </c>
      <c r="D57" s="31" t="s">
        <v>1141</v>
      </c>
      <c r="E57" s="31" t="s">
        <v>598</v>
      </c>
      <c r="F57" s="92">
        <v>300000</v>
      </c>
      <c r="G57" s="32">
        <v>60</v>
      </c>
      <c r="H57" s="32" t="s">
        <v>601</v>
      </c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0"/>
      <c r="AI57" s="80"/>
    </row>
    <row r="58" spans="1:35" ht="12.75" customHeight="1">
      <c r="A58" s="91">
        <v>44428</v>
      </c>
      <c r="B58" s="32" t="s">
        <v>1142</v>
      </c>
      <c r="C58" s="31" t="s">
        <v>1143</v>
      </c>
      <c r="D58" s="31" t="s">
        <v>1045</v>
      </c>
      <c r="E58" s="31" t="s">
        <v>598</v>
      </c>
      <c r="F58" s="92">
        <v>400000</v>
      </c>
      <c r="G58" s="32">
        <v>1590.86</v>
      </c>
      <c r="H58" s="32" t="s">
        <v>601</v>
      </c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80"/>
    </row>
    <row r="59" spans="1:35" ht="12.75" customHeight="1">
      <c r="A59" s="91">
        <v>44428</v>
      </c>
      <c r="B59" s="32" t="s">
        <v>1142</v>
      </c>
      <c r="C59" s="31" t="s">
        <v>1143</v>
      </c>
      <c r="D59" s="31" t="s">
        <v>1010</v>
      </c>
      <c r="E59" s="31" t="s">
        <v>598</v>
      </c>
      <c r="F59" s="92">
        <v>345137</v>
      </c>
      <c r="G59" s="32">
        <v>1544.95</v>
      </c>
      <c r="H59" s="32" t="s">
        <v>601</v>
      </c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</row>
    <row r="60" spans="1:35" ht="12.75" customHeight="1">
      <c r="A60" s="91">
        <v>44428</v>
      </c>
      <c r="B60" s="32" t="s">
        <v>1142</v>
      </c>
      <c r="C60" s="31" t="s">
        <v>1143</v>
      </c>
      <c r="D60" s="31" t="s">
        <v>1144</v>
      </c>
      <c r="E60" s="31" t="s">
        <v>598</v>
      </c>
      <c r="F60" s="92">
        <v>960042</v>
      </c>
      <c r="G60" s="32">
        <v>1563.43</v>
      </c>
      <c r="H60" s="32" t="s">
        <v>601</v>
      </c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</row>
    <row r="61" spans="1:35" ht="12.75" customHeight="1">
      <c r="A61" s="91">
        <v>44428</v>
      </c>
      <c r="B61" s="32" t="s">
        <v>1142</v>
      </c>
      <c r="C61" s="31" t="s">
        <v>1143</v>
      </c>
      <c r="D61" s="31" t="s">
        <v>1145</v>
      </c>
      <c r="E61" s="31" t="s">
        <v>598</v>
      </c>
      <c r="F61" s="92">
        <v>389446</v>
      </c>
      <c r="G61" s="32">
        <v>1575.55</v>
      </c>
      <c r="H61" s="32" t="s">
        <v>601</v>
      </c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0"/>
      <c r="AF61" s="80"/>
      <c r="AG61" s="80"/>
      <c r="AH61" s="80"/>
      <c r="AI61" s="80"/>
    </row>
    <row r="62" spans="1:35" ht="12.75" customHeight="1">
      <c r="A62" s="91">
        <v>44428</v>
      </c>
      <c r="B62" s="32" t="s">
        <v>1046</v>
      </c>
      <c r="C62" s="20" t="s">
        <v>1047</v>
      </c>
      <c r="D62" s="20" t="s">
        <v>1146</v>
      </c>
      <c r="E62" s="31" t="s">
        <v>598</v>
      </c>
      <c r="F62" s="92">
        <v>102000</v>
      </c>
      <c r="G62" s="32">
        <v>17.3</v>
      </c>
      <c r="H62" s="32" t="s">
        <v>601</v>
      </c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0"/>
      <c r="AB62" s="80"/>
      <c r="AC62" s="80"/>
      <c r="AD62" s="80"/>
      <c r="AE62" s="80"/>
      <c r="AF62" s="80"/>
      <c r="AG62" s="80"/>
      <c r="AH62" s="80"/>
      <c r="AI62" s="80"/>
    </row>
    <row r="63" spans="1:35" ht="12.75" customHeight="1">
      <c r="A63" s="91">
        <v>44428</v>
      </c>
      <c r="B63" s="32" t="s">
        <v>1048</v>
      </c>
      <c r="C63" s="31" t="s">
        <v>1049</v>
      </c>
      <c r="D63" s="31" t="s">
        <v>1050</v>
      </c>
      <c r="E63" s="31" t="s">
        <v>598</v>
      </c>
      <c r="F63" s="92">
        <v>239349</v>
      </c>
      <c r="G63" s="32">
        <v>121</v>
      </c>
      <c r="H63" s="32" t="s">
        <v>601</v>
      </c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</row>
    <row r="64" spans="1:35" ht="12.75" customHeight="1">
      <c r="A64" s="91">
        <v>44428</v>
      </c>
      <c r="B64" s="32" t="s">
        <v>1147</v>
      </c>
      <c r="C64" s="31" t="s">
        <v>1148</v>
      </c>
      <c r="D64" s="31" t="s">
        <v>1149</v>
      </c>
      <c r="E64" s="31" t="s">
        <v>598</v>
      </c>
      <c r="F64" s="92">
        <v>33600</v>
      </c>
      <c r="G64" s="32">
        <v>159.5</v>
      </c>
      <c r="H64" s="32" t="s">
        <v>601</v>
      </c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80"/>
      <c r="AD64" s="80"/>
      <c r="AE64" s="80"/>
      <c r="AF64" s="80"/>
      <c r="AG64" s="80"/>
      <c r="AH64" s="80"/>
      <c r="AI64" s="80"/>
    </row>
    <row r="65" spans="1:35" ht="12.75" customHeight="1">
      <c r="A65" s="91">
        <v>44428</v>
      </c>
      <c r="B65" s="32" t="s">
        <v>1024</v>
      </c>
      <c r="C65" s="31" t="s">
        <v>1150</v>
      </c>
      <c r="D65" s="31" t="s">
        <v>1025</v>
      </c>
      <c r="E65" s="31" t="s">
        <v>598</v>
      </c>
      <c r="F65" s="92">
        <v>2800000</v>
      </c>
      <c r="G65" s="32">
        <v>22.45</v>
      </c>
      <c r="H65" s="32" t="s">
        <v>601</v>
      </c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</row>
    <row r="66" spans="1:35" ht="12.75" customHeight="1">
      <c r="A66" s="91">
        <v>44428</v>
      </c>
      <c r="B66" s="32" t="s">
        <v>1026</v>
      </c>
      <c r="C66" s="31" t="s">
        <v>1027</v>
      </c>
      <c r="D66" s="31" t="s">
        <v>1151</v>
      </c>
      <c r="E66" s="31" t="s">
        <v>598</v>
      </c>
      <c r="F66" s="92">
        <v>123463</v>
      </c>
      <c r="G66" s="32">
        <v>66.45</v>
      </c>
      <c r="H66" s="32" t="s">
        <v>601</v>
      </c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0"/>
      <c r="AB66" s="80"/>
      <c r="AC66" s="80"/>
      <c r="AD66" s="80"/>
      <c r="AE66" s="80"/>
      <c r="AF66" s="80"/>
      <c r="AG66" s="80"/>
      <c r="AH66" s="80"/>
      <c r="AI66" s="80"/>
    </row>
    <row r="67" spans="1:35" ht="12.75" customHeight="1">
      <c r="A67" s="91">
        <v>44428</v>
      </c>
      <c r="B67" s="32" t="s">
        <v>1026</v>
      </c>
      <c r="C67" s="31" t="s">
        <v>1027</v>
      </c>
      <c r="D67" s="31" t="s">
        <v>1028</v>
      </c>
      <c r="E67" s="31" t="s">
        <v>598</v>
      </c>
      <c r="F67" s="92">
        <v>81281</v>
      </c>
      <c r="G67" s="32">
        <v>66.5</v>
      </c>
      <c r="H67" s="32" t="s">
        <v>601</v>
      </c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0"/>
      <c r="AA67" s="80"/>
      <c r="AB67" s="80"/>
      <c r="AC67" s="80"/>
      <c r="AD67" s="80"/>
      <c r="AE67" s="80"/>
      <c r="AF67" s="80"/>
      <c r="AG67" s="80"/>
      <c r="AH67" s="80"/>
      <c r="AI67" s="80"/>
    </row>
    <row r="68" spans="1:35" ht="12.75" customHeight="1">
      <c r="A68" s="91">
        <v>44428</v>
      </c>
      <c r="B68" s="32" t="s">
        <v>1051</v>
      </c>
      <c r="C68" s="31" t="s">
        <v>1052</v>
      </c>
      <c r="D68" s="31" t="s">
        <v>602</v>
      </c>
      <c r="E68" s="31" t="s">
        <v>598</v>
      </c>
      <c r="F68" s="92">
        <v>56412</v>
      </c>
      <c r="G68" s="32">
        <v>798.32</v>
      </c>
      <c r="H68" s="32" t="s">
        <v>601</v>
      </c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0"/>
      <c r="Z68" s="80"/>
      <c r="AA68" s="80"/>
      <c r="AB68" s="80"/>
      <c r="AC68" s="80"/>
      <c r="AD68" s="80"/>
      <c r="AE68" s="80"/>
      <c r="AF68" s="80"/>
      <c r="AG68" s="80"/>
      <c r="AH68" s="80"/>
      <c r="AI68" s="80"/>
    </row>
    <row r="69" spans="1:35" ht="12.75" customHeight="1">
      <c r="A69" s="91">
        <v>44428</v>
      </c>
      <c r="B69" s="32" t="s">
        <v>1053</v>
      </c>
      <c r="C69" s="31" t="s">
        <v>1054</v>
      </c>
      <c r="D69" s="31" t="s">
        <v>1152</v>
      </c>
      <c r="E69" s="31" t="s">
        <v>598</v>
      </c>
      <c r="F69" s="92">
        <v>503404</v>
      </c>
      <c r="G69" s="32">
        <v>4.4000000000000004</v>
      </c>
      <c r="H69" s="32" t="s">
        <v>601</v>
      </c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  <c r="AA69" s="80"/>
      <c r="AB69" s="80"/>
      <c r="AC69" s="80"/>
      <c r="AD69" s="80"/>
      <c r="AE69" s="80"/>
      <c r="AF69" s="80"/>
      <c r="AG69" s="80"/>
      <c r="AH69" s="80"/>
      <c r="AI69" s="80"/>
    </row>
    <row r="70" spans="1:35" ht="12.75" customHeight="1">
      <c r="A70" s="91">
        <v>44428</v>
      </c>
      <c r="B70" s="32" t="s">
        <v>518</v>
      </c>
      <c r="C70" s="31" t="s">
        <v>1153</v>
      </c>
      <c r="D70" s="31" t="s">
        <v>1154</v>
      </c>
      <c r="E70" s="31" t="s">
        <v>598</v>
      </c>
      <c r="F70" s="92">
        <v>700000</v>
      </c>
      <c r="G70" s="32">
        <v>520</v>
      </c>
      <c r="H70" s="32" t="s">
        <v>601</v>
      </c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0"/>
      <c r="Z70" s="80"/>
      <c r="AA70" s="80"/>
      <c r="AB70" s="80"/>
      <c r="AC70" s="80"/>
      <c r="AD70" s="80"/>
      <c r="AE70" s="80"/>
      <c r="AF70" s="80"/>
      <c r="AG70" s="80"/>
      <c r="AH70" s="80"/>
      <c r="AI70" s="80"/>
    </row>
    <row r="71" spans="1:35" ht="12.75" customHeight="1">
      <c r="A71" s="91">
        <v>44428</v>
      </c>
      <c r="B71" s="32" t="s">
        <v>518</v>
      </c>
      <c r="C71" s="31" t="s">
        <v>1153</v>
      </c>
      <c r="D71" s="31" t="s">
        <v>1155</v>
      </c>
      <c r="E71" s="31" t="s">
        <v>598</v>
      </c>
      <c r="F71" s="92">
        <v>521158</v>
      </c>
      <c r="G71" s="32">
        <v>520.34</v>
      </c>
      <c r="H71" s="32" t="s">
        <v>601</v>
      </c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  <c r="AA71" s="80"/>
      <c r="AB71" s="80"/>
      <c r="AC71" s="80"/>
      <c r="AD71" s="80"/>
      <c r="AE71" s="80"/>
      <c r="AF71" s="80"/>
      <c r="AG71" s="80"/>
      <c r="AH71" s="80"/>
      <c r="AI71" s="80"/>
    </row>
    <row r="72" spans="1:35" ht="12.75" customHeight="1">
      <c r="A72" s="91">
        <v>44428</v>
      </c>
      <c r="B72" s="32" t="s">
        <v>1055</v>
      </c>
      <c r="C72" s="31" t="s">
        <v>1056</v>
      </c>
      <c r="D72" s="31" t="s">
        <v>1057</v>
      </c>
      <c r="E72" s="31" t="s">
        <v>598</v>
      </c>
      <c r="F72" s="92">
        <v>207653</v>
      </c>
      <c r="G72" s="32">
        <v>115.8</v>
      </c>
      <c r="H72" s="32" t="s">
        <v>601</v>
      </c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0"/>
      <c r="AA72" s="80"/>
      <c r="AB72" s="80"/>
      <c r="AC72" s="80"/>
      <c r="AD72" s="80"/>
      <c r="AE72" s="80"/>
      <c r="AF72" s="80"/>
      <c r="AG72" s="80"/>
      <c r="AH72" s="80"/>
      <c r="AI72" s="80"/>
    </row>
    <row r="73" spans="1:35" ht="12.75" customHeight="1">
      <c r="A73" s="91">
        <v>44428</v>
      </c>
      <c r="B73" s="32" t="s">
        <v>1156</v>
      </c>
      <c r="C73" s="31" t="s">
        <v>1157</v>
      </c>
      <c r="D73" s="31" t="s">
        <v>1158</v>
      </c>
      <c r="E73" s="31" t="s">
        <v>598</v>
      </c>
      <c r="F73" s="92">
        <v>904021</v>
      </c>
      <c r="G73" s="32">
        <v>92</v>
      </c>
      <c r="H73" s="32" t="s">
        <v>601</v>
      </c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0"/>
      <c r="AA73" s="80"/>
      <c r="AB73" s="80"/>
      <c r="AC73" s="80"/>
      <c r="AD73" s="80"/>
      <c r="AE73" s="80"/>
      <c r="AF73" s="80"/>
      <c r="AG73" s="80"/>
      <c r="AH73" s="80"/>
      <c r="AI73" s="80"/>
    </row>
    <row r="74" spans="1:35" ht="12.75" customHeight="1">
      <c r="A74" s="91">
        <v>44428</v>
      </c>
      <c r="B74" s="32" t="s">
        <v>1142</v>
      </c>
      <c r="C74" s="31" t="s">
        <v>1143</v>
      </c>
      <c r="D74" s="31" t="s">
        <v>1010</v>
      </c>
      <c r="E74" s="31" t="s">
        <v>599</v>
      </c>
      <c r="F74" s="92">
        <v>345137</v>
      </c>
      <c r="G74" s="32">
        <v>1545.67</v>
      </c>
      <c r="H74" s="32" t="s">
        <v>601</v>
      </c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0"/>
      <c r="Z74" s="80"/>
      <c r="AA74" s="80"/>
      <c r="AB74" s="80"/>
      <c r="AC74" s="80"/>
      <c r="AD74" s="80"/>
      <c r="AE74" s="80"/>
      <c r="AF74" s="80"/>
      <c r="AG74" s="80"/>
      <c r="AH74" s="80"/>
      <c r="AI74" s="80"/>
    </row>
    <row r="75" spans="1:35" ht="12.75" customHeight="1">
      <c r="A75" s="91">
        <v>44428</v>
      </c>
      <c r="B75" s="32" t="s">
        <v>1046</v>
      </c>
      <c r="C75" s="31" t="s">
        <v>1047</v>
      </c>
      <c r="D75" s="31" t="s">
        <v>1103</v>
      </c>
      <c r="E75" s="31" t="s">
        <v>599</v>
      </c>
      <c r="F75" s="92">
        <v>84000</v>
      </c>
      <c r="G75" s="32">
        <v>17.3</v>
      </c>
      <c r="H75" s="32" t="s">
        <v>601</v>
      </c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0"/>
      <c r="AC75" s="80"/>
      <c r="AD75" s="80"/>
      <c r="AE75" s="80"/>
      <c r="AF75" s="80"/>
      <c r="AG75" s="80"/>
      <c r="AH75" s="80"/>
      <c r="AI75" s="80"/>
    </row>
    <row r="76" spans="1:35" ht="12.75" customHeight="1">
      <c r="A76" s="91">
        <v>44428</v>
      </c>
      <c r="B76" s="32" t="s">
        <v>1046</v>
      </c>
      <c r="C76" s="31" t="s">
        <v>1047</v>
      </c>
      <c r="D76" s="31" t="s">
        <v>1159</v>
      </c>
      <c r="E76" s="31" t="s">
        <v>599</v>
      </c>
      <c r="F76" s="92">
        <v>48000</v>
      </c>
      <c r="G76" s="32">
        <v>17.68</v>
      </c>
      <c r="H76" s="32" t="s">
        <v>601</v>
      </c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80"/>
      <c r="X76" s="80"/>
      <c r="Y76" s="80"/>
      <c r="Z76" s="80"/>
      <c r="AA76" s="80"/>
      <c r="AB76" s="80"/>
      <c r="AC76" s="80"/>
      <c r="AD76" s="80"/>
      <c r="AE76" s="80"/>
      <c r="AF76" s="80"/>
      <c r="AG76" s="80"/>
      <c r="AH76" s="80"/>
      <c r="AI76" s="80"/>
    </row>
    <row r="77" spans="1:35" ht="12.75" customHeight="1">
      <c r="A77" s="91">
        <v>44428</v>
      </c>
      <c r="B77" s="32" t="s">
        <v>1048</v>
      </c>
      <c r="C77" s="31" t="s">
        <v>1049</v>
      </c>
      <c r="D77" s="31" t="s">
        <v>1160</v>
      </c>
      <c r="E77" s="31" t="s">
        <v>599</v>
      </c>
      <c r="F77" s="92">
        <v>250000</v>
      </c>
      <c r="G77" s="32">
        <v>121.76</v>
      </c>
      <c r="H77" s="32" t="s">
        <v>601</v>
      </c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V77" s="80"/>
      <c r="W77" s="80"/>
      <c r="X77" s="80"/>
      <c r="Y77" s="80"/>
      <c r="Z77" s="80"/>
      <c r="AA77" s="80"/>
      <c r="AB77" s="80"/>
      <c r="AC77" s="80"/>
      <c r="AD77" s="80"/>
      <c r="AE77" s="80"/>
      <c r="AF77" s="80"/>
      <c r="AG77" s="80"/>
      <c r="AH77" s="80"/>
      <c r="AI77" s="80"/>
    </row>
    <row r="78" spans="1:35" ht="12.75" customHeight="1">
      <c r="A78" s="91">
        <v>44428</v>
      </c>
      <c r="B78" s="32" t="s">
        <v>1161</v>
      </c>
      <c r="C78" s="31" t="s">
        <v>1162</v>
      </c>
      <c r="D78" s="31" t="s">
        <v>1163</v>
      </c>
      <c r="E78" s="31" t="s">
        <v>599</v>
      </c>
      <c r="F78" s="92">
        <v>357366</v>
      </c>
      <c r="G78" s="32">
        <v>8.5500000000000007</v>
      </c>
      <c r="H78" s="32" t="s">
        <v>601</v>
      </c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80"/>
      <c r="AA78" s="80"/>
      <c r="AB78" s="80"/>
      <c r="AC78" s="80"/>
      <c r="AD78" s="80"/>
      <c r="AE78" s="80"/>
      <c r="AF78" s="80"/>
      <c r="AG78" s="80"/>
      <c r="AH78" s="80"/>
      <c r="AI78" s="80"/>
    </row>
    <row r="79" spans="1:35" ht="12.75" customHeight="1">
      <c r="A79" s="91">
        <v>44428</v>
      </c>
      <c r="B79" s="32" t="s">
        <v>1147</v>
      </c>
      <c r="C79" s="31" t="s">
        <v>1148</v>
      </c>
      <c r="D79" s="31" t="s">
        <v>1164</v>
      </c>
      <c r="E79" s="31" t="s">
        <v>599</v>
      </c>
      <c r="F79" s="92">
        <v>33600</v>
      </c>
      <c r="G79" s="32">
        <v>159.5</v>
      </c>
      <c r="H79" s="32" t="s">
        <v>601</v>
      </c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80"/>
      <c r="Z79" s="80"/>
      <c r="AA79" s="80"/>
      <c r="AB79" s="80"/>
      <c r="AC79" s="80"/>
      <c r="AD79" s="80"/>
      <c r="AE79" s="80"/>
      <c r="AF79" s="80"/>
      <c r="AG79" s="80"/>
      <c r="AH79" s="80"/>
      <c r="AI79" s="80"/>
    </row>
    <row r="80" spans="1:35" ht="12.75" customHeight="1">
      <c r="A80" s="91">
        <v>44428</v>
      </c>
      <c r="B80" s="32" t="s">
        <v>1026</v>
      </c>
      <c r="C80" s="31" t="s">
        <v>1027</v>
      </c>
      <c r="D80" s="31" t="s">
        <v>1151</v>
      </c>
      <c r="E80" s="31" t="s">
        <v>599</v>
      </c>
      <c r="F80" s="92">
        <v>122184</v>
      </c>
      <c r="G80" s="32">
        <v>65.12</v>
      </c>
      <c r="H80" s="32" t="s">
        <v>601</v>
      </c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V80" s="80"/>
      <c r="W80" s="80"/>
      <c r="X80" s="80"/>
      <c r="Y80" s="80"/>
      <c r="Z80" s="80"/>
      <c r="AA80" s="80"/>
      <c r="AB80" s="80"/>
      <c r="AC80" s="80"/>
      <c r="AD80" s="80"/>
      <c r="AE80" s="80"/>
      <c r="AF80" s="80"/>
      <c r="AG80" s="80"/>
      <c r="AH80" s="80"/>
      <c r="AI80" s="80"/>
    </row>
    <row r="81" spans="1:35" ht="12.75" customHeight="1">
      <c r="A81" s="91">
        <v>44428</v>
      </c>
      <c r="B81" s="32" t="s">
        <v>1026</v>
      </c>
      <c r="C81" s="31" t="s">
        <v>1027</v>
      </c>
      <c r="D81" s="31" t="s">
        <v>1028</v>
      </c>
      <c r="E81" s="31" t="s">
        <v>599</v>
      </c>
      <c r="F81" s="92">
        <v>69520</v>
      </c>
      <c r="G81" s="32">
        <v>66.569999999999993</v>
      </c>
      <c r="H81" s="32" t="s">
        <v>601</v>
      </c>
      <c r="I81" s="80"/>
      <c r="J81" s="80"/>
      <c r="K81" s="80"/>
      <c r="L81" s="80"/>
      <c r="M81" s="80"/>
      <c r="N81" s="80"/>
      <c r="O81" s="80"/>
      <c r="P81" s="80"/>
      <c r="Q81" s="80"/>
      <c r="R81" s="80"/>
      <c r="S81" s="80"/>
      <c r="T81" s="80"/>
      <c r="U81" s="80"/>
      <c r="V81" s="80"/>
      <c r="W81" s="80"/>
      <c r="X81" s="80"/>
      <c r="Y81" s="80"/>
      <c r="Z81" s="80"/>
      <c r="AA81" s="80"/>
      <c r="AB81" s="80"/>
      <c r="AC81" s="80"/>
      <c r="AD81" s="80"/>
      <c r="AE81" s="80"/>
      <c r="AF81" s="80"/>
      <c r="AG81" s="80"/>
      <c r="AH81" s="80"/>
      <c r="AI81" s="80"/>
    </row>
    <row r="82" spans="1:35" ht="12.75" customHeight="1">
      <c r="A82" s="91">
        <v>44428</v>
      </c>
      <c r="B82" s="32" t="s">
        <v>1165</v>
      </c>
      <c r="C82" s="31" t="s">
        <v>1166</v>
      </c>
      <c r="D82" s="31" t="s">
        <v>1167</v>
      </c>
      <c r="E82" s="31" t="s">
        <v>599</v>
      </c>
      <c r="F82" s="92">
        <v>5000000</v>
      </c>
      <c r="G82" s="32">
        <v>190.13</v>
      </c>
      <c r="H82" s="32" t="s">
        <v>601</v>
      </c>
      <c r="I82" s="80"/>
      <c r="J82" s="80"/>
      <c r="K82" s="80"/>
      <c r="L82" s="80"/>
      <c r="M82" s="80"/>
      <c r="N82" s="80"/>
      <c r="O82" s="80"/>
      <c r="P82" s="80"/>
      <c r="Q82" s="80"/>
      <c r="R82" s="80"/>
      <c r="S82" s="80"/>
      <c r="T82" s="80"/>
      <c r="U82" s="80"/>
      <c r="V82" s="80"/>
      <c r="W82" s="80"/>
      <c r="X82" s="80"/>
      <c r="Y82" s="80"/>
      <c r="Z82" s="80"/>
      <c r="AA82" s="80"/>
      <c r="AB82" s="80"/>
      <c r="AC82" s="80"/>
      <c r="AD82" s="80"/>
      <c r="AE82" s="80"/>
      <c r="AF82" s="80"/>
      <c r="AG82" s="80"/>
      <c r="AH82" s="80"/>
      <c r="AI82" s="80"/>
    </row>
    <row r="83" spans="1:35" ht="12.75" customHeight="1">
      <c r="A83" s="91">
        <v>44428</v>
      </c>
      <c r="B83" s="32" t="s">
        <v>1168</v>
      </c>
      <c r="C83" s="31" t="s">
        <v>1169</v>
      </c>
      <c r="D83" s="31" t="s">
        <v>1170</v>
      </c>
      <c r="E83" s="31" t="s">
        <v>599</v>
      </c>
      <c r="F83" s="92">
        <v>17600</v>
      </c>
      <c r="G83" s="32">
        <v>184.61</v>
      </c>
      <c r="H83" s="32" t="s">
        <v>601</v>
      </c>
      <c r="I83" s="80"/>
      <c r="J83" s="80"/>
      <c r="K83" s="80"/>
      <c r="L83" s="80"/>
      <c r="M83" s="80"/>
      <c r="N83" s="80"/>
      <c r="O83" s="80"/>
      <c r="P83" s="80"/>
      <c r="Q83" s="80"/>
      <c r="R83" s="80"/>
      <c r="S83" s="80"/>
      <c r="T83" s="80"/>
      <c r="U83" s="80"/>
      <c r="V83" s="80"/>
      <c r="W83" s="80"/>
      <c r="X83" s="80"/>
      <c r="Y83" s="80"/>
      <c r="Z83" s="80"/>
      <c r="AA83" s="80"/>
      <c r="AB83" s="80"/>
      <c r="AC83" s="80"/>
      <c r="AD83" s="80"/>
      <c r="AE83" s="80"/>
      <c r="AF83" s="80"/>
      <c r="AG83" s="80"/>
      <c r="AH83" s="80"/>
      <c r="AI83" s="80"/>
    </row>
    <row r="84" spans="1:35" ht="12.75" customHeight="1">
      <c r="A84" s="91">
        <v>44428</v>
      </c>
      <c r="B84" s="32" t="s">
        <v>1051</v>
      </c>
      <c r="C84" s="31" t="s">
        <v>1052</v>
      </c>
      <c r="D84" s="31" t="s">
        <v>602</v>
      </c>
      <c r="E84" s="31" t="s">
        <v>599</v>
      </c>
      <c r="F84" s="92">
        <v>56412</v>
      </c>
      <c r="G84" s="32">
        <v>798.45</v>
      </c>
      <c r="H84" s="32" t="s">
        <v>601</v>
      </c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0"/>
      <c r="V84" s="80"/>
      <c r="W84" s="80"/>
      <c r="X84" s="80"/>
      <c r="Y84" s="80"/>
      <c r="Z84" s="80"/>
      <c r="AA84" s="80"/>
      <c r="AB84" s="80"/>
      <c r="AC84" s="80"/>
      <c r="AD84" s="80"/>
      <c r="AE84" s="80"/>
      <c r="AF84" s="80"/>
      <c r="AG84" s="80"/>
      <c r="AH84" s="80"/>
      <c r="AI84" s="80"/>
    </row>
    <row r="85" spans="1:35" ht="12.75" customHeight="1">
      <c r="A85" s="91">
        <v>44428</v>
      </c>
      <c r="B85" s="32" t="s">
        <v>1053</v>
      </c>
      <c r="C85" s="31" t="s">
        <v>1054</v>
      </c>
      <c r="D85" s="31" t="s">
        <v>1058</v>
      </c>
      <c r="E85" s="31" t="s">
        <v>599</v>
      </c>
      <c r="F85" s="92">
        <v>753380</v>
      </c>
      <c r="G85" s="32">
        <v>4.4000000000000004</v>
      </c>
      <c r="H85" s="32" t="s">
        <v>601</v>
      </c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0"/>
    </row>
    <row r="86" spans="1:35" ht="12.75" customHeight="1">
      <c r="A86" s="91">
        <v>44428</v>
      </c>
      <c r="B86" s="32" t="s">
        <v>518</v>
      </c>
      <c r="C86" s="31" t="s">
        <v>1153</v>
      </c>
      <c r="D86" s="31" t="s">
        <v>1171</v>
      </c>
      <c r="E86" s="31" t="s">
        <v>599</v>
      </c>
      <c r="F86" s="92">
        <v>1979605</v>
      </c>
      <c r="G86" s="32">
        <v>520</v>
      </c>
      <c r="H86" s="32" t="s">
        <v>601</v>
      </c>
      <c r="I86" s="80"/>
      <c r="J86" s="80"/>
      <c r="K86" s="80"/>
      <c r="L86" s="80"/>
      <c r="M86" s="80"/>
      <c r="N86" s="80"/>
      <c r="O86" s="80"/>
      <c r="P86" s="80"/>
      <c r="Q86" s="80"/>
      <c r="R86" s="80"/>
      <c r="S86" s="80"/>
      <c r="T86" s="80"/>
      <c r="U86" s="80"/>
      <c r="V86" s="80"/>
      <c r="W86" s="80"/>
      <c r="X86" s="80"/>
      <c r="Y86" s="80"/>
      <c r="Z86" s="80"/>
      <c r="AA86" s="80"/>
      <c r="AB86" s="80"/>
      <c r="AC86" s="80"/>
      <c r="AD86" s="80"/>
      <c r="AE86" s="80"/>
      <c r="AF86" s="80"/>
      <c r="AG86" s="80"/>
      <c r="AH86" s="80"/>
      <c r="AI86" s="80"/>
    </row>
    <row r="87" spans="1:35" ht="12.75" customHeight="1">
      <c r="A87" s="91">
        <v>44428</v>
      </c>
      <c r="B87" s="32" t="s">
        <v>518</v>
      </c>
      <c r="C87" s="31" t="s">
        <v>1153</v>
      </c>
      <c r="D87" s="31" t="s">
        <v>1155</v>
      </c>
      <c r="E87" s="31" t="s">
        <v>599</v>
      </c>
      <c r="F87" s="92">
        <v>47158</v>
      </c>
      <c r="G87" s="32">
        <v>523.96</v>
      </c>
      <c r="H87" s="32" t="s">
        <v>601</v>
      </c>
      <c r="I87" s="80"/>
      <c r="J87" s="80"/>
      <c r="K87" s="80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  <c r="AB87" s="80"/>
      <c r="AC87" s="80"/>
      <c r="AD87" s="80"/>
      <c r="AE87" s="80"/>
      <c r="AF87" s="80"/>
      <c r="AG87" s="80"/>
      <c r="AH87" s="80"/>
      <c r="AI87" s="80"/>
    </row>
    <row r="88" spans="1:35" ht="12.75" customHeight="1">
      <c r="A88" s="91">
        <v>44428</v>
      </c>
      <c r="B88" s="32" t="s">
        <v>1055</v>
      </c>
      <c r="C88" s="31" t="s">
        <v>1056</v>
      </c>
      <c r="D88" s="31" t="s">
        <v>1057</v>
      </c>
      <c r="E88" s="31" t="s">
        <v>599</v>
      </c>
      <c r="F88" s="92">
        <v>81271</v>
      </c>
      <c r="G88" s="32">
        <v>113.89</v>
      </c>
      <c r="H88" s="32" t="s">
        <v>601</v>
      </c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80"/>
      <c r="T88" s="80"/>
      <c r="U88" s="80"/>
      <c r="V88" s="80"/>
      <c r="W88" s="80"/>
      <c r="X88" s="80"/>
      <c r="Y88" s="80"/>
      <c r="Z88" s="80"/>
      <c r="AA88" s="80"/>
      <c r="AB88" s="80"/>
      <c r="AC88" s="80"/>
      <c r="AD88" s="80"/>
      <c r="AE88" s="80"/>
      <c r="AF88" s="80"/>
      <c r="AG88" s="80"/>
      <c r="AH88" s="80"/>
      <c r="AI88" s="80"/>
    </row>
    <row r="89" spans="1:35" ht="12.75" customHeight="1">
      <c r="A89" s="91">
        <v>44428</v>
      </c>
      <c r="B89" s="32" t="s">
        <v>1055</v>
      </c>
      <c r="C89" s="31" t="s">
        <v>1056</v>
      </c>
      <c r="D89" s="31" t="s">
        <v>1172</v>
      </c>
      <c r="E89" s="31" t="s">
        <v>599</v>
      </c>
      <c r="F89" s="92">
        <v>89590</v>
      </c>
      <c r="G89" s="32">
        <v>115</v>
      </c>
      <c r="H89" s="32" t="s">
        <v>601</v>
      </c>
      <c r="I89" s="80"/>
      <c r="J89" s="80"/>
      <c r="K89" s="80"/>
      <c r="L89" s="80"/>
      <c r="M89" s="80"/>
      <c r="N89" s="80"/>
      <c r="O89" s="80"/>
      <c r="P89" s="80"/>
      <c r="Q89" s="80"/>
      <c r="R89" s="80"/>
      <c r="S89" s="80"/>
      <c r="T89" s="80"/>
      <c r="U89" s="80"/>
      <c r="V89" s="80"/>
      <c r="W89" s="80"/>
      <c r="X89" s="80"/>
      <c r="Y89" s="80"/>
      <c r="Z89" s="80"/>
      <c r="AA89" s="80"/>
      <c r="AB89" s="80"/>
      <c r="AC89" s="80"/>
      <c r="AD89" s="80"/>
      <c r="AE89" s="80"/>
      <c r="AF89" s="80"/>
      <c r="AG89" s="80"/>
      <c r="AH89" s="80"/>
      <c r="AI89" s="80"/>
    </row>
    <row r="90" spans="1:35" ht="12.75" customHeight="1">
      <c r="A90" s="91">
        <v>44428</v>
      </c>
      <c r="B90" s="32" t="s">
        <v>1156</v>
      </c>
      <c r="C90" s="31" t="s">
        <v>1157</v>
      </c>
      <c r="D90" s="31" t="s">
        <v>1173</v>
      </c>
      <c r="E90" s="31" t="s">
        <v>599</v>
      </c>
      <c r="F90" s="92">
        <v>900000</v>
      </c>
      <c r="G90" s="32">
        <v>92</v>
      </c>
      <c r="H90" s="32" t="s">
        <v>601</v>
      </c>
      <c r="I90" s="80"/>
      <c r="J90" s="80"/>
      <c r="K90" s="80"/>
      <c r="L90" s="80"/>
      <c r="M90" s="80"/>
      <c r="N90" s="80"/>
      <c r="O90" s="80"/>
      <c r="P90" s="80"/>
      <c r="Q90" s="80"/>
      <c r="R90" s="80"/>
      <c r="S90" s="80"/>
      <c r="T90" s="80"/>
      <c r="U90" s="80"/>
      <c r="V90" s="80"/>
      <c r="W90" s="80"/>
      <c r="X90" s="80"/>
      <c r="Y90" s="80"/>
      <c r="Z90" s="80"/>
      <c r="AA90" s="80"/>
      <c r="AB90" s="80"/>
      <c r="AC90" s="80"/>
      <c r="AD90" s="80"/>
      <c r="AE90" s="80"/>
      <c r="AF90" s="80"/>
      <c r="AG90" s="80"/>
      <c r="AH90" s="80"/>
      <c r="AI90" s="80"/>
    </row>
    <row r="91" spans="1:35" ht="12.75" customHeight="1">
      <c r="A91" s="91"/>
      <c r="B91" s="32"/>
      <c r="C91" s="31"/>
      <c r="D91" s="31"/>
      <c r="E91" s="31"/>
      <c r="F91" s="92"/>
      <c r="G91" s="32"/>
      <c r="H91" s="32"/>
      <c r="I91" s="80"/>
      <c r="J91" s="80"/>
      <c r="K91" s="80"/>
      <c r="L91" s="80"/>
      <c r="M91" s="80"/>
      <c r="N91" s="80"/>
      <c r="O91" s="80"/>
      <c r="P91" s="80"/>
      <c r="Q91" s="80"/>
      <c r="R91" s="80"/>
      <c r="S91" s="80"/>
      <c r="T91" s="80"/>
      <c r="U91" s="80"/>
      <c r="V91" s="80"/>
      <c r="W91" s="80"/>
      <c r="X91" s="80"/>
      <c r="Y91" s="80"/>
      <c r="Z91" s="80"/>
      <c r="AA91" s="80"/>
      <c r="AB91" s="80"/>
      <c r="AC91" s="80"/>
      <c r="AD91" s="80"/>
      <c r="AE91" s="80"/>
      <c r="AF91" s="80"/>
      <c r="AG91" s="80"/>
      <c r="AH91" s="80"/>
      <c r="AI91" s="80"/>
    </row>
    <row r="92" spans="1:35" ht="12.75" customHeight="1">
      <c r="A92" s="91"/>
      <c r="B92" s="32"/>
      <c r="C92" s="31"/>
      <c r="D92" s="31"/>
      <c r="E92" s="31"/>
      <c r="F92" s="92"/>
      <c r="G92" s="32"/>
      <c r="H92" s="32"/>
      <c r="I92" s="80"/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  <c r="AF92" s="80"/>
      <c r="AG92" s="80"/>
      <c r="AH92" s="80"/>
      <c r="AI92" s="80"/>
    </row>
    <row r="93" spans="1:35" ht="12.75" customHeight="1">
      <c r="A93" s="91"/>
      <c r="B93" s="32"/>
      <c r="C93" s="31"/>
      <c r="D93" s="31"/>
      <c r="E93" s="31"/>
      <c r="F93" s="92"/>
      <c r="G93" s="32"/>
      <c r="H93" s="32"/>
      <c r="I93" s="80"/>
      <c r="J93" s="80"/>
      <c r="K93" s="80"/>
      <c r="L93" s="80"/>
      <c r="M93" s="80"/>
      <c r="N93" s="80"/>
      <c r="O93" s="80"/>
      <c r="P93" s="80"/>
      <c r="Q93" s="80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  <c r="AD93" s="80"/>
      <c r="AE93" s="80"/>
      <c r="AF93" s="80"/>
      <c r="AG93" s="80"/>
      <c r="AH93" s="80"/>
      <c r="AI93" s="80"/>
    </row>
    <row r="94" spans="1:35" ht="12.75" customHeight="1">
      <c r="A94" s="91"/>
      <c r="B94" s="32"/>
      <c r="C94" s="31"/>
      <c r="D94" s="31"/>
      <c r="E94" s="31"/>
      <c r="F94" s="92"/>
      <c r="G94" s="32"/>
      <c r="H94" s="32"/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80"/>
      <c r="AH94" s="80"/>
      <c r="AI94" s="80"/>
    </row>
    <row r="95" spans="1:35" ht="12.75" customHeight="1">
      <c r="A95" s="91"/>
      <c r="B95" s="32"/>
      <c r="C95" s="31"/>
      <c r="D95" s="31"/>
      <c r="E95" s="31"/>
      <c r="F95" s="92"/>
      <c r="G95" s="32"/>
      <c r="H95" s="32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80"/>
      <c r="AE95" s="80"/>
      <c r="AF95" s="80"/>
      <c r="AG95" s="80"/>
      <c r="AH95" s="80"/>
      <c r="AI95" s="80"/>
    </row>
    <row r="96" spans="1:35" ht="12.75" customHeight="1">
      <c r="A96" s="91"/>
      <c r="B96" s="32"/>
      <c r="C96" s="31"/>
      <c r="D96" s="31"/>
      <c r="E96" s="31"/>
      <c r="F96" s="92"/>
      <c r="G96" s="32"/>
      <c r="H96" s="32"/>
      <c r="I96" s="80"/>
      <c r="J96" s="80"/>
      <c r="K96" s="80"/>
      <c r="L96" s="80"/>
      <c r="M96" s="80"/>
      <c r="N96" s="80"/>
      <c r="O96" s="80"/>
      <c r="P96" s="80"/>
      <c r="Q96" s="80"/>
      <c r="R96" s="80"/>
      <c r="S96" s="80"/>
      <c r="T96" s="80"/>
      <c r="U96" s="80"/>
      <c r="V96" s="80"/>
      <c r="W96" s="80"/>
      <c r="X96" s="80"/>
      <c r="Y96" s="80"/>
      <c r="Z96" s="80"/>
      <c r="AA96" s="80"/>
      <c r="AB96" s="80"/>
      <c r="AC96" s="80"/>
      <c r="AD96" s="80"/>
      <c r="AE96" s="80"/>
      <c r="AF96" s="80"/>
      <c r="AG96" s="80"/>
      <c r="AH96" s="80"/>
      <c r="AI96" s="80"/>
    </row>
    <row r="97" spans="1:35" ht="12.75" customHeight="1">
      <c r="A97" s="91"/>
      <c r="B97" s="32"/>
      <c r="C97" s="31"/>
      <c r="D97" s="31"/>
      <c r="E97" s="31"/>
      <c r="F97" s="92"/>
      <c r="G97" s="32"/>
      <c r="H97" s="32"/>
      <c r="I97" s="80"/>
      <c r="J97" s="80"/>
      <c r="K97" s="80"/>
      <c r="L97" s="80"/>
      <c r="M97" s="80"/>
      <c r="N97" s="80"/>
      <c r="O97" s="80"/>
      <c r="P97" s="80"/>
      <c r="Q97" s="80"/>
      <c r="R97" s="80"/>
      <c r="S97" s="80"/>
      <c r="T97" s="80"/>
      <c r="U97" s="80"/>
      <c r="V97" s="80"/>
      <c r="W97" s="80"/>
      <c r="X97" s="80"/>
      <c r="Y97" s="80"/>
      <c r="Z97" s="80"/>
      <c r="AA97" s="80"/>
      <c r="AB97" s="80"/>
      <c r="AC97" s="80"/>
      <c r="AD97" s="80"/>
      <c r="AE97" s="80"/>
      <c r="AF97" s="80"/>
      <c r="AG97" s="80"/>
      <c r="AH97" s="80"/>
      <c r="AI97" s="80"/>
    </row>
    <row r="98" spans="1:35" ht="12.75" customHeight="1">
      <c r="A98" s="91"/>
      <c r="B98" s="32"/>
      <c r="C98" s="31"/>
      <c r="D98" s="31"/>
      <c r="E98" s="31"/>
      <c r="F98" s="92"/>
      <c r="G98" s="32"/>
      <c r="H98" s="32"/>
      <c r="I98" s="80"/>
      <c r="J98" s="80"/>
      <c r="K98" s="80"/>
      <c r="L98" s="80"/>
      <c r="M98" s="80"/>
      <c r="N98" s="80"/>
      <c r="O98" s="80"/>
      <c r="P98" s="80"/>
      <c r="Q98" s="80"/>
      <c r="R98" s="80"/>
      <c r="S98" s="80"/>
      <c r="T98" s="80"/>
      <c r="U98" s="80"/>
      <c r="V98" s="80"/>
      <c r="W98" s="80"/>
      <c r="X98" s="80"/>
      <c r="Y98" s="80"/>
      <c r="Z98" s="80"/>
      <c r="AA98" s="80"/>
      <c r="AB98" s="80"/>
      <c r="AC98" s="80"/>
      <c r="AD98" s="80"/>
      <c r="AE98" s="80"/>
      <c r="AF98" s="80"/>
      <c r="AG98" s="80"/>
      <c r="AH98" s="80"/>
      <c r="AI98" s="80"/>
    </row>
    <row r="99" spans="1:35" ht="12.75" customHeight="1">
      <c r="A99" s="91"/>
      <c r="B99" s="32"/>
      <c r="C99" s="31"/>
      <c r="D99" s="31"/>
      <c r="E99" s="31"/>
      <c r="F99" s="92"/>
      <c r="G99" s="32"/>
      <c r="H99" s="32"/>
      <c r="I99" s="80"/>
      <c r="J99" s="80"/>
      <c r="K99" s="80"/>
      <c r="L99" s="80"/>
      <c r="M99" s="80"/>
      <c r="N99" s="80"/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0"/>
      <c r="Z99" s="80"/>
      <c r="AA99" s="80"/>
      <c r="AB99" s="80"/>
      <c r="AC99" s="80"/>
      <c r="AD99" s="80"/>
      <c r="AE99" s="80"/>
      <c r="AF99" s="80"/>
      <c r="AG99" s="80"/>
      <c r="AH99" s="80"/>
      <c r="AI99" s="80"/>
    </row>
    <row r="100" spans="1:35" ht="12.75" customHeight="1">
      <c r="A100" s="91"/>
      <c r="B100" s="32"/>
      <c r="C100" s="31"/>
      <c r="D100" s="31"/>
      <c r="E100" s="31"/>
      <c r="F100" s="92"/>
      <c r="G100" s="32"/>
      <c r="H100" s="32"/>
      <c r="I100" s="80"/>
      <c r="J100" s="80"/>
      <c r="K100" s="80"/>
      <c r="L100" s="80"/>
      <c r="M100" s="80"/>
      <c r="N100" s="80"/>
      <c r="O100" s="80"/>
      <c r="P100" s="80"/>
      <c r="Q100" s="80"/>
      <c r="R100" s="80"/>
      <c r="S100" s="80"/>
      <c r="T100" s="80"/>
      <c r="U100" s="80"/>
      <c r="V100" s="80"/>
      <c r="W100" s="80"/>
      <c r="X100" s="80"/>
      <c r="Y100" s="80"/>
      <c r="Z100" s="80"/>
      <c r="AA100" s="80"/>
      <c r="AB100" s="80"/>
      <c r="AC100" s="80"/>
      <c r="AD100" s="80"/>
      <c r="AE100" s="80"/>
      <c r="AF100" s="80"/>
      <c r="AG100" s="80"/>
      <c r="AH100" s="80"/>
      <c r="AI100" s="80"/>
    </row>
    <row r="101" spans="1:35" ht="12.75" customHeight="1">
      <c r="A101" s="91"/>
      <c r="B101" s="32"/>
      <c r="C101" s="31"/>
      <c r="D101" s="31"/>
      <c r="E101" s="31"/>
      <c r="F101" s="92"/>
      <c r="G101" s="32"/>
      <c r="H101" s="32"/>
      <c r="I101" s="80"/>
      <c r="J101" s="80"/>
      <c r="K101" s="80"/>
      <c r="L101" s="80"/>
      <c r="M101" s="80"/>
      <c r="N101" s="80"/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0"/>
      <c r="Z101" s="80"/>
      <c r="AA101" s="80"/>
      <c r="AB101" s="80"/>
      <c r="AC101" s="80"/>
      <c r="AD101" s="80"/>
      <c r="AE101" s="80"/>
      <c r="AF101" s="80"/>
      <c r="AG101" s="80"/>
      <c r="AH101" s="80"/>
      <c r="AI101" s="80"/>
    </row>
    <row r="102" spans="1:35" ht="12.75" customHeight="1">
      <c r="A102" s="91"/>
      <c r="B102" s="32"/>
      <c r="C102" s="31"/>
      <c r="D102" s="31"/>
      <c r="E102" s="31"/>
      <c r="F102" s="92"/>
      <c r="G102" s="32"/>
      <c r="H102" s="32"/>
      <c r="I102" s="80"/>
      <c r="J102" s="80"/>
      <c r="K102" s="80"/>
      <c r="L102" s="80"/>
      <c r="M102" s="80"/>
      <c r="N102" s="80"/>
      <c r="O102" s="80"/>
      <c r="P102" s="80"/>
      <c r="Q102" s="80"/>
      <c r="R102" s="80"/>
      <c r="S102" s="80"/>
      <c r="T102" s="80"/>
      <c r="U102" s="80"/>
      <c r="V102" s="80"/>
      <c r="W102" s="80"/>
      <c r="X102" s="80"/>
      <c r="Y102" s="80"/>
      <c r="Z102" s="80"/>
      <c r="AA102" s="80"/>
      <c r="AB102" s="80"/>
      <c r="AC102" s="80"/>
      <c r="AD102" s="80"/>
      <c r="AE102" s="80"/>
      <c r="AF102" s="80"/>
      <c r="AG102" s="80"/>
      <c r="AH102" s="80"/>
      <c r="AI102" s="80"/>
    </row>
    <row r="103" spans="1:35" ht="12.75" customHeight="1">
      <c r="A103" s="91"/>
      <c r="B103" s="32"/>
      <c r="C103" s="31"/>
      <c r="D103" s="31"/>
      <c r="E103" s="31"/>
      <c r="F103" s="92"/>
      <c r="G103" s="32"/>
      <c r="H103" s="32"/>
      <c r="I103" s="80"/>
      <c r="J103" s="80"/>
      <c r="K103" s="80"/>
      <c r="L103" s="80"/>
      <c r="M103" s="80"/>
      <c r="N103" s="80"/>
      <c r="O103" s="80"/>
      <c r="P103" s="80"/>
      <c r="Q103" s="80"/>
      <c r="R103" s="80"/>
      <c r="S103" s="80"/>
      <c r="T103" s="80"/>
      <c r="U103" s="80"/>
      <c r="V103" s="80"/>
      <c r="W103" s="80"/>
      <c r="X103" s="80"/>
      <c r="Y103" s="80"/>
      <c r="Z103" s="80"/>
      <c r="AA103" s="80"/>
      <c r="AB103" s="80"/>
      <c r="AC103" s="80"/>
      <c r="AD103" s="80"/>
      <c r="AE103" s="80"/>
      <c r="AF103" s="80"/>
      <c r="AG103" s="80"/>
      <c r="AH103" s="80"/>
      <c r="AI103" s="80"/>
    </row>
    <row r="104" spans="1:35" ht="12.75" customHeight="1">
      <c r="A104" s="91"/>
      <c r="B104" s="32"/>
      <c r="C104" s="31"/>
      <c r="D104" s="31"/>
      <c r="E104" s="31"/>
      <c r="F104" s="92"/>
      <c r="G104" s="32"/>
      <c r="H104" s="32"/>
      <c r="I104" s="80"/>
      <c r="J104" s="80"/>
      <c r="K104" s="80"/>
      <c r="L104" s="80"/>
      <c r="M104" s="80"/>
      <c r="N104" s="80"/>
      <c r="O104" s="80"/>
      <c r="P104" s="80"/>
      <c r="Q104" s="80"/>
      <c r="R104" s="80"/>
      <c r="S104" s="80"/>
      <c r="T104" s="80"/>
      <c r="U104" s="80"/>
      <c r="V104" s="80"/>
      <c r="W104" s="80"/>
      <c r="X104" s="80"/>
      <c r="Y104" s="80"/>
      <c r="Z104" s="80"/>
      <c r="AA104" s="80"/>
      <c r="AB104" s="80"/>
      <c r="AC104" s="80"/>
      <c r="AD104" s="80"/>
      <c r="AE104" s="80"/>
      <c r="AF104" s="80"/>
      <c r="AG104" s="80"/>
      <c r="AH104" s="80"/>
      <c r="AI104" s="80"/>
    </row>
    <row r="105" spans="1:35" ht="12.75" customHeight="1">
      <c r="A105" s="91"/>
      <c r="B105" s="32"/>
      <c r="C105" s="31"/>
      <c r="D105" s="31"/>
      <c r="E105" s="31"/>
      <c r="F105" s="92"/>
      <c r="G105" s="32"/>
      <c r="H105" s="32"/>
      <c r="I105" s="80"/>
      <c r="J105" s="80"/>
      <c r="K105" s="80"/>
      <c r="L105" s="80"/>
      <c r="M105" s="80"/>
      <c r="N105" s="80"/>
      <c r="O105" s="80"/>
      <c r="P105" s="80"/>
      <c r="Q105" s="80"/>
      <c r="R105" s="80"/>
      <c r="S105" s="80"/>
      <c r="T105" s="80"/>
      <c r="U105" s="80"/>
      <c r="V105" s="80"/>
      <c r="W105" s="80"/>
      <c r="X105" s="80"/>
      <c r="Y105" s="80"/>
      <c r="Z105" s="80"/>
      <c r="AA105" s="80"/>
      <c r="AB105" s="80"/>
      <c r="AC105" s="80"/>
      <c r="AD105" s="80"/>
      <c r="AE105" s="80"/>
      <c r="AF105" s="80"/>
      <c r="AG105" s="80"/>
      <c r="AH105" s="80"/>
      <c r="AI105" s="80"/>
    </row>
    <row r="106" spans="1:35" ht="12.75" customHeight="1">
      <c r="A106" s="91"/>
      <c r="B106" s="32"/>
      <c r="C106" s="31"/>
      <c r="D106" s="31"/>
      <c r="E106" s="31"/>
      <c r="F106" s="92"/>
      <c r="G106" s="32"/>
      <c r="H106" s="32"/>
      <c r="I106" s="80"/>
      <c r="J106" s="80"/>
      <c r="K106" s="80"/>
      <c r="L106" s="80"/>
      <c r="M106" s="80"/>
      <c r="N106" s="80"/>
      <c r="O106" s="80"/>
      <c r="P106" s="80"/>
      <c r="Q106" s="80"/>
      <c r="R106" s="80"/>
      <c r="S106" s="80"/>
      <c r="T106" s="80"/>
      <c r="U106" s="80"/>
      <c r="V106" s="80"/>
      <c r="W106" s="80"/>
      <c r="X106" s="80"/>
      <c r="Y106" s="80"/>
      <c r="Z106" s="80"/>
      <c r="AA106" s="80"/>
      <c r="AB106" s="80"/>
      <c r="AC106" s="80"/>
      <c r="AD106" s="80"/>
      <c r="AE106" s="80"/>
      <c r="AF106" s="80"/>
      <c r="AG106" s="80"/>
      <c r="AH106" s="80"/>
      <c r="AI106" s="80"/>
    </row>
    <row r="107" spans="1:35" ht="12.75" customHeight="1">
      <c r="A107" s="91"/>
      <c r="B107" s="32"/>
      <c r="C107" s="31"/>
      <c r="D107" s="31"/>
      <c r="E107" s="31"/>
      <c r="F107" s="92"/>
      <c r="G107" s="32"/>
      <c r="H107" s="32"/>
      <c r="I107" s="80"/>
      <c r="J107" s="80"/>
      <c r="K107" s="80"/>
      <c r="L107" s="80"/>
      <c r="M107" s="80"/>
      <c r="N107" s="80"/>
      <c r="O107" s="80"/>
      <c r="P107" s="80"/>
      <c r="Q107" s="80"/>
      <c r="R107" s="80"/>
      <c r="S107" s="80"/>
      <c r="T107" s="80"/>
      <c r="U107" s="80"/>
      <c r="V107" s="80"/>
      <c r="W107" s="80"/>
      <c r="X107" s="80"/>
      <c r="Y107" s="80"/>
      <c r="Z107" s="80"/>
      <c r="AA107" s="80"/>
      <c r="AB107" s="80"/>
      <c r="AC107" s="80"/>
      <c r="AD107" s="80"/>
      <c r="AE107" s="80"/>
      <c r="AF107" s="80"/>
      <c r="AG107" s="80"/>
      <c r="AH107" s="80"/>
      <c r="AI107" s="80"/>
    </row>
    <row r="108" spans="1:35" ht="12.75" customHeight="1">
      <c r="A108" s="91"/>
      <c r="B108" s="32"/>
      <c r="C108" s="31"/>
      <c r="D108" s="31"/>
      <c r="E108" s="31"/>
      <c r="F108" s="92"/>
      <c r="G108" s="32"/>
      <c r="H108" s="32"/>
      <c r="I108" s="80"/>
      <c r="J108" s="80"/>
      <c r="K108" s="80"/>
      <c r="L108" s="80"/>
      <c r="M108" s="80"/>
      <c r="N108" s="80"/>
      <c r="O108" s="80"/>
      <c r="P108" s="80"/>
      <c r="Q108" s="80"/>
      <c r="R108" s="80"/>
      <c r="S108" s="80"/>
      <c r="T108" s="80"/>
      <c r="U108" s="80"/>
      <c r="V108" s="80"/>
      <c r="W108" s="80"/>
      <c r="X108" s="80"/>
      <c r="Y108" s="80"/>
      <c r="Z108" s="80"/>
      <c r="AA108" s="80"/>
      <c r="AB108" s="80"/>
      <c r="AC108" s="80"/>
      <c r="AD108" s="80"/>
      <c r="AE108" s="80"/>
      <c r="AF108" s="80"/>
      <c r="AG108" s="80"/>
      <c r="AH108" s="80"/>
      <c r="AI108" s="80"/>
    </row>
    <row r="109" spans="1:35" ht="12.75" customHeight="1">
      <c r="A109" s="91"/>
      <c r="B109" s="32"/>
      <c r="C109" s="31"/>
      <c r="D109" s="31"/>
      <c r="E109" s="31"/>
      <c r="F109" s="92"/>
      <c r="G109" s="32"/>
      <c r="H109" s="32"/>
      <c r="I109" s="80"/>
      <c r="J109" s="80"/>
      <c r="K109" s="80"/>
      <c r="L109" s="80"/>
      <c r="M109" s="80"/>
      <c r="N109" s="80"/>
      <c r="O109" s="80"/>
      <c r="P109" s="80"/>
      <c r="Q109" s="80"/>
      <c r="R109" s="80"/>
      <c r="S109" s="80"/>
      <c r="T109" s="80"/>
      <c r="U109" s="80"/>
      <c r="V109" s="80"/>
      <c r="W109" s="80"/>
      <c r="X109" s="80"/>
      <c r="Y109" s="80"/>
      <c r="Z109" s="80"/>
      <c r="AA109" s="80"/>
      <c r="AB109" s="80"/>
      <c r="AC109" s="80"/>
      <c r="AD109" s="80"/>
      <c r="AE109" s="80"/>
      <c r="AF109" s="80"/>
      <c r="AG109" s="80"/>
      <c r="AH109" s="80"/>
      <c r="AI109" s="80"/>
    </row>
    <row r="110" spans="1:35" ht="12.75" customHeight="1">
      <c r="A110" s="91"/>
      <c r="B110" s="32"/>
      <c r="C110" s="31"/>
      <c r="D110" s="31"/>
      <c r="E110" s="31"/>
      <c r="F110" s="92"/>
      <c r="G110" s="32"/>
      <c r="H110" s="32"/>
      <c r="I110" s="80"/>
      <c r="J110" s="80"/>
      <c r="K110" s="80"/>
      <c r="L110" s="80"/>
      <c r="M110" s="80"/>
      <c r="N110" s="80"/>
      <c r="O110" s="80"/>
      <c r="P110" s="80"/>
      <c r="Q110" s="80"/>
      <c r="R110" s="80"/>
      <c r="S110" s="80"/>
      <c r="T110" s="80"/>
      <c r="U110" s="80"/>
      <c r="V110" s="80"/>
      <c r="W110" s="80"/>
      <c r="X110" s="80"/>
      <c r="Y110" s="80"/>
      <c r="Z110" s="80"/>
      <c r="AA110" s="80"/>
      <c r="AB110" s="80"/>
      <c r="AC110" s="80"/>
      <c r="AD110" s="80"/>
      <c r="AE110" s="80"/>
      <c r="AF110" s="80"/>
      <c r="AG110" s="80"/>
      <c r="AH110" s="80"/>
      <c r="AI110" s="80"/>
    </row>
    <row r="111" spans="1:35" ht="12.75" customHeight="1">
      <c r="A111" s="91"/>
      <c r="B111" s="32"/>
      <c r="C111" s="31"/>
      <c r="D111" s="31"/>
      <c r="E111" s="31"/>
      <c r="F111" s="92"/>
      <c r="G111" s="32"/>
      <c r="H111" s="32"/>
      <c r="I111" s="80"/>
      <c r="J111" s="80"/>
      <c r="K111" s="80"/>
      <c r="L111" s="80"/>
      <c r="M111" s="80"/>
      <c r="N111" s="80"/>
      <c r="O111" s="80"/>
      <c r="P111" s="80"/>
      <c r="Q111" s="80"/>
      <c r="R111" s="80"/>
      <c r="S111" s="80"/>
      <c r="T111" s="80"/>
      <c r="U111" s="80"/>
      <c r="V111" s="80"/>
      <c r="W111" s="80"/>
      <c r="X111" s="80"/>
      <c r="Y111" s="80"/>
      <c r="Z111" s="80"/>
      <c r="AA111" s="80"/>
      <c r="AB111" s="80"/>
      <c r="AC111" s="80"/>
      <c r="AD111" s="80"/>
      <c r="AE111" s="80"/>
      <c r="AF111" s="80"/>
      <c r="AG111" s="80"/>
      <c r="AH111" s="80"/>
      <c r="AI111" s="80"/>
    </row>
    <row r="112" spans="1:35" ht="12.75" customHeight="1">
      <c r="A112" s="91"/>
      <c r="B112" s="32"/>
      <c r="C112" s="31"/>
      <c r="D112" s="31"/>
      <c r="E112" s="31"/>
      <c r="F112" s="92"/>
      <c r="G112" s="32"/>
      <c r="H112" s="32"/>
      <c r="I112" s="80"/>
      <c r="J112" s="80"/>
      <c r="K112" s="80"/>
      <c r="L112" s="80"/>
      <c r="M112" s="80"/>
      <c r="N112" s="80"/>
      <c r="O112" s="80"/>
      <c r="P112" s="80"/>
      <c r="Q112" s="80"/>
      <c r="R112" s="80"/>
      <c r="S112" s="80"/>
      <c r="T112" s="80"/>
      <c r="U112" s="80"/>
      <c r="V112" s="80"/>
      <c r="W112" s="80"/>
      <c r="X112" s="80"/>
      <c r="Y112" s="80"/>
      <c r="Z112" s="80"/>
      <c r="AA112" s="80"/>
      <c r="AB112" s="80"/>
      <c r="AC112" s="80"/>
      <c r="AD112" s="80"/>
      <c r="AE112" s="80"/>
      <c r="AF112" s="80"/>
      <c r="AG112" s="80"/>
      <c r="AH112" s="80"/>
      <c r="AI112" s="80"/>
    </row>
    <row r="113" spans="1:35" ht="12.75" customHeight="1">
      <c r="A113" s="91"/>
      <c r="B113" s="32"/>
      <c r="C113" s="31"/>
      <c r="D113" s="31"/>
      <c r="E113" s="31"/>
      <c r="F113" s="92"/>
      <c r="G113" s="32"/>
      <c r="H113" s="32"/>
      <c r="I113" s="80"/>
      <c r="J113" s="80"/>
      <c r="K113" s="80"/>
      <c r="L113" s="80"/>
      <c r="M113" s="80"/>
      <c r="N113" s="80"/>
      <c r="O113" s="80"/>
      <c r="P113" s="80"/>
      <c r="Q113" s="80"/>
      <c r="R113" s="80"/>
      <c r="S113" s="80"/>
      <c r="T113" s="80"/>
      <c r="U113" s="80"/>
      <c r="V113" s="80"/>
      <c r="W113" s="80"/>
      <c r="X113" s="80"/>
      <c r="Y113" s="80"/>
      <c r="Z113" s="80"/>
      <c r="AA113" s="80"/>
      <c r="AB113" s="80"/>
      <c r="AC113" s="80"/>
      <c r="AD113" s="80"/>
      <c r="AE113" s="80"/>
      <c r="AF113" s="80"/>
      <c r="AG113" s="80"/>
      <c r="AH113" s="80"/>
      <c r="AI113" s="80"/>
    </row>
    <row r="114" spans="1:35" ht="12.75" customHeight="1">
      <c r="A114" s="91"/>
      <c r="B114" s="32"/>
      <c r="C114" s="31"/>
      <c r="D114" s="31"/>
      <c r="E114" s="31"/>
      <c r="F114" s="92"/>
      <c r="G114" s="32"/>
      <c r="H114" s="32"/>
      <c r="I114" s="80"/>
      <c r="J114" s="80"/>
      <c r="K114" s="80"/>
      <c r="L114" s="80"/>
      <c r="M114" s="80"/>
      <c r="N114" s="80"/>
      <c r="O114" s="80"/>
      <c r="P114" s="80"/>
      <c r="Q114" s="80"/>
      <c r="R114" s="80"/>
      <c r="S114" s="80"/>
      <c r="T114" s="80"/>
      <c r="U114" s="80"/>
      <c r="V114" s="80"/>
      <c r="W114" s="80"/>
      <c r="X114" s="80"/>
      <c r="Y114" s="80"/>
      <c r="Z114" s="80"/>
      <c r="AA114" s="80"/>
      <c r="AB114" s="80"/>
      <c r="AC114" s="80"/>
      <c r="AD114" s="80"/>
      <c r="AE114" s="80"/>
      <c r="AF114" s="80"/>
      <c r="AG114" s="80"/>
      <c r="AH114" s="80"/>
      <c r="AI114" s="80"/>
    </row>
    <row r="115" spans="1:35" ht="12.75" customHeight="1">
      <c r="A115" s="91"/>
      <c r="B115" s="32"/>
      <c r="C115" s="31"/>
      <c r="D115" s="31"/>
      <c r="E115" s="31"/>
      <c r="F115" s="92"/>
      <c r="G115" s="32"/>
      <c r="H115" s="32"/>
      <c r="I115" s="80"/>
      <c r="J115" s="80"/>
      <c r="K115" s="80"/>
      <c r="L115" s="80"/>
      <c r="M115" s="80"/>
      <c r="N115" s="80"/>
      <c r="O115" s="80"/>
      <c r="P115" s="80"/>
      <c r="Q115" s="80"/>
      <c r="R115" s="80"/>
      <c r="S115" s="80"/>
      <c r="T115" s="80"/>
      <c r="U115" s="80"/>
      <c r="V115" s="80"/>
      <c r="W115" s="80"/>
      <c r="X115" s="80"/>
      <c r="Y115" s="80"/>
      <c r="Z115" s="80"/>
      <c r="AA115" s="80"/>
      <c r="AB115" s="80"/>
      <c r="AC115" s="80"/>
      <c r="AD115" s="80"/>
      <c r="AE115" s="80"/>
      <c r="AF115" s="80"/>
      <c r="AG115" s="80"/>
      <c r="AH115" s="80"/>
      <c r="AI115" s="80"/>
    </row>
    <row r="116" spans="1:35" ht="12.75" customHeight="1">
      <c r="A116" s="91"/>
      <c r="B116" s="32"/>
      <c r="C116" s="31"/>
      <c r="D116" s="31"/>
      <c r="E116" s="31"/>
      <c r="F116" s="92"/>
      <c r="G116" s="32"/>
      <c r="H116" s="32"/>
      <c r="I116" s="80"/>
      <c r="J116" s="80"/>
      <c r="K116" s="80"/>
      <c r="L116" s="80"/>
      <c r="M116" s="80"/>
      <c r="N116" s="80"/>
      <c r="O116" s="80"/>
      <c r="P116" s="80"/>
      <c r="Q116" s="80"/>
      <c r="R116" s="80"/>
      <c r="S116" s="80"/>
      <c r="T116" s="80"/>
      <c r="U116" s="80"/>
      <c r="V116" s="80"/>
      <c r="W116" s="80"/>
      <c r="X116" s="80"/>
      <c r="Y116" s="80"/>
      <c r="Z116" s="80"/>
      <c r="AA116" s="80"/>
      <c r="AB116" s="80"/>
      <c r="AC116" s="80"/>
      <c r="AD116" s="80"/>
      <c r="AE116" s="80"/>
      <c r="AF116" s="80"/>
      <c r="AG116" s="80"/>
      <c r="AH116" s="80"/>
      <c r="AI116" s="80"/>
    </row>
    <row r="117" spans="1:35" ht="12.75" customHeight="1">
      <c r="A117" s="91"/>
      <c r="B117" s="32"/>
      <c r="C117" s="31"/>
      <c r="D117" s="31"/>
      <c r="E117" s="31"/>
      <c r="F117" s="92"/>
      <c r="G117" s="32"/>
      <c r="H117" s="32"/>
      <c r="I117" s="80"/>
      <c r="J117" s="80"/>
      <c r="K117" s="80"/>
      <c r="L117" s="80"/>
      <c r="M117" s="80"/>
      <c r="N117" s="80"/>
      <c r="O117" s="80"/>
      <c r="P117" s="80"/>
      <c r="Q117" s="80"/>
      <c r="R117" s="80"/>
      <c r="S117" s="80"/>
      <c r="T117" s="80"/>
      <c r="U117" s="80"/>
      <c r="V117" s="80"/>
      <c r="W117" s="80"/>
      <c r="X117" s="80"/>
      <c r="Y117" s="80"/>
      <c r="Z117" s="80"/>
      <c r="AA117" s="80"/>
      <c r="AB117" s="80"/>
      <c r="AC117" s="80"/>
      <c r="AD117" s="80"/>
      <c r="AE117" s="80"/>
      <c r="AF117" s="80"/>
      <c r="AG117" s="80"/>
      <c r="AH117" s="80"/>
      <c r="AI117" s="80"/>
    </row>
    <row r="118" spans="1:35" ht="12.75" customHeight="1">
      <c r="A118" s="91"/>
      <c r="B118" s="32"/>
      <c r="C118" s="31"/>
      <c r="D118" s="31"/>
      <c r="E118" s="31"/>
      <c r="F118" s="92"/>
      <c r="G118" s="32"/>
      <c r="H118" s="32"/>
      <c r="I118" s="80"/>
      <c r="J118" s="80"/>
      <c r="K118" s="80"/>
      <c r="L118" s="80"/>
      <c r="M118" s="80"/>
      <c r="N118" s="80"/>
      <c r="O118" s="80"/>
      <c r="P118" s="80"/>
      <c r="Q118" s="80"/>
      <c r="R118" s="80"/>
      <c r="S118" s="80"/>
      <c r="T118" s="80"/>
      <c r="U118" s="80"/>
      <c r="V118" s="80"/>
      <c r="W118" s="80"/>
      <c r="X118" s="80"/>
      <c r="Y118" s="80"/>
      <c r="Z118" s="80"/>
      <c r="AA118" s="80"/>
      <c r="AB118" s="80"/>
      <c r="AC118" s="80"/>
      <c r="AD118" s="80"/>
      <c r="AE118" s="80"/>
      <c r="AF118" s="80"/>
      <c r="AG118" s="80"/>
      <c r="AH118" s="80"/>
      <c r="AI118" s="80"/>
    </row>
    <row r="119" spans="1:35" ht="12.75" customHeight="1">
      <c r="A119" s="91"/>
      <c r="B119" s="32"/>
      <c r="C119" s="31"/>
      <c r="D119" s="31"/>
      <c r="E119" s="31"/>
      <c r="F119" s="92"/>
      <c r="G119" s="32"/>
      <c r="H119" s="32"/>
      <c r="I119" s="80"/>
      <c r="J119" s="80"/>
      <c r="K119" s="80"/>
      <c r="L119" s="80"/>
      <c r="M119" s="80"/>
      <c r="N119" s="80"/>
      <c r="O119" s="80"/>
      <c r="P119" s="80"/>
      <c r="Q119" s="80"/>
      <c r="R119" s="80"/>
      <c r="S119" s="80"/>
      <c r="T119" s="80"/>
      <c r="U119" s="80"/>
      <c r="V119" s="80"/>
      <c r="W119" s="80"/>
      <c r="X119" s="80"/>
      <c r="Y119" s="80"/>
      <c r="Z119" s="80"/>
      <c r="AA119" s="80"/>
      <c r="AB119" s="80"/>
      <c r="AC119" s="80"/>
      <c r="AD119" s="80"/>
      <c r="AE119" s="80"/>
      <c r="AF119" s="80"/>
      <c r="AG119" s="80"/>
      <c r="AH119" s="80"/>
      <c r="AI119" s="80"/>
    </row>
    <row r="120" spans="1:35" ht="12.75" customHeight="1">
      <c r="A120" s="91"/>
      <c r="B120" s="32"/>
      <c r="C120" s="31"/>
      <c r="D120" s="31"/>
      <c r="E120" s="31"/>
      <c r="F120" s="92"/>
      <c r="G120" s="32"/>
      <c r="H120" s="32"/>
      <c r="I120" s="80"/>
      <c r="J120" s="80"/>
      <c r="K120" s="80"/>
      <c r="L120" s="80"/>
      <c r="M120" s="80"/>
      <c r="N120" s="80"/>
      <c r="O120" s="80"/>
      <c r="P120" s="80"/>
      <c r="Q120" s="80"/>
      <c r="R120" s="80"/>
      <c r="S120" s="80"/>
      <c r="T120" s="80"/>
      <c r="U120" s="80"/>
      <c r="V120" s="80"/>
      <c r="W120" s="80"/>
      <c r="X120" s="80"/>
      <c r="Y120" s="80"/>
      <c r="Z120" s="80"/>
      <c r="AA120" s="80"/>
      <c r="AB120" s="80"/>
      <c r="AC120" s="80"/>
      <c r="AD120" s="80"/>
      <c r="AE120" s="80"/>
      <c r="AF120" s="80"/>
      <c r="AG120" s="80"/>
      <c r="AH120" s="80"/>
      <c r="AI120" s="80"/>
    </row>
    <row r="121" spans="1:35" ht="12.75" customHeight="1">
      <c r="A121" s="91"/>
      <c r="B121" s="32"/>
      <c r="C121" s="31"/>
      <c r="D121" s="31"/>
      <c r="E121" s="31"/>
      <c r="F121" s="92"/>
      <c r="G121" s="32"/>
      <c r="H121" s="32"/>
      <c r="I121" s="80"/>
      <c r="J121" s="80"/>
      <c r="K121" s="80"/>
      <c r="L121" s="80"/>
      <c r="M121" s="80"/>
      <c r="N121" s="80"/>
      <c r="O121" s="80"/>
      <c r="P121" s="80"/>
      <c r="Q121" s="80"/>
      <c r="R121" s="80"/>
      <c r="S121" s="80"/>
      <c r="T121" s="80"/>
      <c r="U121" s="80"/>
      <c r="V121" s="80"/>
      <c r="W121" s="80"/>
      <c r="X121" s="80"/>
      <c r="Y121" s="80"/>
      <c r="Z121" s="80"/>
      <c r="AA121" s="80"/>
      <c r="AB121" s="80"/>
      <c r="AC121" s="80"/>
      <c r="AD121" s="80"/>
      <c r="AE121" s="80"/>
      <c r="AF121" s="80"/>
      <c r="AG121" s="80"/>
      <c r="AH121" s="80"/>
      <c r="AI121" s="80"/>
    </row>
    <row r="122" spans="1:35" ht="12.75" customHeight="1">
      <c r="A122" s="91"/>
      <c r="B122" s="32"/>
      <c r="C122" s="31"/>
      <c r="D122" s="31"/>
      <c r="E122" s="31"/>
      <c r="F122" s="92"/>
      <c r="G122" s="32"/>
      <c r="H122" s="32"/>
      <c r="I122" s="80"/>
      <c r="J122" s="80"/>
      <c r="K122" s="80"/>
      <c r="L122" s="80"/>
      <c r="M122" s="80"/>
      <c r="N122" s="80"/>
      <c r="O122" s="80"/>
      <c r="P122" s="80"/>
      <c r="Q122" s="80"/>
      <c r="R122" s="80"/>
      <c r="S122" s="80"/>
      <c r="T122" s="80"/>
      <c r="U122" s="80"/>
      <c r="V122" s="80"/>
      <c r="W122" s="80"/>
      <c r="X122" s="80"/>
      <c r="Y122" s="80"/>
      <c r="Z122" s="80"/>
      <c r="AA122" s="80"/>
      <c r="AB122" s="80"/>
      <c r="AC122" s="80"/>
      <c r="AD122" s="80"/>
      <c r="AE122" s="80"/>
      <c r="AF122" s="80"/>
      <c r="AG122" s="80"/>
      <c r="AH122" s="80"/>
      <c r="AI122" s="80"/>
    </row>
    <row r="123" spans="1:35" ht="12.75" customHeight="1">
      <c r="A123" s="91"/>
      <c r="B123" s="32"/>
      <c r="C123" s="31"/>
      <c r="D123" s="31"/>
      <c r="E123" s="31"/>
      <c r="F123" s="92"/>
      <c r="G123" s="32"/>
      <c r="H123" s="32"/>
      <c r="I123" s="80"/>
      <c r="J123" s="80"/>
      <c r="K123" s="80"/>
      <c r="L123" s="80"/>
      <c r="M123" s="80"/>
      <c r="N123" s="80"/>
      <c r="O123" s="80"/>
      <c r="P123" s="80"/>
      <c r="Q123" s="80"/>
      <c r="R123" s="80"/>
      <c r="S123" s="80"/>
      <c r="T123" s="80"/>
      <c r="U123" s="80"/>
      <c r="V123" s="80"/>
      <c r="W123" s="80"/>
      <c r="X123" s="80"/>
      <c r="Y123" s="80"/>
      <c r="Z123" s="80"/>
      <c r="AA123" s="80"/>
      <c r="AB123" s="80"/>
      <c r="AC123" s="80"/>
      <c r="AD123" s="80"/>
      <c r="AE123" s="80"/>
      <c r="AF123" s="80"/>
      <c r="AG123" s="80"/>
      <c r="AH123" s="80"/>
      <c r="AI123" s="80"/>
    </row>
    <row r="124" spans="1:35" ht="12.75" customHeight="1">
      <c r="A124" s="91"/>
      <c r="B124" s="32"/>
      <c r="C124" s="31"/>
      <c r="D124" s="31"/>
      <c r="E124" s="31"/>
      <c r="F124" s="92"/>
      <c r="G124" s="32"/>
      <c r="H124" s="32"/>
      <c r="I124" s="80"/>
      <c r="J124" s="80"/>
      <c r="K124" s="80"/>
      <c r="L124" s="80"/>
      <c r="M124" s="80"/>
      <c r="N124" s="80"/>
      <c r="O124" s="80"/>
      <c r="P124" s="80"/>
      <c r="Q124" s="80"/>
      <c r="R124" s="80"/>
      <c r="S124" s="80"/>
      <c r="T124" s="80"/>
      <c r="U124" s="80"/>
      <c r="V124" s="80"/>
      <c r="W124" s="80"/>
      <c r="X124" s="80"/>
      <c r="Y124" s="80"/>
      <c r="Z124" s="80"/>
      <c r="AA124" s="80"/>
      <c r="AB124" s="80"/>
      <c r="AC124" s="80"/>
      <c r="AD124" s="80"/>
      <c r="AE124" s="80"/>
      <c r="AF124" s="80"/>
      <c r="AG124" s="80"/>
      <c r="AH124" s="80"/>
      <c r="AI124" s="80"/>
    </row>
    <row r="125" spans="1:35" ht="12.75" customHeight="1">
      <c r="A125" s="91"/>
      <c r="B125" s="32"/>
      <c r="C125" s="31"/>
      <c r="D125" s="31"/>
      <c r="E125" s="31"/>
      <c r="F125" s="92"/>
      <c r="G125" s="32"/>
      <c r="H125" s="32"/>
      <c r="I125" s="80"/>
      <c r="J125" s="80"/>
      <c r="K125" s="80"/>
      <c r="L125" s="80"/>
      <c r="M125" s="80"/>
      <c r="N125" s="80"/>
      <c r="O125" s="80"/>
      <c r="P125" s="80"/>
      <c r="Q125" s="80"/>
      <c r="R125" s="80"/>
      <c r="S125" s="80"/>
      <c r="T125" s="80"/>
      <c r="U125" s="80"/>
      <c r="V125" s="80"/>
      <c r="W125" s="80"/>
      <c r="X125" s="80"/>
      <c r="Y125" s="80"/>
      <c r="Z125" s="80"/>
      <c r="AA125" s="80"/>
      <c r="AB125" s="80"/>
      <c r="AC125" s="80"/>
      <c r="AD125" s="80"/>
      <c r="AE125" s="80"/>
      <c r="AF125" s="80"/>
      <c r="AG125" s="80"/>
      <c r="AH125" s="80"/>
      <c r="AI125" s="80"/>
    </row>
    <row r="126" spans="1:35" ht="12.75" customHeight="1">
      <c r="A126" s="91"/>
      <c r="B126" s="32"/>
      <c r="C126" s="31"/>
      <c r="D126" s="31"/>
      <c r="E126" s="31"/>
      <c r="F126" s="92"/>
      <c r="G126" s="32"/>
      <c r="H126" s="32"/>
      <c r="I126" s="80"/>
      <c r="J126" s="80"/>
      <c r="K126" s="80"/>
      <c r="L126" s="80"/>
      <c r="M126" s="80"/>
      <c r="N126" s="80"/>
      <c r="O126" s="80"/>
      <c r="P126" s="80"/>
      <c r="Q126" s="80"/>
      <c r="R126" s="80"/>
      <c r="S126" s="80"/>
      <c r="T126" s="80"/>
      <c r="U126" s="80"/>
      <c r="V126" s="80"/>
      <c r="W126" s="80"/>
      <c r="X126" s="80"/>
      <c r="Y126" s="80"/>
      <c r="Z126" s="80"/>
      <c r="AA126" s="80"/>
      <c r="AB126" s="80"/>
      <c r="AC126" s="80"/>
      <c r="AD126" s="80"/>
      <c r="AE126" s="80"/>
      <c r="AF126" s="80"/>
      <c r="AG126" s="80"/>
      <c r="AH126" s="80"/>
      <c r="AI126" s="80"/>
    </row>
    <row r="127" spans="1:35" ht="12.75" customHeight="1">
      <c r="A127" s="91"/>
      <c r="B127" s="32"/>
      <c r="C127" s="31"/>
      <c r="D127" s="31"/>
      <c r="E127" s="31"/>
      <c r="F127" s="92"/>
      <c r="G127" s="32"/>
      <c r="H127" s="32"/>
      <c r="I127" s="80"/>
      <c r="J127" s="80"/>
      <c r="K127" s="80"/>
      <c r="L127" s="80"/>
      <c r="M127" s="80"/>
      <c r="N127" s="80"/>
      <c r="O127" s="80"/>
      <c r="P127" s="80"/>
      <c r="Q127" s="80"/>
      <c r="R127" s="80"/>
      <c r="S127" s="80"/>
      <c r="T127" s="80"/>
      <c r="U127" s="80"/>
      <c r="V127" s="80"/>
      <c r="W127" s="80"/>
      <c r="X127" s="80"/>
      <c r="Y127" s="80"/>
      <c r="Z127" s="80"/>
      <c r="AA127" s="80"/>
      <c r="AB127" s="80"/>
      <c r="AC127" s="80"/>
      <c r="AD127" s="80"/>
      <c r="AE127" s="80"/>
      <c r="AF127" s="80"/>
      <c r="AG127" s="80"/>
      <c r="AH127" s="80"/>
      <c r="AI127" s="80"/>
    </row>
    <row r="128" spans="1:35" ht="12.75" customHeight="1">
      <c r="A128" s="91"/>
      <c r="B128" s="32"/>
      <c r="C128" s="31"/>
      <c r="D128" s="31"/>
      <c r="E128" s="31"/>
      <c r="F128" s="92"/>
      <c r="G128" s="32"/>
      <c r="H128" s="32"/>
      <c r="I128" s="80"/>
      <c r="J128" s="80"/>
      <c r="K128" s="80"/>
      <c r="L128" s="80"/>
      <c r="M128" s="80"/>
      <c r="N128" s="80"/>
      <c r="O128" s="80"/>
      <c r="P128" s="80"/>
      <c r="Q128" s="80"/>
      <c r="R128" s="80"/>
      <c r="S128" s="80"/>
      <c r="T128" s="80"/>
      <c r="U128" s="80"/>
      <c r="V128" s="80"/>
      <c r="W128" s="80"/>
      <c r="X128" s="80"/>
      <c r="Y128" s="80"/>
      <c r="Z128" s="80"/>
      <c r="AA128" s="80"/>
      <c r="AB128" s="80"/>
      <c r="AC128" s="80"/>
      <c r="AD128" s="80"/>
      <c r="AE128" s="80"/>
      <c r="AF128" s="80"/>
      <c r="AG128" s="80"/>
      <c r="AH128" s="80"/>
      <c r="AI128" s="80"/>
    </row>
    <row r="129" spans="1:35" ht="12.75" customHeight="1">
      <c r="A129" s="91"/>
      <c r="B129" s="32"/>
      <c r="C129" s="31"/>
      <c r="D129" s="31"/>
      <c r="E129" s="31"/>
      <c r="F129" s="92"/>
      <c r="G129" s="32"/>
      <c r="H129" s="32"/>
      <c r="I129" s="80"/>
      <c r="J129" s="80"/>
      <c r="K129" s="80"/>
      <c r="L129" s="80"/>
      <c r="M129" s="80"/>
      <c r="N129" s="80"/>
      <c r="O129" s="80"/>
      <c r="P129" s="80"/>
      <c r="Q129" s="80"/>
      <c r="R129" s="80"/>
      <c r="S129" s="80"/>
      <c r="T129" s="80"/>
      <c r="U129" s="80"/>
      <c r="V129" s="80"/>
      <c r="W129" s="80"/>
      <c r="X129" s="80"/>
      <c r="Y129" s="80"/>
      <c r="Z129" s="80"/>
      <c r="AA129" s="80"/>
      <c r="AB129" s="80"/>
      <c r="AC129" s="80"/>
      <c r="AD129" s="80"/>
      <c r="AE129" s="80"/>
      <c r="AF129" s="80"/>
      <c r="AG129" s="80"/>
      <c r="AH129" s="80"/>
      <c r="AI129" s="80"/>
    </row>
    <row r="130" spans="1:35" ht="12.75" customHeight="1">
      <c r="A130" s="91"/>
      <c r="B130" s="32"/>
      <c r="C130" s="31"/>
      <c r="D130" s="31"/>
      <c r="E130" s="31"/>
      <c r="F130" s="92"/>
      <c r="G130" s="32"/>
      <c r="H130" s="32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  <c r="AA130" s="80"/>
      <c r="AB130" s="80"/>
      <c r="AC130" s="80"/>
      <c r="AD130" s="80"/>
      <c r="AE130" s="80"/>
      <c r="AF130" s="80"/>
      <c r="AG130" s="80"/>
      <c r="AH130" s="80"/>
      <c r="AI130" s="80"/>
    </row>
    <row r="131" spans="1:35" ht="12.75" customHeight="1">
      <c r="A131" s="91"/>
      <c r="B131" s="32"/>
      <c r="C131" s="31"/>
      <c r="D131" s="31"/>
      <c r="E131" s="31"/>
      <c r="F131" s="92"/>
      <c r="G131" s="32"/>
      <c r="H131" s="32"/>
      <c r="I131" s="80"/>
      <c r="J131" s="80"/>
      <c r="K131" s="80"/>
      <c r="L131" s="80"/>
      <c r="M131" s="80"/>
      <c r="N131" s="80"/>
      <c r="O131" s="80"/>
      <c r="P131" s="80"/>
      <c r="Q131" s="80"/>
      <c r="R131" s="80"/>
      <c r="S131" s="80"/>
      <c r="T131" s="80"/>
      <c r="U131" s="80"/>
      <c r="V131" s="80"/>
      <c r="W131" s="80"/>
      <c r="X131" s="80"/>
      <c r="Y131" s="80"/>
      <c r="Z131" s="80"/>
      <c r="AA131" s="80"/>
      <c r="AB131" s="80"/>
      <c r="AC131" s="80"/>
      <c r="AD131" s="80"/>
      <c r="AE131" s="80"/>
      <c r="AF131" s="80"/>
      <c r="AG131" s="80"/>
      <c r="AH131" s="80"/>
      <c r="AI131" s="80"/>
    </row>
    <row r="132" spans="1:35" ht="12.75" customHeight="1">
      <c r="A132" s="91"/>
      <c r="B132" s="32"/>
      <c r="C132" s="31"/>
      <c r="D132" s="31"/>
      <c r="E132" s="31"/>
      <c r="F132" s="92"/>
      <c r="G132" s="32"/>
      <c r="H132" s="32"/>
      <c r="I132" s="80"/>
      <c r="J132" s="80"/>
      <c r="K132" s="80"/>
      <c r="L132" s="80"/>
      <c r="M132" s="80"/>
      <c r="N132" s="80"/>
      <c r="O132" s="80"/>
      <c r="P132" s="80"/>
      <c r="Q132" s="80"/>
      <c r="R132" s="80"/>
      <c r="S132" s="80"/>
      <c r="T132" s="80"/>
      <c r="U132" s="80"/>
      <c r="V132" s="80"/>
      <c r="W132" s="80"/>
      <c r="X132" s="80"/>
      <c r="Y132" s="80"/>
      <c r="Z132" s="80"/>
      <c r="AA132" s="80"/>
      <c r="AB132" s="80"/>
      <c r="AC132" s="80"/>
      <c r="AD132" s="80"/>
      <c r="AE132" s="80"/>
      <c r="AF132" s="80"/>
      <c r="AG132" s="80"/>
      <c r="AH132" s="80"/>
      <c r="AI132" s="80"/>
    </row>
    <row r="133" spans="1:35" ht="12.75" customHeight="1">
      <c r="A133" s="91"/>
      <c r="B133" s="32"/>
      <c r="C133" s="31"/>
      <c r="D133" s="31"/>
      <c r="E133" s="31"/>
      <c r="F133" s="92"/>
      <c r="G133" s="32"/>
      <c r="H133" s="32"/>
      <c r="I133" s="80"/>
      <c r="J133" s="80"/>
      <c r="K133" s="80"/>
      <c r="L133" s="80"/>
      <c r="M133" s="80"/>
      <c r="N133" s="80"/>
      <c r="O133" s="80"/>
      <c r="P133" s="80"/>
      <c r="Q133" s="80"/>
      <c r="R133" s="80"/>
      <c r="S133" s="80"/>
      <c r="T133" s="80"/>
      <c r="U133" s="80"/>
      <c r="V133" s="80"/>
      <c r="W133" s="80"/>
      <c r="X133" s="80"/>
      <c r="Y133" s="80"/>
      <c r="Z133" s="80"/>
      <c r="AA133" s="80"/>
      <c r="AB133" s="80"/>
      <c r="AC133" s="80"/>
      <c r="AD133" s="80"/>
      <c r="AE133" s="80"/>
      <c r="AF133" s="80"/>
      <c r="AG133" s="80"/>
      <c r="AH133" s="80"/>
      <c r="AI133" s="80"/>
    </row>
    <row r="134" spans="1:35" ht="12.75" customHeight="1">
      <c r="A134" s="91"/>
      <c r="B134" s="32"/>
      <c r="C134" s="31"/>
      <c r="D134" s="31"/>
      <c r="E134" s="31"/>
      <c r="F134" s="92"/>
      <c r="G134" s="32"/>
      <c r="H134" s="32"/>
      <c r="I134" s="80"/>
      <c r="J134" s="80"/>
      <c r="K134" s="80"/>
      <c r="L134" s="80"/>
      <c r="M134" s="80"/>
      <c r="N134" s="80"/>
      <c r="O134" s="80"/>
      <c r="P134" s="80"/>
      <c r="Q134" s="80"/>
      <c r="R134" s="80"/>
      <c r="S134" s="80"/>
      <c r="T134" s="80"/>
      <c r="U134" s="80"/>
      <c r="V134" s="80"/>
      <c r="W134" s="80"/>
      <c r="X134" s="80"/>
      <c r="Y134" s="80"/>
      <c r="Z134" s="80"/>
      <c r="AA134" s="80"/>
      <c r="AB134" s="80"/>
      <c r="AC134" s="80"/>
      <c r="AD134" s="80"/>
      <c r="AE134" s="80"/>
      <c r="AF134" s="80"/>
      <c r="AG134" s="80"/>
      <c r="AH134" s="80"/>
      <c r="AI134" s="80"/>
    </row>
    <row r="135" spans="1:35" ht="12.75" customHeight="1">
      <c r="A135" s="91"/>
      <c r="B135" s="32"/>
      <c r="C135" s="31"/>
      <c r="D135" s="31"/>
      <c r="E135" s="31"/>
      <c r="F135" s="92"/>
      <c r="G135" s="32"/>
      <c r="H135" s="32"/>
      <c r="I135" s="80"/>
      <c r="J135" s="80"/>
      <c r="K135" s="80"/>
      <c r="L135" s="80"/>
      <c r="M135" s="80"/>
      <c r="N135" s="80"/>
      <c r="O135" s="80"/>
      <c r="P135" s="80"/>
      <c r="Q135" s="80"/>
      <c r="R135" s="80"/>
      <c r="S135" s="80"/>
      <c r="T135" s="80"/>
      <c r="U135" s="80"/>
      <c r="V135" s="80"/>
      <c r="W135" s="80"/>
      <c r="X135" s="80"/>
      <c r="Y135" s="80"/>
      <c r="Z135" s="80"/>
      <c r="AA135" s="80"/>
      <c r="AB135" s="80"/>
      <c r="AC135" s="80"/>
      <c r="AD135" s="80"/>
      <c r="AE135" s="80"/>
      <c r="AF135" s="80"/>
      <c r="AG135" s="80"/>
      <c r="AH135" s="80"/>
      <c r="AI135" s="80"/>
    </row>
    <row r="136" spans="1:35" ht="12.75" customHeight="1">
      <c r="A136" s="91"/>
      <c r="B136" s="32"/>
      <c r="C136" s="31"/>
      <c r="D136" s="31"/>
      <c r="E136" s="31"/>
      <c r="F136" s="92"/>
      <c r="G136" s="32"/>
      <c r="H136" s="32"/>
      <c r="I136" s="80"/>
      <c r="J136" s="80"/>
      <c r="K136" s="80"/>
      <c r="L136" s="80"/>
      <c r="M136" s="80"/>
      <c r="N136" s="80"/>
      <c r="O136" s="80"/>
      <c r="P136" s="80"/>
      <c r="Q136" s="80"/>
      <c r="R136" s="80"/>
      <c r="S136" s="80"/>
      <c r="T136" s="80"/>
      <c r="U136" s="80"/>
      <c r="V136" s="80"/>
      <c r="W136" s="80"/>
      <c r="X136" s="80"/>
      <c r="Y136" s="80"/>
      <c r="Z136" s="80"/>
      <c r="AA136" s="80"/>
      <c r="AB136" s="80"/>
      <c r="AC136" s="80"/>
      <c r="AD136" s="80"/>
      <c r="AE136" s="80"/>
      <c r="AF136" s="80"/>
      <c r="AG136" s="80"/>
      <c r="AH136" s="80"/>
      <c r="AI136" s="80"/>
    </row>
    <row r="137" spans="1:35" ht="12.75" customHeight="1">
      <c r="A137" s="91"/>
      <c r="B137" s="32"/>
      <c r="C137" s="31"/>
      <c r="D137" s="31"/>
      <c r="E137" s="31"/>
      <c r="F137" s="92"/>
      <c r="G137" s="32"/>
      <c r="H137" s="32"/>
      <c r="I137" s="80"/>
      <c r="J137" s="80"/>
      <c r="K137" s="80"/>
      <c r="L137" s="80"/>
      <c r="M137" s="80"/>
      <c r="N137" s="80"/>
      <c r="O137" s="80"/>
      <c r="P137" s="80"/>
      <c r="Q137" s="80"/>
      <c r="R137" s="80"/>
      <c r="S137" s="80"/>
      <c r="T137" s="80"/>
      <c r="U137" s="80"/>
      <c r="V137" s="80"/>
      <c r="W137" s="80"/>
      <c r="X137" s="80"/>
      <c r="Y137" s="80"/>
      <c r="Z137" s="80"/>
      <c r="AA137" s="80"/>
      <c r="AB137" s="80"/>
      <c r="AC137" s="80"/>
      <c r="AD137" s="80"/>
      <c r="AE137" s="80"/>
      <c r="AF137" s="80"/>
      <c r="AG137" s="80"/>
      <c r="AH137" s="80"/>
      <c r="AI137" s="80"/>
    </row>
    <row r="138" spans="1:35" ht="12.75" customHeight="1">
      <c r="A138" s="91"/>
      <c r="B138" s="32"/>
      <c r="C138" s="31"/>
      <c r="D138" s="31"/>
      <c r="E138" s="31"/>
      <c r="F138" s="92"/>
      <c r="G138" s="32"/>
      <c r="H138" s="32"/>
      <c r="I138" s="80"/>
      <c r="J138" s="80"/>
      <c r="K138" s="80"/>
      <c r="L138" s="80"/>
      <c r="M138" s="80"/>
      <c r="N138" s="80"/>
      <c r="O138" s="80"/>
      <c r="P138" s="80"/>
      <c r="Q138" s="80"/>
      <c r="R138" s="80"/>
      <c r="S138" s="80"/>
      <c r="T138" s="80"/>
      <c r="U138" s="80"/>
      <c r="V138" s="80"/>
      <c r="W138" s="80"/>
      <c r="X138" s="80"/>
      <c r="Y138" s="80"/>
      <c r="Z138" s="80"/>
      <c r="AA138" s="80"/>
      <c r="AB138" s="80"/>
      <c r="AC138" s="80"/>
      <c r="AD138" s="80"/>
      <c r="AE138" s="80"/>
      <c r="AF138" s="80"/>
      <c r="AG138" s="80"/>
      <c r="AH138" s="80"/>
      <c r="AI138" s="80"/>
    </row>
    <row r="139" spans="1:35" ht="12.75" customHeight="1">
      <c r="A139" s="91"/>
      <c r="B139" s="32"/>
      <c r="C139" s="31"/>
      <c r="D139" s="31"/>
      <c r="E139" s="31"/>
      <c r="F139" s="92"/>
      <c r="G139" s="32"/>
      <c r="H139" s="32"/>
      <c r="I139" s="80"/>
      <c r="J139" s="80"/>
      <c r="K139" s="80"/>
      <c r="L139" s="80"/>
      <c r="M139" s="80"/>
      <c r="N139" s="80"/>
      <c r="O139" s="80"/>
      <c r="P139" s="80"/>
      <c r="Q139" s="80"/>
      <c r="R139" s="80"/>
      <c r="S139" s="80"/>
      <c r="T139" s="80"/>
      <c r="U139" s="80"/>
      <c r="V139" s="80"/>
      <c r="W139" s="80"/>
      <c r="X139" s="80"/>
      <c r="Y139" s="80"/>
      <c r="Z139" s="80"/>
      <c r="AA139" s="80"/>
      <c r="AB139" s="80"/>
      <c r="AC139" s="80"/>
      <c r="AD139" s="80"/>
      <c r="AE139" s="80"/>
      <c r="AF139" s="80"/>
      <c r="AG139" s="80"/>
      <c r="AH139" s="80"/>
      <c r="AI139" s="80"/>
    </row>
    <row r="140" spans="1:35" ht="12.75" customHeight="1">
      <c r="A140" s="91"/>
      <c r="B140" s="32"/>
      <c r="C140" s="31"/>
      <c r="D140" s="31"/>
      <c r="E140" s="31"/>
      <c r="F140" s="92"/>
      <c r="G140" s="32"/>
      <c r="H140" s="32"/>
      <c r="I140" s="80"/>
      <c r="J140" s="80"/>
      <c r="K140" s="80"/>
      <c r="L140" s="80"/>
      <c r="M140" s="80"/>
      <c r="N140" s="80"/>
      <c r="O140" s="80"/>
      <c r="P140" s="80"/>
      <c r="Q140" s="80"/>
      <c r="R140" s="80"/>
      <c r="S140" s="80"/>
      <c r="T140" s="80"/>
      <c r="U140" s="80"/>
      <c r="V140" s="80"/>
      <c r="W140" s="80"/>
      <c r="X140" s="80"/>
      <c r="Y140" s="80"/>
      <c r="Z140" s="80"/>
      <c r="AA140" s="80"/>
      <c r="AB140" s="80"/>
      <c r="AC140" s="80"/>
      <c r="AD140" s="80"/>
      <c r="AE140" s="80"/>
      <c r="AF140" s="80"/>
      <c r="AG140" s="80"/>
      <c r="AH140" s="80"/>
      <c r="AI140" s="80"/>
    </row>
    <row r="141" spans="1:35" ht="12.75" customHeight="1">
      <c r="A141" s="91"/>
      <c r="B141" s="32"/>
      <c r="C141" s="31"/>
      <c r="D141" s="31"/>
      <c r="E141" s="31"/>
      <c r="F141" s="92"/>
      <c r="G141" s="32"/>
      <c r="H141" s="32"/>
      <c r="I141" s="80"/>
      <c r="J141" s="80"/>
      <c r="K141" s="80"/>
      <c r="L141" s="80"/>
      <c r="M141" s="80"/>
      <c r="N141" s="80"/>
      <c r="O141" s="80"/>
      <c r="P141" s="80"/>
      <c r="Q141" s="80"/>
      <c r="R141" s="80"/>
      <c r="S141" s="80"/>
      <c r="T141" s="80"/>
      <c r="U141" s="80"/>
      <c r="V141" s="80"/>
      <c r="W141" s="80"/>
      <c r="X141" s="80"/>
      <c r="Y141" s="80"/>
      <c r="Z141" s="80"/>
      <c r="AA141" s="80"/>
      <c r="AB141" s="80"/>
      <c r="AC141" s="80"/>
      <c r="AD141" s="80"/>
      <c r="AE141" s="80"/>
      <c r="AF141" s="80"/>
      <c r="AG141" s="80"/>
      <c r="AH141" s="80"/>
      <c r="AI141" s="80"/>
    </row>
    <row r="142" spans="1:35" ht="12.75" customHeight="1">
      <c r="A142" s="91"/>
      <c r="B142" s="32"/>
      <c r="C142" s="31"/>
      <c r="D142" s="31"/>
      <c r="E142" s="31"/>
      <c r="F142" s="92"/>
      <c r="G142" s="32"/>
      <c r="H142" s="32"/>
      <c r="I142" s="80"/>
      <c r="J142" s="80"/>
      <c r="K142" s="80"/>
      <c r="L142" s="80"/>
      <c r="M142" s="80"/>
      <c r="N142" s="80"/>
      <c r="O142" s="80"/>
      <c r="P142" s="80"/>
      <c r="Q142" s="80"/>
      <c r="R142" s="80"/>
      <c r="S142" s="80"/>
      <c r="T142" s="80"/>
      <c r="U142" s="80"/>
      <c r="V142" s="80"/>
      <c r="W142" s="80"/>
      <c r="X142" s="80"/>
      <c r="Y142" s="80"/>
      <c r="Z142" s="80"/>
      <c r="AA142" s="80"/>
      <c r="AB142" s="80"/>
      <c r="AC142" s="80"/>
      <c r="AD142" s="80"/>
      <c r="AE142" s="80"/>
      <c r="AF142" s="80"/>
      <c r="AG142" s="80"/>
      <c r="AH142" s="80"/>
      <c r="AI142" s="80"/>
    </row>
    <row r="143" spans="1:35" ht="12.75" customHeight="1">
      <c r="A143" s="91"/>
      <c r="B143" s="32"/>
      <c r="C143" s="31"/>
      <c r="D143" s="31"/>
      <c r="E143" s="31"/>
      <c r="F143" s="92"/>
      <c r="G143" s="32"/>
      <c r="H143" s="32"/>
      <c r="I143" s="80"/>
      <c r="J143" s="80"/>
      <c r="K143" s="80"/>
      <c r="L143" s="80"/>
      <c r="M143" s="80"/>
      <c r="N143" s="80"/>
      <c r="O143" s="80"/>
      <c r="P143" s="80"/>
      <c r="Q143" s="80"/>
      <c r="R143" s="80"/>
      <c r="S143" s="80"/>
      <c r="T143" s="80"/>
      <c r="U143" s="80"/>
      <c r="V143" s="80"/>
      <c r="W143" s="80"/>
      <c r="X143" s="80"/>
      <c r="Y143" s="80"/>
      <c r="Z143" s="80"/>
      <c r="AA143" s="80"/>
      <c r="AB143" s="80"/>
      <c r="AC143" s="80"/>
      <c r="AD143" s="80"/>
      <c r="AE143" s="80"/>
      <c r="AF143" s="80"/>
      <c r="AG143" s="80"/>
      <c r="AH143" s="80"/>
      <c r="AI143" s="80"/>
    </row>
    <row r="144" spans="1:35" ht="12.75" customHeight="1">
      <c r="A144" s="91"/>
      <c r="B144" s="32"/>
      <c r="C144" s="31"/>
      <c r="D144" s="31"/>
      <c r="E144" s="31"/>
      <c r="F144" s="92"/>
      <c r="G144" s="32"/>
      <c r="H144" s="32"/>
      <c r="I144" s="80"/>
      <c r="J144" s="80"/>
      <c r="K144" s="80"/>
      <c r="L144" s="80"/>
      <c r="M144" s="80"/>
      <c r="N144" s="80"/>
      <c r="O144" s="80"/>
      <c r="P144" s="80"/>
      <c r="Q144" s="80"/>
      <c r="R144" s="80"/>
      <c r="S144" s="80"/>
      <c r="T144" s="80"/>
      <c r="U144" s="80"/>
      <c r="V144" s="80"/>
      <c r="W144" s="80"/>
      <c r="X144" s="80"/>
      <c r="Y144" s="80"/>
      <c r="Z144" s="80"/>
      <c r="AA144" s="80"/>
      <c r="AB144" s="80"/>
      <c r="AC144" s="80"/>
      <c r="AD144" s="80"/>
      <c r="AE144" s="80"/>
      <c r="AF144" s="80"/>
      <c r="AG144" s="80"/>
      <c r="AH144" s="80"/>
      <c r="AI144" s="80"/>
    </row>
    <row r="145" spans="1:35" ht="12.75" customHeight="1">
      <c r="A145" s="91"/>
      <c r="B145" s="32"/>
      <c r="C145" s="31"/>
      <c r="D145" s="31"/>
      <c r="E145" s="31"/>
      <c r="F145" s="92"/>
      <c r="G145" s="32"/>
      <c r="H145" s="32"/>
      <c r="I145" s="80"/>
      <c r="J145" s="80"/>
      <c r="K145" s="80"/>
      <c r="L145" s="80"/>
      <c r="M145" s="80"/>
      <c r="N145" s="80"/>
      <c r="O145" s="80"/>
      <c r="P145" s="80"/>
      <c r="Q145" s="80"/>
      <c r="R145" s="80"/>
      <c r="S145" s="80"/>
      <c r="T145" s="80"/>
      <c r="U145" s="80"/>
      <c r="V145" s="80"/>
      <c r="W145" s="80"/>
      <c r="X145" s="80"/>
      <c r="Y145" s="80"/>
      <c r="Z145" s="80"/>
      <c r="AA145" s="80"/>
      <c r="AB145" s="80"/>
      <c r="AC145" s="80"/>
      <c r="AD145" s="80"/>
      <c r="AE145" s="80"/>
      <c r="AF145" s="80"/>
      <c r="AG145" s="80"/>
      <c r="AH145" s="80"/>
      <c r="AI145" s="80"/>
    </row>
    <row r="146" spans="1:35" ht="12.75" customHeight="1">
      <c r="A146" s="91"/>
      <c r="B146" s="32"/>
      <c r="C146" s="31"/>
      <c r="D146" s="31"/>
      <c r="E146" s="31"/>
      <c r="F146" s="92"/>
      <c r="G146" s="32"/>
      <c r="H146" s="32"/>
      <c r="I146" s="80"/>
      <c r="J146" s="80"/>
      <c r="K146" s="80"/>
      <c r="L146" s="80"/>
      <c r="M146" s="80"/>
      <c r="N146" s="80"/>
      <c r="O146" s="80"/>
      <c r="P146" s="80"/>
      <c r="Q146" s="80"/>
      <c r="R146" s="80"/>
      <c r="S146" s="80"/>
      <c r="T146" s="80"/>
      <c r="U146" s="80"/>
      <c r="V146" s="80"/>
      <c r="W146" s="80"/>
      <c r="X146" s="80"/>
      <c r="Y146" s="80"/>
      <c r="Z146" s="80"/>
      <c r="AA146" s="80"/>
      <c r="AB146" s="80"/>
      <c r="AC146" s="80"/>
      <c r="AD146" s="80"/>
      <c r="AE146" s="80"/>
      <c r="AF146" s="80"/>
      <c r="AG146" s="80"/>
      <c r="AH146" s="80"/>
      <c r="AI146" s="80"/>
    </row>
    <row r="147" spans="1:35" ht="12.75" customHeight="1">
      <c r="A147" s="91"/>
      <c r="B147" s="32"/>
      <c r="C147" s="31"/>
      <c r="D147" s="31"/>
      <c r="E147" s="31"/>
      <c r="F147" s="92"/>
      <c r="G147" s="32"/>
      <c r="H147" s="32"/>
      <c r="I147" s="80"/>
      <c r="J147" s="80"/>
      <c r="K147" s="80"/>
      <c r="L147" s="80"/>
      <c r="M147" s="80"/>
      <c r="N147" s="80"/>
      <c r="O147" s="80"/>
      <c r="P147" s="80"/>
      <c r="Q147" s="80"/>
      <c r="R147" s="80"/>
      <c r="S147" s="80"/>
      <c r="T147" s="80"/>
      <c r="U147" s="80"/>
      <c r="V147" s="80"/>
      <c r="W147" s="80"/>
      <c r="X147" s="80"/>
      <c r="Y147" s="80"/>
      <c r="Z147" s="80"/>
      <c r="AA147" s="80"/>
      <c r="AB147" s="80"/>
      <c r="AC147" s="80"/>
      <c r="AD147" s="80"/>
      <c r="AE147" s="80"/>
      <c r="AF147" s="80"/>
      <c r="AG147" s="80"/>
      <c r="AH147" s="80"/>
      <c r="AI147" s="80"/>
    </row>
    <row r="148" spans="1:35" ht="12.75" customHeight="1">
      <c r="A148" s="91"/>
      <c r="B148" s="32"/>
      <c r="C148" s="31"/>
      <c r="D148" s="31"/>
      <c r="E148" s="31"/>
      <c r="F148" s="92"/>
      <c r="G148" s="32"/>
      <c r="H148" s="32"/>
      <c r="I148" s="80"/>
      <c r="J148" s="80"/>
      <c r="K148" s="80"/>
      <c r="L148" s="80"/>
      <c r="M148" s="80"/>
      <c r="N148" s="80"/>
      <c r="O148" s="80"/>
      <c r="P148" s="80"/>
      <c r="Q148" s="80"/>
      <c r="R148" s="80"/>
      <c r="S148" s="80"/>
      <c r="T148" s="80"/>
      <c r="U148" s="80"/>
      <c r="V148" s="80"/>
      <c r="W148" s="80"/>
      <c r="X148" s="80"/>
      <c r="Y148" s="80"/>
      <c r="Z148" s="80"/>
      <c r="AA148" s="80"/>
      <c r="AB148" s="80"/>
      <c r="AC148" s="80"/>
      <c r="AD148" s="80"/>
      <c r="AE148" s="80"/>
      <c r="AF148" s="80"/>
      <c r="AG148" s="80"/>
      <c r="AH148" s="80"/>
      <c r="AI148" s="80"/>
    </row>
    <row r="149" spans="1:35" ht="12.75" customHeight="1">
      <c r="A149" s="91"/>
      <c r="B149" s="32"/>
      <c r="C149" s="31"/>
      <c r="D149" s="31"/>
      <c r="E149" s="31"/>
      <c r="F149" s="92"/>
      <c r="G149" s="32"/>
      <c r="H149" s="32"/>
      <c r="I149" s="80"/>
      <c r="J149" s="80"/>
      <c r="K149" s="80"/>
      <c r="L149" s="80"/>
      <c r="M149" s="80"/>
      <c r="N149" s="80"/>
      <c r="O149" s="80"/>
      <c r="P149" s="80"/>
      <c r="Q149" s="80"/>
      <c r="R149" s="80"/>
      <c r="S149" s="80"/>
      <c r="T149" s="80"/>
      <c r="U149" s="80"/>
      <c r="V149" s="80"/>
      <c r="W149" s="80"/>
      <c r="X149" s="80"/>
      <c r="Y149" s="80"/>
      <c r="Z149" s="80"/>
      <c r="AA149" s="80"/>
      <c r="AB149" s="80"/>
      <c r="AC149" s="80"/>
      <c r="AD149" s="80"/>
      <c r="AE149" s="80"/>
      <c r="AF149" s="80"/>
      <c r="AG149" s="80"/>
      <c r="AH149" s="80"/>
      <c r="AI149" s="80"/>
    </row>
    <row r="150" spans="1:35" ht="12.75" customHeight="1">
      <c r="A150" s="91"/>
      <c r="B150" s="32"/>
      <c r="C150" s="31"/>
      <c r="D150" s="31"/>
      <c r="E150" s="31"/>
      <c r="F150" s="92"/>
      <c r="G150" s="32"/>
      <c r="H150" s="32"/>
      <c r="I150" s="80"/>
      <c r="J150" s="80"/>
      <c r="K150" s="80"/>
      <c r="L150" s="80"/>
      <c r="M150" s="80"/>
      <c r="N150" s="80"/>
      <c r="O150" s="80"/>
      <c r="P150" s="80"/>
      <c r="Q150" s="80"/>
      <c r="R150" s="80"/>
      <c r="S150" s="80"/>
      <c r="T150" s="80"/>
      <c r="U150" s="80"/>
      <c r="V150" s="80"/>
      <c r="W150" s="80"/>
      <c r="X150" s="80"/>
      <c r="Y150" s="80"/>
      <c r="Z150" s="80"/>
      <c r="AA150" s="80"/>
      <c r="AB150" s="80"/>
      <c r="AC150" s="80"/>
      <c r="AD150" s="80"/>
      <c r="AE150" s="80"/>
      <c r="AF150" s="80"/>
      <c r="AG150" s="80"/>
      <c r="AH150" s="80"/>
      <c r="AI150" s="80"/>
    </row>
    <row r="151" spans="1:35" ht="12.75" customHeight="1">
      <c r="A151" s="91"/>
      <c r="B151" s="32"/>
      <c r="C151" s="31"/>
      <c r="D151" s="31"/>
      <c r="E151" s="31"/>
      <c r="F151" s="92"/>
      <c r="G151" s="32"/>
      <c r="H151" s="32"/>
      <c r="I151" s="80"/>
      <c r="J151" s="80"/>
      <c r="K151" s="80"/>
      <c r="L151" s="80"/>
      <c r="M151" s="80"/>
      <c r="N151" s="80"/>
      <c r="O151" s="80"/>
      <c r="P151" s="80"/>
      <c r="Q151" s="80"/>
      <c r="R151" s="80"/>
      <c r="S151" s="80"/>
      <c r="T151" s="80"/>
      <c r="U151" s="80"/>
      <c r="V151" s="80"/>
      <c r="W151" s="80"/>
      <c r="X151" s="80"/>
      <c r="Y151" s="80"/>
      <c r="Z151" s="80"/>
      <c r="AA151" s="80"/>
      <c r="AB151" s="80"/>
      <c r="AC151" s="80"/>
      <c r="AD151" s="80"/>
      <c r="AE151" s="80"/>
      <c r="AF151" s="80"/>
      <c r="AG151" s="80"/>
      <c r="AH151" s="80"/>
      <c r="AI151" s="80"/>
    </row>
    <row r="152" spans="1:35" ht="12.75" customHeight="1">
      <c r="A152" s="91"/>
      <c r="B152" s="32"/>
      <c r="C152" s="31"/>
      <c r="D152" s="31"/>
      <c r="E152" s="31"/>
      <c r="F152" s="92"/>
      <c r="G152" s="32"/>
      <c r="H152" s="32"/>
      <c r="I152" s="80"/>
      <c r="J152" s="80"/>
      <c r="K152" s="80"/>
      <c r="L152" s="80"/>
      <c r="M152" s="80"/>
      <c r="N152" s="80"/>
      <c r="O152" s="80"/>
      <c r="P152" s="80"/>
      <c r="Q152" s="80"/>
      <c r="R152" s="80"/>
      <c r="S152" s="80"/>
      <c r="T152" s="80"/>
      <c r="U152" s="80"/>
      <c r="V152" s="80"/>
      <c r="W152" s="80"/>
      <c r="X152" s="80"/>
      <c r="Y152" s="80"/>
      <c r="Z152" s="80"/>
      <c r="AA152" s="80"/>
      <c r="AB152" s="80"/>
      <c r="AC152" s="80"/>
      <c r="AD152" s="80"/>
      <c r="AE152" s="80"/>
      <c r="AF152" s="80"/>
      <c r="AG152" s="80"/>
      <c r="AH152" s="80"/>
      <c r="AI152" s="80"/>
    </row>
    <row r="153" spans="1:35" ht="12.75" customHeight="1">
      <c r="A153" s="91"/>
      <c r="B153" s="32"/>
      <c r="C153" s="31"/>
      <c r="D153" s="31"/>
      <c r="E153" s="31"/>
      <c r="F153" s="92"/>
      <c r="G153" s="32"/>
      <c r="H153" s="32"/>
      <c r="I153" s="80"/>
      <c r="J153" s="80"/>
      <c r="K153" s="80"/>
      <c r="L153" s="80"/>
      <c r="M153" s="80"/>
      <c r="N153" s="80"/>
      <c r="O153" s="80"/>
      <c r="P153" s="80"/>
      <c r="Q153" s="80"/>
      <c r="R153" s="80"/>
      <c r="S153" s="80"/>
      <c r="T153" s="80"/>
      <c r="U153" s="80"/>
      <c r="V153" s="80"/>
      <c r="W153" s="80"/>
      <c r="X153" s="80"/>
      <c r="Y153" s="80"/>
      <c r="Z153" s="80"/>
      <c r="AA153" s="80"/>
      <c r="AB153" s="80"/>
      <c r="AC153" s="80"/>
      <c r="AD153" s="80"/>
      <c r="AE153" s="80"/>
      <c r="AF153" s="80"/>
      <c r="AG153" s="80"/>
      <c r="AH153" s="80"/>
      <c r="AI153" s="80"/>
    </row>
    <row r="154" spans="1:35" ht="12.75" customHeight="1">
      <c r="A154" s="91"/>
      <c r="B154" s="32"/>
      <c r="C154" s="31"/>
      <c r="D154" s="31"/>
      <c r="E154" s="31"/>
      <c r="F154" s="92"/>
      <c r="G154" s="32"/>
      <c r="H154" s="32"/>
      <c r="I154" s="80"/>
      <c r="J154" s="80"/>
      <c r="K154" s="80"/>
      <c r="L154" s="80"/>
      <c r="M154" s="80"/>
      <c r="N154" s="80"/>
      <c r="O154" s="80"/>
      <c r="P154" s="80"/>
      <c r="Q154" s="80"/>
      <c r="R154" s="80"/>
      <c r="S154" s="80"/>
      <c r="T154" s="80"/>
      <c r="U154" s="80"/>
      <c r="V154" s="80"/>
      <c r="W154" s="80"/>
      <c r="X154" s="80"/>
      <c r="Y154" s="80"/>
      <c r="Z154" s="80"/>
      <c r="AA154" s="80"/>
      <c r="AB154" s="80"/>
      <c r="AC154" s="80"/>
      <c r="AD154" s="80"/>
      <c r="AE154" s="80"/>
      <c r="AF154" s="80"/>
      <c r="AG154" s="80"/>
      <c r="AH154" s="80"/>
      <c r="AI154" s="80"/>
    </row>
    <row r="155" spans="1:35" ht="12.75" customHeight="1">
      <c r="A155" s="91"/>
      <c r="B155" s="32"/>
      <c r="C155" s="31"/>
      <c r="D155" s="31"/>
      <c r="E155" s="31"/>
      <c r="F155" s="92"/>
      <c r="G155" s="32"/>
      <c r="H155" s="32"/>
      <c r="I155" s="80"/>
      <c r="J155" s="80"/>
      <c r="K155" s="80"/>
      <c r="L155" s="80"/>
      <c r="M155" s="80"/>
      <c r="N155" s="80"/>
      <c r="O155" s="80"/>
      <c r="P155" s="80"/>
      <c r="Q155" s="80"/>
      <c r="R155" s="80"/>
      <c r="S155" s="80"/>
      <c r="T155" s="80"/>
      <c r="U155" s="80"/>
      <c r="V155" s="80"/>
      <c r="W155" s="80"/>
      <c r="X155" s="80"/>
      <c r="Y155" s="80"/>
      <c r="Z155" s="80"/>
      <c r="AA155" s="80"/>
      <c r="AB155" s="80"/>
      <c r="AC155" s="80"/>
      <c r="AD155" s="80"/>
      <c r="AE155" s="80"/>
      <c r="AF155" s="80"/>
      <c r="AG155" s="80"/>
      <c r="AH155" s="80"/>
      <c r="AI155" s="80"/>
    </row>
    <row r="156" spans="1:35" ht="12.75" customHeight="1">
      <c r="A156" s="91"/>
      <c r="B156" s="32"/>
      <c r="C156" s="31"/>
      <c r="D156" s="31"/>
      <c r="E156" s="31"/>
      <c r="F156" s="92"/>
      <c r="G156" s="32"/>
      <c r="H156" s="32"/>
      <c r="I156" s="80"/>
      <c r="J156" s="80"/>
      <c r="K156" s="80"/>
      <c r="L156" s="80"/>
      <c r="M156" s="80"/>
      <c r="N156" s="80"/>
      <c r="O156" s="80"/>
      <c r="P156" s="80"/>
      <c r="Q156" s="80"/>
      <c r="R156" s="80"/>
      <c r="S156" s="80"/>
      <c r="T156" s="80"/>
      <c r="U156" s="80"/>
      <c r="V156" s="80"/>
      <c r="W156" s="80"/>
      <c r="X156" s="80"/>
      <c r="Y156" s="80"/>
      <c r="Z156" s="80"/>
      <c r="AA156" s="80"/>
      <c r="AB156" s="80"/>
      <c r="AC156" s="80"/>
      <c r="AD156" s="80"/>
      <c r="AE156" s="80"/>
      <c r="AF156" s="80"/>
      <c r="AG156" s="80"/>
      <c r="AH156" s="80"/>
      <c r="AI156" s="80"/>
    </row>
    <row r="157" spans="1:35" ht="12.75" customHeight="1">
      <c r="A157" s="91"/>
      <c r="B157" s="32"/>
      <c r="C157" s="31"/>
      <c r="D157" s="31"/>
      <c r="E157" s="31"/>
      <c r="F157" s="92"/>
      <c r="G157" s="32"/>
      <c r="H157" s="32"/>
      <c r="I157" s="80"/>
      <c r="J157" s="80"/>
      <c r="K157" s="80"/>
      <c r="L157" s="80"/>
      <c r="M157" s="80"/>
      <c r="N157" s="80"/>
      <c r="O157" s="80"/>
      <c r="P157" s="80"/>
      <c r="Q157" s="80"/>
      <c r="R157" s="80"/>
      <c r="S157" s="80"/>
      <c r="T157" s="80"/>
      <c r="U157" s="80"/>
      <c r="V157" s="80"/>
      <c r="W157" s="80"/>
      <c r="X157" s="80"/>
      <c r="Y157" s="80"/>
      <c r="Z157" s="80"/>
      <c r="AA157" s="80"/>
      <c r="AB157" s="80"/>
      <c r="AC157" s="80"/>
      <c r="AD157" s="80"/>
      <c r="AE157" s="80"/>
      <c r="AF157" s="80"/>
      <c r="AG157" s="80"/>
      <c r="AH157" s="80"/>
      <c r="AI157" s="80"/>
    </row>
    <row r="158" spans="1:35" ht="12.75" customHeight="1">
      <c r="A158" s="91"/>
      <c r="B158" s="32"/>
      <c r="C158" s="31"/>
      <c r="D158" s="31"/>
      <c r="E158" s="31"/>
      <c r="F158" s="92"/>
      <c r="G158" s="32"/>
      <c r="H158" s="32"/>
      <c r="I158" s="80"/>
      <c r="J158" s="80"/>
      <c r="K158" s="80"/>
      <c r="L158" s="80"/>
      <c r="M158" s="80"/>
      <c r="N158" s="80"/>
      <c r="O158" s="80"/>
      <c r="P158" s="80"/>
      <c r="Q158" s="80"/>
      <c r="R158" s="80"/>
      <c r="S158" s="80"/>
      <c r="T158" s="80"/>
      <c r="U158" s="80"/>
      <c r="V158" s="80"/>
      <c r="W158" s="80"/>
      <c r="X158" s="80"/>
      <c r="Y158" s="80"/>
      <c r="Z158" s="80"/>
      <c r="AA158" s="80"/>
      <c r="AB158" s="80"/>
      <c r="AC158" s="80"/>
      <c r="AD158" s="80"/>
      <c r="AE158" s="80"/>
      <c r="AF158" s="80"/>
      <c r="AG158" s="80"/>
      <c r="AH158" s="80"/>
      <c r="AI158" s="80"/>
    </row>
    <row r="159" spans="1:35" ht="12.75" customHeight="1">
      <c r="A159" s="91"/>
      <c r="B159" s="32"/>
      <c r="C159" s="31"/>
      <c r="D159" s="31"/>
      <c r="E159" s="31"/>
      <c r="F159" s="92"/>
      <c r="G159" s="32"/>
      <c r="H159" s="32"/>
      <c r="I159" s="80"/>
      <c r="J159" s="80"/>
      <c r="K159" s="80"/>
      <c r="L159" s="80"/>
      <c r="M159" s="80"/>
      <c r="N159" s="80"/>
      <c r="O159" s="80"/>
      <c r="P159" s="80"/>
      <c r="Q159" s="80"/>
      <c r="R159" s="80"/>
      <c r="S159" s="80"/>
      <c r="T159" s="80"/>
      <c r="U159" s="80"/>
      <c r="V159" s="80"/>
      <c r="W159" s="80"/>
      <c r="X159" s="80"/>
      <c r="Y159" s="80"/>
      <c r="Z159" s="80"/>
      <c r="AA159" s="80"/>
      <c r="AB159" s="80"/>
      <c r="AC159" s="80"/>
      <c r="AD159" s="80"/>
      <c r="AE159" s="80"/>
      <c r="AF159" s="80"/>
      <c r="AG159" s="80"/>
      <c r="AH159" s="80"/>
      <c r="AI159" s="80"/>
    </row>
    <row r="160" spans="1:35" ht="12.75" customHeight="1">
      <c r="A160" s="91"/>
      <c r="B160" s="32"/>
      <c r="C160" s="31"/>
      <c r="D160" s="31"/>
      <c r="E160" s="31"/>
      <c r="F160" s="92"/>
      <c r="G160" s="32"/>
      <c r="H160" s="32"/>
      <c r="I160" s="80"/>
      <c r="J160" s="80"/>
      <c r="K160" s="80"/>
      <c r="L160" s="80"/>
      <c r="M160" s="80"/>
      <c r="N160" s="80"/>
      <c r="O160" s="80"/>
      <c r="P160" s="80"/>
      <c r="Q160" s="80"/>
      <c r="R160" s="80"/>
      <c r="S160" s="80"/>
      <c r="T160" s="80"/>
      <c r="U160" s="80"/>
      <c r="V160" s="80"/>
      <c r="W160" s="80"/>
      <c r="X160" s="80"/>
      <c r="Y160" s="80"/>
      <c r="Z160" s="80"/>
      <c r="AA160" s="80"/>
      <c r="AB160" s="80"/>
      <c r="AC160" s="80"/>
      <c r="AD160" s="80"/>
      <c r="AE160" s="80"/>
      <c r="AF160" s="80"/>
      <c r="AG160" s="80"/>
      <c r="AH160" s="80"/>
      <c r="AI160" s="80"/>
    </row>
    <row r="161" spans="1:35" ht="12.75" customHeight="1">
      <c r="A161" s="91"/>
      <c r="B161" s="32"/>
      <c r="C161" s="31"/>
      <c r="D161" s="31"/>
      <c r="E161" s="31"/>
      <c r="F161" s="92"/>
      <c r="G161" s="32"/>
      <c r="H161" s="32"/>
      <c r="I161" s="80"/>
      <c r="J161" s="80"/>
      <c r="K161" s="80"/>
      <c r="L161" s="80"/>
      <c r="M161" s="80"/>
      <c r="N161" s="80"/>
      <c r="O161" s="80"/>
      <c r="P161" s="80"/>
      <c r="Q161" s="80"/>
      <c r="R161" s="80"/>
      <c r="S161" s="80"/>
      <c r="T161" s="80"/>
      <c r="U161" s="80"/>
      <c r="V161" s="80"/>
      <c r="W161" s="80"/>
      <c r="X161" s="80"/>
      <c r="Y161" s="80"/>
      <c r="Z161" s="80"/>
      <c r="AA161" s="80"/>
      <c r="AB161" s="80"/>
      <c r="AC161" s="80"/>
      <c r="AD161" s="80"/>
      <c r="AE161" s="80"/>
      <c r="AF161" s="80"/>
      <c r="AG161" s="80"/>
      <c r="AH161" s="80"/>
      <c r="AI161" s="80"/>
    </row>
    <row r="162" spans="1:35" ht="12.75" customHeight="1">
      <c r="A162" s="91"/>
      <c r="B162" s="32"/>
      <c r="C162" s="31"/>
      <c r="D162" s="31"/>
      <c r="E162" s="31"/>
      <c r="F162" s="92"/>
      <c r="G162" s="32"/>
      <c r="H162" s="32"/>
      <c r="I162" s="80"/>
      <c r="J162" s="80"/>
      <c r="K162" s="80"/>
      <c r="L162" s="80"/>
      <c r="M162" s="80"/>
      <c r="N162" s="80"/>
      <c r="O162" s="80"/>
      <c r="P162" s="80"/>
      <c r="Q162" s="80"/>
      <c r="R162" s="80"/>
      <c r="S162" s="80"/>
      <c r="T162" s="80"/>
      <c r="U162" s="80"/>
      <c r="V162" s="80"/>
      <c r="W162" s="80"/>
      <c r="X162" s="80"/>
      <c r="Y162" s="80"/>
      <c r="Z162" s="80"/>
      <c r="AA162" s="80"/>
      <c r="AB162" s="80"/>
      <c r="AC162" s="80"/>
      <c r="AD162" s="80"/>
      <c r="AE162" s="80"/>
      <c r="AF162" s="80"/>
      <c r="AG162" s="80"/>
      <c r="AH162" s="80"/>
      <c r="AI162" s="80"/>
    </row>
    <row r="163" spans="1:35" ht="12.75" customHeight="1">
      <c r="A163" s="91"/>
      <c r="B163" s="32"/>
      <c r="C163" s="31"/>
      <c r="D163" s="31"/>
      <c r="E163" s="31"/>
      <c r="F163" s="92"/>
      <c r="G163" s="32"/>
      <c r="H163" s="32"/>
      <c r="I163" s="80"/>
      <c r="J163" s="80"/>
      <c r="K163" s="80"/>
      <c r="L163" s="80"/>
      <c r="M163" s="80"/>
      <c r="N163" s="80"/>
      <c r="O163" s="80"/>
      <c r="P163" s="80"/>
      <c r="Q163" s="80"/>
      <c r="R163" s="80"/>
      <c r="S163" s="80"/>
      <c r="T163" s="80"/>
      <c r="U163" s="80"/>
      <c r="V163" s="80"/>
      <c r="W163" s="80"/>
      <c r="X163" s="80"/>
      <c r="Y163" s="80"/>
      <c r="Z163" s="80"/>
      <c r="AA163" s="80"/>
      <c r="AB163" s="80"/>
      <c r="AC163" s="80"/>
      <c r="AD163" s="80"/>
      <c r="AE163" s="80"/>
      <c r="AF163" s="80"/>
      <c r="AG163" s="80"/>
      <c r="AH163" s="80"/>
      <c r="AI163" s="80"/>
    </row>
    <row r="164" spans="1:35" ht="12.75" customHeight="1">
      <c r="A164" s="91"/>
      <c r="B164" s="32"/>
      <c r="C164" s="31"/>
      <c r="D164" s="31"/>
      <c r="E164" s="31"/>
      <c r="F164" s="92"/>
      <c r="G164" s="32"/>
      <c r="H164" s="32"/>
      <c r="I164" s="80"/>
      <c r="J164" s="80"/>
      <c r="K164" s="80"/>
      <c r="L164" s="80"/>
      <c r="M164" s="80"/>
      <c r="N164" s="80"/>
      <c r="O164" s="80"/>
      <c r="P164" s="80"/>
      <c r="Q164" s="80"/>
      <c r="R164" s="80"/>
      <c r="S164" s="80"/>
      <c r="T164" s="80"/>
      <c r="U164" s="80"/>
      <c r="V164" s="80"/>
      <c r="W164" s="80"/>
      <c r="X164" s="80"/>
      <c r="Y164" s="80"/>
      <c r="Z164" s="80"/>
      <c r="AA164" s="80"/>
      <c r="AB164" s="80"/>
      <c r="AC164" s="80"/>
      <c r="AD164" s="80"/>
      <c r="AE164" s="80"/>
      <c r="AF164" s="80"/>
      <c r="AG164" s="80"/>
      <c r="AH164" s="80"/>
      <c r="AI164" s="80"/>
    </row>
    <row r="165" spans="1:35" ht="12.75" customHeight="1">
      <c r="A165" s="91"/>
      <c r="B165" s="32"/>
      <c r="C165" s="31"/>
      <c r="D165" s="31"/>
      <c r="E165" s="31"/>
      <c r="F165" s="92"/>
      <c r="G165" s="32"/>
      <c r="H165" s="32"/>
      <c r="I165" s="80"/>
      <c r="J165" s="80"/>
      <c r="K165" s="80"/>
      <c r="L165" s="80"/>
      <c r="M165" s="80"/>
      <c r="N165" s="80"/>
      <c r="O165" s="80"/>
      <c r="P165" s="80"/>
      <c r="Q165" s="80"/>
      <c r="R165" s="80"/>
      <c r="S165" s="80"/>
      <c r="T165" s="80"/>
      <c r="U165" s="80"/>
      <c r="V165" s="80"/>
      <c r="W165" s="80"/>
      <c r="X165" s="80"/>
      <c r="Y165" s="80"/>
      <c r="Z165" s="80"/>
      <c r="AA165" s="80"/>
      <c r="AB165" s="80"/>
      <c r="AC165" s="80"/>
      <c r="AD165" s="80"/>
      <c r="AE165" s="80"/>
      <c r="AF165" s="80"/>
      <c r="AG165" s="80"/>
      <c r="AH165" s="80"/>
      <c r="AI165" s="80"/>
    </row>
    <row r="166" spans="1:35" ht="12.75" customHeight="1">
      <c r="A166" s="91"/>
      <c r="B166" s="32"/>
      <c r="C166" s="31"/>
      <c r="D166" s="31"/>
      <c r="E166" s="31"/>
      <c r="F166" s="92"/>
      <c r="G166" s="32"/>
      <c r="H166" s="32"/>
      <c r="I166" s="80"/>
      <c r="J166" s="80"/>
      <c r="K166" s="80"/>
      <c r="L166" s="80"/>
      <c r="M166" s="80"/>
      <c r="N166" s="80"/>
      <c r="O166" s="80"/>
      <c r="P166" s="80"/>
      <c r="Q166" s="80"/>
      <c r="R166" s="80"/>
      <c r="S166" s="80"/>
      <c r="T166" s="80"/>
      <c r="U166" s="80"/>
      <c r="V166" s="80"/>
      <c r="W166" s="80"/>
      <c r="X166" s="80"/>
      <c r="Y166" s="80"/>
      <c r="Z166" s="80"/>
      <c r="AA166" s="80"/>
      <c r="AB166" s="80"/>
      <c r="AC166" s="80"/>
      <c r="AD166" s="80"/>
      <c r="AE166" s="80"/>
      <c r="AF166" s="80"/>
      <c r="AG166" s="80"/>
      <c r="AH166" s="80"/>
      <c r="AI166" s="80"/>
    </row>
    <row r="167" spans="1:35" ht="12.75" customHeight="1">
      <c r="A167" s="91"/>
      <c r="B167" s="32"/>
      <c r="C167" s="31"/>
      <c r="D167" s="31"/>
      <c r="E167" s="31"/>
      <c r="F167" s="92"/>
      <c r="G167" s="32"/>
      <c r="H167" s="32"/>
      <c r="I167" s="80"/>
      <c r="J167" s="80"/>
      <c r="K167" s="80"/>
      <c r="L167" s="80"/>
      <c r="M167" s="80"/>
      <c r="N167" s="80"/>
      <c r="O167" s="80"/>
      <c r="P167" s="80"/>
      <c r="Q167" s="80"/>
      <c r="R167" s="80"/>
      <c r="S167" s="80"/>
      <c r="T167" s="80"/>
      <c r="U167" s="80"/>
      <c r="V167" s="80"/>
      <c r="W167" s="80"/>
      <c r="X167" s="80"/>
      <c r="Y167" s="80"/>
      <c r="Z167" s="80"/>
      <c r="AA167" s="80"/>
      <c r="AB167" s="80"/>
      <c r="AC167" s="80"/>
      <c r="AD167" s="80"/>
      <c r="AE167" s="80"/>
      <c r="AF167" s="80"/>
      <c r="AG167" s="80"/>
      <c r="AH167" s="80"/>
      <c r="AI167" s="80"/>
    </row>
    <row r="168" spans="1:35" ht="12.75" customHeight="1">
      <c r="A168" s="91"/>
      <c r="B168" s="32"/>
      <c r="C168" s="31"/>
      <c r="D168" s="31"/>
      <c r="E168" s="31"/>
      <c r="F168" s="92"/>
      <c r="G168" s="32"/>
      <c r="H168" s="32"/>
      <c r="I168" s="80"/>
      <c r="J168" s="80"/>
      <c r="K168" s="80"/>
      <c r="L168" s="80"/>
      <c r="M168" s="80"/>
      <c r="N168" s="80"/>
      <c r="O168" s="80"/>
      <c r="P168" s="80"/>
      <c r="Q168" s="80"/>
      <c r="R168" s="80"/>
      <c r="S168" s="80"/>
      <c r="T168" s="80"/>
      <c r="U168" s="80"/>
      <c r="V168" s="80"/>
      <c r="W168" s="80"/>
      <c r="X168" s="80"/>
      <c r="Y168" s="80"/>
      <c r="Z168" s="80"/>
      <c r="AA168" s="80"/>
      <c r="AB168" s="80"/>
      <c r="AC168" s="80"/>
      <c r="AD168" s="80"/>
      <c r="AE168" s="80"/>
      <c r="AF168" s="80"/>
      <c r="AG168" s="80"/>
      <c r="AH168" s="80"/>
      <c r="AI168" s="80"/>
    </row>
    <row r="169" spans="1:35" ht="12.75" customHeight="1">
      <c r="A169" s="91"/>
      <c r="B169" s="32"/>
      <c r="C169" s="31"/>
      <c r="D169" s="31"/>
      <c r="E169" s="31"/>
      <c r="F169" s="92"/>
      <c r="G169" s="32"/>
      <c r="H169" s="32"/>
      <c r="I169" s="80"/>
      <c r="J169" s="80"/>
      <c r="K169" s="80"/>
      <c r="L169" s="80"/>
      <c r="M169" s="80"/>
      <c r="N169" s="80"/>
      <c r="O169" s="80"/>
      <c r="P169" s="80"/>
      <c r="Q169" s="80"/>
      <c r="R169" s="80"/>
      <c r="S169" s="80"/>
      <c r="T169" s="80"/>
      <c r="U169" s="80"/>
      <c r="V169" s="80"/>
      <c r="W169" s="80"/>
      <c r="X169" s="80"/>
      <c r="Y169" s="80"/>
      <c r="Z169" s="80"/>
      <c r="AA169" s="80"/>
      <c r="AB169" s="80"/>
      <c r="AC169" s="80"/>
      <c r="AD169" s="80"/>
      <c r="AE169" s="80"/>
      <c r="AF169" s="80"/>
      <c r="AG169" s="80"/>
      <c r="AH169" s="80"/>
      <c r="AI169" s="80"/>
    </row>
    <row r="170" spans="1:35" ht="12.75" customHeight="1">
      <c r="A170" s="91"/>
      <c r="B170" s="32"/>
      <c r="C170" s="31"/>
      <c r="D170" s="31"/>
      <c r="E170" s="31"/>
      <c r="F170" s="92"/>
      <c r="G170" s="32"/>
      <c r="H170" s="32"/>
      <c r="I170" s="80"/>
      <c r="J170" s="80"/>
      <c r="K170" s="80"/>
      <c r="L170" s="80"/>
      <c r="M170" s="80"/>
      <c r="N170" s="80"/>
      <c r="O170" s="80"/>
      <c r="P170" s="80"/>
      <c r="Q170" s="80"/>
      <c r="R170" s="80"/>
      <c r="S170" s="80"/>
      <c r="T170" s="80"/>
      <c r="U170" s="80"/>
      <c r="V170" s="80"/>
      <c r="W170" s="80"/>
      <c r="X170" s="80"/>
      <c r="Y170" s="80"/>
      <c r="Z170" s="80"/>
      <c r="AA170" s="80"/>
      <c r="AB170" s="80"/>
      <c r="AC170" s="80"/>
      <c r="AD170" s="80"/>
      <c r="AE170" s="80"/>
      <c r="AF170" s="80"/>
      <c r="AG170" s="80"/>
      <c r="AH170" s="80"/>
      <c r="AI170" s="80"/>
    </row>
    <row r="171" spans="1:35" ht="12.75" customHeight="1">
      <c r="A171" s="91"/>
      <c r="B171" s="32"/>
      <c r="C171" s="31"/>
      <c r="D171" s="31"/>
      <c r="E171" s="31"/>
      <c r="F171" s="92"/>
      <c r="G171" s="32"/>
      <c r="H171" s="32"/>
      <c r="I171" s="80"/>
      <c r="J171" s="80"/>
      <c r="K171" s="80"/>
      <c r="L171" s="80"/>
      <c r="M171" s="80"/>
      <c r="N171" s="80"/>
      <c r="O171" s="80"/>
      <c r="P171" s="80"/>
      <c r="Q171" s="80"/>
      <c r="R171" s="80"/>
      <c r="S171" s="80"/>
      <c r="T171" s="80"/>
      <c r="U171" s="80"/>
      <c r="V171" s="80"/>
      <c r="W171" s="80"/>
      <c r="X171" s="80"/>
      <c r="Y171" s="80"/>
      <c r="Z171" s="80"/>
      <c r="AA171" s="80"/>
      <c r="AB171" s="80"/>
      <c r="AC171" s="80"/>
      <c r="AD171" s="80"/>
      <c r="AE171" s="80"/>
      <c r="AF171" s="80"/>
      <c r="AG171" s="80"/>
      <c r="AH171" s="80"/>
      <c r="AI171" s="80"/>
    </row>
    <row r="172" spans="1:35" ht="12.75" customHeight="1">
      <c r="A172" s="91"/>
      <c r="B172" s="32"/>
      <c r="C172" s="31"/>
      <c r="D172" s="31"/>
      <c r="E172" s="31"/>
      <c r="F172" s="92"/>
      <c r="G172" s="32"/>
      <c r="H172" s="32"/>
      <c r="I172" s="80"/>
      <c r="J172" s="80"/>
      <c r="K172" s="80"/>
      <c r="L172" s="80"/>
      <c r="M172" s="80"/>
      <c r="N172" s="80"/>
      <c r="O172" s="80"/>
      <c r="P172" s="80"/>
      <c r="Q172" s="80"/>
      <c r="R172" s="80"/>
      <c r="S172" s="80"/>
      <c r="T172" s="80"/>
      <c r="U172" s="80"/>
      <c r="V172" s="80"/>
      <c r="W172" s="80"/>
      <c r="X172" s="80"/>
      <c r="Y172" s="80"/>
      <c r="Z172" s="80"/>
      <c r="AA172" s="80"/>
      <c r="AB172" s="80"/>
      <c r="AC172" s="80"/>
      <c r="AD172" s="80"/>
      <c r="AE172" s="80"/>
      <c r="AF172" s="80"/>
      <c r="AG172" s="80"/>
      <c r="AH172" s="80"/>
      <c r="AI172" s="80"/>
    </row>
    <row r="173" spans="1:35" ht="12.75" customHeight="1">
      <c r="A173" s="91"/>
      <c r="B173" s="32"/>
      <c r="C173" s="31"/>
      <c r="D173" s="31"/>
      <c r="E173" s="31"/>
      <c r="F173" s="92"/>
      <c r="G173" s="32"/>
      <c r="H173" s="32"/>
      <c r="I173" s="80"/>
      <c r="J173" s="80"/>
      <c r="K173" s="80"/>
      <c r="L173" s="80"/>
      <c r="M173" s="80"/>
      <c r="N173" s="80"/>
      <c r="O173" s="80"/>
      <c r="P173" s="80"/>
      <c r="Q173" s="80"/>
      <c r="R173" s="80"/>
      <c r="S173" s="80"/>
      <c r="T173" s="80"/>
      <c r="U173" s="80"/>
      <c r="V173" s="80"/>
      <c r="W173" s="80"/>
      <c r="X173" s="80"/>
      <c r="Y173" s="80"/>
      <c r="Z173" s="80"/>
      <c r="AA173" s="80"/>
      <c r="AB173" s="80"/>
      <c r="AC173" s="80"/>
      <c r="AD173" s="80"/>
      <c r="AE173" s="80"/>
      <c r="AF173" s="80"/>
      <c r="AG173" s="80"/>
      <c r="AH173" s="80"/>
      <c r="AI173" s="80"/>
    </row>
    <row r="174" spans="1:35" ht="12.75" customHeight="1">
      <c r="A174" s="91"/>
      <c r="B174" s="32"/>
      <c r="C174" s="31"/>
      <c r="D174" s="31"/>
      <c r="E174" s="31"/>
      <c r="F174" s="92"/>
      <c r="G174" s="32"/>
      <c r="H174" s="32"/>
      <c r="I174" s="80"/>
      <c r="J174" s="80"/>
      <c r="K174" s="80"/>
      <c r="L174" s="80"/>
      <c r="M174" s="80"/>
      <c r="N174" s="80"/>
      <c r="O174" s="80"/>
      <c r="P174" s="80"/>
      <c r="Q174" s="80"/>
      <c r="R174" s="80"/>
      <c r="S174" s="80"/>
      <c r="T174" s="80"/>
      <c r="U174" s="80"/>
      <c r="V174" s="80"/>
      <c r="W174" s="80"/>
      <c r="X174" s="80"/>
      <c r="Y174" s="80"/>
      <c r="Z174" s="80"/>
      <c r="AA174" s="80"/>
      <c r="AB174" s="80"/>
      <c r="AC174" s="80"/>
      <c r="AD174" s="80"/>
      <c r="AE174" s="80"/>
      <c r="AF174" s="80"/>
      <c r="AG174" s="80"/>
      <c r="AH174" s="80"/>
      <c r="AI174" s="80"/>
    </row>
    <row r="175" spans="1:35" ht="12.75" customHeight="1">
      <c r="A175" s="91"/>
      <c r="B175" s="32"/>
      <c r="C175" s="31"/>
      <c r="D175" s="31"/>
      <c r="E175" s="31"/>
      <c r="F175" s="92"/>
      <c r="G175" s="32"/>
      <c r="H175" s="32"/>
      <c r="I175" s="80"/>
      <c r="J175" s="80"/>
      <c r="K175" s="80"/>
      <c r="L175" s="80"/>
      <c r="M175" s="80"/>
      <c r="N175" s="80"/>
      <c r="O175" s="80"/>
      <c r="P175" s="80"/>
      <c r="Q175" s="80"/>
      <c r="R175" s="80"/>
      <c r="S175" s="80"/>
      <c r="T175" s="80"/>
      <c r="U175" s="80"/>
      <c r="V175" s="80"/>
      <c r="W175" s="80"/>
      <c r="X175" s="80"/>
      <c r="Y175" s="80"/>
      <c r="Z175" s="80"/>
      <c r="AA175" s="80"/>
      <c r="AB175" s="80"/>
      <c r="AC175" s="80"/>
      <c r="AD175" s="80"/>
      <c r="AE175" s="80"/>
      <c r="AF175" s="80"/>
      <c r="AG175" s="80"/>
      <c r="AH175" s="80"/>
      <c r="AI175" s="80"/>
    </row>
    <row r="176" spans="1:35" ht="12.75" customHeight="1">
      <c r="A176" s="91"/>
      <c r="B176" s="32"/>
      <c r="C176" s="31"/>
      <c r="D176" s="31"/>
      <c r="E176" s="31"/>
      <c r="F176" s="92"/>
      <c r="G176" s="32"/>
      <c r="H176" s="32"/>
      <c r="I176" s="80"/>
      <c r="J176" s="80"/>
      <c r="K176" s="80"/>
      <c r="L176" s="80"/>
      <c r="M176" s="80"/>
      <c r="N176" s="80"/>
      <c r="O176" s="80"/>
      <c r="P176" s="80"/>
      <c r="Q176" s="80"/>
      <c r="R176" s="80"/>
      <c r="S176" s="80"/>
      <c r="T176" s="80"/>
      <c r="U176" s="80"/>
      <c r="V176" s="80"/>
      <c r="W176" s="80"/>
      <c r="X176" s="80"/>
      <c r="Y176" s="80"/>
      <c r="Z176" s="80"/>
      <c r="AA176" s="80"/>
      <c r="AB176" s="80"/>
      <c r="AC176" s="80"/>
      <c r="AD176" s="80"/>
      <c r="AE176" s="80"/>
      <c r="AF176" s="80"/>
      <c r="AG176" s="80"/>
      <c r="AH176" s="80"/>
      <c r="AI176" s="80"/>
    </row>
    <row r="177" spans="1:35" ht="12.75" customHeight="1">
      <c r="A177" s="91"/>
      <c r="B177" s="32"/>
      <c r="C177" s="31"/>
      <c r="D177" s="31"/>
      <c r="E177" s="31"/>
      <c r="F177" s="92"/>
      <c r="G177" s="32"/>
      <c r="H177" s="32"/>
      <c r="I177" s="80"/>
      <c r="J177" s="80"/>
      <c r="K177" s="80"/>
      <c r="L177" s="80"/>
      <c r="M177" s="80"/>
      <c r="N177" s="80"/>
      <c r="O177" s="80"/>
      <c r="P177" s="80"/>
      <c r="Q177" s="80"/>
      <c r="R177" s="80"/>
      <c r="S177" s="80"/>
      <c r="T177" s="80"/>
      <c r="U177" s="80"/>
      <c r="V177" s="80"/>
      <c r="W177" s="80"/>
      <c r="X177" s="80"/>
      <c r="Y177" s="80"/>
      <c r="Z177" s="80"/>
      <c r="AA177" s="80"/>
      <c r="AB177" s="80"/>
      <c r="AC177" s="80"/>
      <c r="AD177" s="80"/>
      <c r="AE177" s="80"/>
      <c r="AF177" s="80"/>
      <c r="AG177" s="80"/>
      <c r="AH177" s="80"/>
      <c r="AI177" s="80"/>
    </row>
    <row r="178" spans="1:35" ht="12.75" customHeight="1">
      <c r="A178" s="91"/>
      <c r="B178" s="32"/>
      <c r="C178" s="31"/>
      <c r="D178" s="31"/>
      <c r="E178" s="31"/>
      <c r="F178" s="92"/>
      <c r="G178" s="32"/>
      <c r="H178" s="32"/>
      <c r="I178" s="80"/>
      <c r="J178" s="80"/>
      <c r="K178" s="80"/>
      <c r="L178" s="80"/>
      <c r="M178" s="80"/>
      <c r="N178" s="80"/>
      <c r="O178" s="80"/>
      <c r="P178" s="80"/>
      <c r="Q178" s="80"/>
      <c r="R178" s="80"/>
      <c r="S178" s="80"/>
      <c r="T178" s="80"/>
      <c r="U178" s="80"/>
      <c r="V178" s="80"/>
      <c r="W178" s="80"/>
      <c r="X178" s="80"/>
      <c r="Y178" s="80"/>
      <c r="Z178" s="80"/>
      <c r="AA178" s="80"/>
      <c r="AB178" s="80"/>
      <c r="AC178" s="80"/>
      <c r="AD178" s="80"/>
      <c r="AE178" s="80"/>
      <c r="AF178" s="80"/>
      <c r="AG178" s="80"/>
      <c r="AH178" s="80"/>
      <c r="AI178" s="80"/>
    </row>
    <row r="179" spans="1:35" ht="12.75" customHeight="1">
      <c r="A179" s="91"/>
      <c r="B179" s="32"/>
      <c r="C179" s="31"/>
      <c r="D179" s="31"/>
      <c r="E179" s="31"/>
      <c r="F179" s="92"/>
      <c r="G179" s="32"/>
      <c r="H179" s="32"/>
      <c r="I179" s="80"/>
      <c r="J179" s="80"/>
      <c r="K179" s="80"/>
      <c r="L179" s="80"/>
      <c r="M179" s="80"/>
      <c r="N179" s="80"/>
      <c r="O179" s="80"/>
      <c r="P179" s="80"/>
      <c r="Q179" s="80"/>
      <c r="R179" s="80"/>
      <c r="S179" s="80"/>
      <c r="T179" s="80"/>
      <c r="U179" s="80"/>
      <c r="V179" s="80"/>
      <c r="W179" s="80"/>
      <c r="X179" s="80"/>
      <c r="Y179" s="80"/>
      <c r="Z179" s="80"/>
      <c r="AA179" s="80"/>
      <c r="AB179" s="80"/>
      <c r="AC179" s="80"/>
      <c r="AD179" s="80"/>
      <c r="AE179" s="80"/>
      <c r="AF179" s="80"/>
      <c r="AG179" s="80"/>
      <c r="AH179" s="80"/>
      <c r="AI179" s="80"/>
    </row>
    <row r="180" spans="1:35" ht="12.75" customHeight="1">
      <c r="A180" s="91"/>
      <c r="B180" s="32"/>
      <c r="C180" s="31"/>
      <c r="D180" s="31"/>
      <c r="E180" s="31"/>
      <c r="F180" s="92"/>
      <c r="G180" s="32"/>
      <c r="H180" s="32"/>
      <c r="I180" s="80"/>
      <c r="J180" s="80"/>
      <c r="K180" s="80"/>
      <c r="L180" s="80"/>
      <c r="M180" s="80"/>
      <c r="N180" s="80"/>
      <c r="O180" s="80"/>
      <c r="P180" s="80"/>
      <c r="Q180" s="80"/>
      <c r="R180" s="80"/>
      <c r="S180" s="80"/>
      <c r="T180" s="80"/>
      <c r="U180" s="80"/>
      <c r="V180" s="80"/>
      <c r="W180" s="80"/>
      <c r="X180" s="80"/>
      <c r="Y180" s="80"/>
      <c r="Z180" s="80"/>
      <c r="AA180" s="80"/>
      <c r="AB180" s="80"/>
      <c r="AC180" s="80"/>
      <c r="AD180" s="80"/>
      <c r="AE180" s="80"/>
      <c r="AF180" s="80"/>
      <c r="AG180" s="80"/>
      <c r="AH180" s="80"/>
      <c r="AI180" s="80"/>
    </row>
    <row r="181" spans="1:35" ht="12.75" customHeight="1">
      <c r="A181" s="91"/>
      <c r="B181" s="32"/>
      <c r="C181" s="31"/>
      <c r="D181" s="31"/>
      <c r="E181" s="31"/>
      <c r="F181" s="92"/>
      <c r="G181" s="32"/>
      <c r="H181" s="32"/>
      <c r="I181" s="80"/>
      <c r="J181" s="80"/>
      <c r="K181" s="80"/>
      <c r="L181" s="80"/>
      <c r="M181" s="80"/>
      <c r="N181" s="80"/>
      <c r="O181" s="80"/>
      <c r="P181" s="80"/>
      <c r="Q181" s="80"/>
      <c r="R181" s="80"/>
      <c r="S181" s="80"/>
      <c r="T181" s="80"/>
      <c r="U181" s="80"/>
      <c r="V181" s="80"/>
      <c r="W181" s="80"/>
      <c r="X181" s="80"/>
      <c r="Y181" s="80"/>
      <c r="Z181" s="80"/>
      <c r="AA181" s="80"/>
      <c r="AB181" s="80"/>
      <c r="AC181" s="80"/>
      <c r="AD181" s="80"/>
      <c r="AE181" s="80"/>
      <c r="AF181" s="80"/>
      <c r="AG181" s="80"/>
      <c r="AH181" s="80"/>
      <c r="AI181" s="80"/>
    </row>
    <row r="182" spans="1:35" ht="12.75" customHeight="1">
      <c r="A182" s="91"/>
      <c r="B182" s="32"/>
      <c r="C182" s="31"/>
      <c r="D182" s="31"/>
      <c r="E182" s="31"/>
      <c r="F182" s="92"/>
      <c r="G182" s="32"/>
      <c r="H182" s="32"/>
      <c r="I182" s="80"/>
      <c r="J182" s="80"/>
      <c r="K182" s="80"/>
      <c r="L182" s="80"/>
      <c r="M182" s="80"/>
      <c r="N182" s="80"/>
      <c r="O182" s="80"/>
      <c r="P182" s="80"/>
      <c r="Q182" s="80"/>
      <c r="R182" s="80"/>
      <c r="S182" s="80"/>
      <c r="T182" s="80"/>
      <c r="U182" s="80"/>
      <c r="V182" s="80"/>
      <c r="W182" s="80"/>
      <c r="X182" s="80"/>
      <c r="Y182" s="80"/>
      <c r="Z182" s="80"/>
      <c r="AA182" s="80"/>
      <c r="AB182" s="80"/>
      <c r="AC182" s="80"/>
      <c r="AD182" s="80"/>
      <c r="AE182" s="80"/>
      <c r="AF182" s="80"/>
      <c r="AG182" s="80"/>
      <c r="AH182" s="80"/>
      <c r="AI182" s="80"/>
    </row>
    <row r="183" spans="1:35" ht="12.75" customHeight="1">
      <c r="A183" s="91"/>
      <c r="B183" s="32"/>
      <c r="C183" s="31"/>
      <c r="D183" s="31"/>
      <c r="E183" s="31"/>
      <c r="F183" s="92"/>
      <c r="G183" s="32"/>
      <c r="H183" s="32"/>
      <c r="I183" s="80"/>
      <c r="J183" s="80"/>
      <c r="K183" s="80"/>
      <c r="L183" s="80"/>
      <c r="M183" s="80"/>
      <c r="N183" s="80"/>
      <c r="O183" s="80"/>
      <c r="P183" s="80"/>
      <c r="Q183" s="80"/>
      <c r="R183" s="80"/>
      <c r="S183" s="80"/>
      <c r="T183" s="80"/>
      <c r="U183" s="80"/>
      <c r="V183" s="80"/>
      <c r="W183" s="80"/>
      <c r="X183" s="80"/>
      <c r="Y183" s="80"/>
      <c r="Z183" s="80"/>
      <c r="AA183" s="80"/>
      <c r="AB183" s="80"/>
      <c r="AC183" s="80"/>
      <c r="AD183" s="80"/>
      <c r="AE183" s="80"/>
      <c r="AF183" s="80"/>
      <c r="AG183" s="80"/>
      <c r="AH183" s="80"/>
      <c r="AI183" s="80"/>
    </row>
    <row r="184" spans="1:35" ht="12.75" customHeight="1">
      <c r="A184" s="91"/>
      <c r="B184" s="32"/>
      <c r="C184" s="31"/>
      <c r="D184" s="31"/>
      <c r="E184" s="31"/>
      <c r="F184" s="92"/>
      <c r="G184" s="32"/>
      <c r="H184" s="32"/>
      <c r="I184" s="80"/>
      <c r="J184" s="80"/>
      <c r="K184" s="80"/>
      <c r="L184" s="80"/>
      <c r="M184" s="80"/>
      <c r="N184" s="80"/>
      <c r="O184" s="80"/>
      <c r="P184" s="80"/>
      <c r="Q184" s="80"/>
      <c r="R184" s="80"/>
      <c r="S184" s="80"/>
      <c r="T184" s="80"/>
      <c r="U184" s="80"/>
      <c r="V184" s="80"/>
      <c r="W184" s="80"/>
      <c r="X184" s="80"/>
      <c r="Y184" s="80"/>
      <c r="Z184" s="80"/>
      <c r="AA184" s="80"/>
      <c r="AB184" s="80"/>
      <c r="AC184" s="80"/>
      <c r="AD184" s="80"/>
      <c r="AE184" s="80"/>
      <c r="AF184" s="80"/>
      <c r="AG184" s="80"/>
      <c r="AH184" s="80"/>
      <c r="AI184" s="80"/>
    </row>
    <row r="185" spans="1:35" ht="12.75" customHeight="1">
      <c r="A185" s="91"/>
      <c r="B185" s="32"/>
      <c r="C185" s="31"/>
      <c r="D185" s="31"/>
      <c r="E185" s="31"/>
      <c r="F185" s="92"/>
      <c r="G185" s="32"/>
      <c r="H185" s="32"/>
      <c r="I185" s="80"/>
      <c r="J185" s="80"/>
      <c r="K185" s="80"/>
      <c r="L185" s="80"/>
      <c r="M185" s="80"/>
      <c r="N185" s="80"/>
      <c r="O185" s="80"/>
      <c r="P185" s="80"/>
      <c r="Q185" s="80"/>
      <c r="R185" s="80"/>
      <c r="S185" s="80"/>
      <c r="T185" s="80"/>
      <c r="U185" s="80"/>
      <c r="V185" s="80"/>
      <c r="W185" s="80"/>
      <c r="X185" s="80"/>
      <c r="Y185" s="80"/>
      <c r="Z185" s="80"/>
      <c r="AA185" s="80"/>
      <c r="AB185" s="80"/>
      <c r="AC185" s="80"/>
      <c r="AD185" s="80"/>
      <c r="AE185" s="80"/>
      <c r="AF185" s="80"/>
      <c r="AG185" s="80"/>
      <c r="AH185" s="80"/>
      <c r="AI185" s="80"/>
    </row>
    <row r="186" spans="1:35" ht="12.75" customHeight="1">
      <c r="A186" s="91"/>
      <c r="B186" s="32"/>
      <c r="C186" s="31"/>
      <c r="D186" s="31"/>
      <c r="E186" s="31"/>
      <c r="F186" s="92"/>
      <c r="G186" s="32"/>
      <c r="H186" s="32"/>
      <c r="I186" s="80"/>
      <c r="J186" s="80"/>
      <c r="K186" s="80"/>
      <c r="L186" s="80"/>
      <c r="M186" s="80"/>
      <c r="N186" s="80"/>
      <c r="O186" s="80"/>
      <c r="P186" s="80"/>
      <c r="Q186" s="80"/>
      <c r="R186" s="80"/>
      <c r="S186" s="80"/>
      <c r="T186" s="80"/>
      <c r="U186" s="80"/>
      <c r="V186" s="80"/>
      <c r="W186" s="80"/>
      <c r="X186" s="80"/>
      <c r="Y186" s="80"/>
      <c r="Z186" s="80"/>
      <c r="AA186" s="80"/>
      <c r="AB186" s="80"/>
      <c r="AC186" s="80"/>
      <c r="AD186" s="80"/>
      <c r="AE186" s="80"/>
      <c r="AF186" s="80"/>
      <c r="AG186" s="80"/>
      <c r="AH186" s="80"/>
      <c r="AI186" s="80"/>
    </row>
    <row r="187" spans="1:35" ht="12.75" customHeight="1">
      <c r="A187" s="91"/>
      <c r="B187" s="32"/>
      <c r="C187" s="31"/>
      <c r="D187" s="31"/>
      <c r="E187" s="31"/>
      <c r="F187" s="92"/>
      <c r="G187" s="32"/>
      <c r="H187" s="32"/>
      <c r="I187" s="80"/>
      <c r="J187" s="80"/>
      <c r="K187" s="80"/>
      <c r="L187" s="80"/>
      <c r="M187" s="80"/>
      <c r="N187" s="80"/>
      <c r="O187" s="80"/>
      <c r="P187" s="80"/>
      <c r="Q187" s="80"/>
      <c r="R187" s="80"/>
      <c r="S187" s="80"/>
      <c r="T187" s="80"/>
      <c r="U187" s="80"/>
      <c r="V187" s="80"/>
      <c r="W187" s="80"/>
      <c r="X187" s="80"/>
      <c r="Y187" s="80"/>
      <c r="Z187" s="80"/>
      <c r="AA187" s="80"/>
      <c r="AB187" s="80"/>
      <c r="AC187" s="80"/>
      <c r="AD187" s="80"/>
      <c r="AE187" s="80"/>
      <c r="AF187" s="80"/>
      <c r="AG187" s="80"/>
      <c r="AH187" s="80"/>
      <c r="AI187" s="80"/>
    </row>
    <row r="188" spans="1:35" ht="12.75" customHeight="1">
      <c r="A188" s="91"/>
      <c r="B188" s="32"/>
      <c r="C188" s="31"/>
      <c r="D188" s="31"/>
      <c r="E188" s="31"/>
      <c r="F188" s="92"/>
      <c r="G188" s="32"/>
      <c r="H188" s="32"/>
      <c r="I188" s="80"/>
      <c r="J188" s="80"/>
      <c r="K188" s="80"/>
      <c r="L188" s="80"/>
      <c r="M188" s="80"/>
      <c r="N188" s="80"/>
      <c r="O188" s="80"/>
      <c r="P188" s="80"/>
      <c r="Q188" s="80"/>
      <c r="R188" s="80"/>
      <c r="S188" s="80"/>
      <c r="T188" s="80"/>
      <c r="U188" s="80"/>
      <c r="V188" s="80"/>
      <c r="W188" s="80"/>
      <c r="X188" s="80"/>
      <c r="Y188" s="80"/>
      <c r="Z188" s="80"/>
      <c r="AA188" s="80"/>
      <c r="AB188" s="80"/>
      <c r="AC188" s="80"/>
      <c r="AD188" s="80"/>
      <c r="AE188" s="80"/>
      <c r="AF188" s="80"/>
      <c r="AG188" s="80"/>
      <c r="AH188" s="80"/>
      <c r="AI188" s="80"/>
    </row>
    <row r="189" spans="1:35" ht="12.75" customHeight="1">
      <c r="A189" s="91"/>
      <c r="B189" s="32"/>
      <c r="C189" s="31"/>
      <c r="D189" s="31"/>
      <c r="E189" s="31"/>
      <c r="F189" s="92"/>
      <c r="G189" s="32"/>
      <c r="H189" s="32"/>
      <c r="I189" s="80"/>
      <c r="J189" s="80"/>
      <c r="K189" s="80"/>
      <c r="L189" s="80"/>
      <c r="M189" s="80"/>
      <c r="N189" s="80"/>
      <c r="O189" s="80"/>
      <c r="P189" s="80"/>
      <c r="Q189" s="80"/>
      <c r="R189" s="80"/>
      <c r="S189" s="80"/>
      <c r="T189" s="80"/>
      <c r="U189" s="80"/>
      <c r="V189" s="80"/>
      <c r="W189" s="80"/>
      <c r="X189" s="80"/>
      <c r="Y189" s="80"/>
      <c r="Z189" s="80"/>
      <c r="AA189" s="80"/>
      <c r="AB189" s="80"/>
      <c r="AC189" s="80"/>
      <c r="AD189" s="80"/>
      <c r="AE189" s="80"/>
      <c r="AF189" s="80"/>
      <c r="AG189" s="80"/>
      <c r="AH189" s="80"/>
      <c r="AI189" s="80"/>
    </row>
    <row r="190" spans="1:35" ht="12.75" customHeight="1">
      <c r="A190" s="91"/>
      <c r="B190" s="32"/>
      <c r="C190" s="31"/>
      <c r="D190" s="31"/>
      <c r="E190" s="31"/>
      <c r="F190" s="92"/>
      <c r="G190" s="32"/>
      <c r="H190" s="32"/>
      <c r="I190" s="80"/>
      <c r="J190" s="80"/>
      <c r="K190" s="80"/>
      <c r="L190" s="80"/>
      <c r="M190" s="80"/>
      <c r="N190" s="80"/>
      <c r="O190" s="80"/>
      <c r="P190" s="80"/>
      <c r="Q190" s="80"/>
      <c r="R190" s="80"/>
      <c r="S190" s="80"/>
      <c r="T190" s="80"/>
      <c r="U190" s="80"/>
      <c r="V190" s="80"/>
      <c r="W190" s="80"/>
      <c r="X190" s="80"/>
      <c r="Y190" s="80"/>
      <c r="Z190" s="80"/>
      <c r="AA190" s="80"/>
      <c r="AB190" s="80"/>
      <c r="AC190" s="80"/>
      <c r="AD190" s="80"/>
      <c r="AE190" s="80"/>
      <c r="AF190" s="80"/>
      <c r="AG190" s="80"/>
      <c r="AH190" s="80"/>
      <c r="AI190" s="80"/>
    </row>
    <row r="191" spans="1:35" ht="12.75" customHeight="1">
      <c r="A191" s="91"/>
      <c r="B191" s="32"/>
      <c r="C191" s="31"/>
      <c r="D191" s="31"/>
      <c r="E191" s="31"/>
      <c r="F191" s="92"/>
      <c r="G191" s="32"/>
      <c r="H191" s="32"/>
      <c r="I191" s="80"/>
      <c r="J191" s="80"/>
      <c r="K191" s="80"/>
      <c r="L191" s="80"/>
      <c r="M191" s="80"/>
      <c r="N191" s="80"/>
      <c r="O191" s="80"/>
      <c r="P191" s="80"/>
      <c r="Q191" s="80"/>
      <c r="R191" s="80"/>
      <c r="S191" s="80"/>
      <c r="T191" s="80"/>
      <c r="U191" s="80"/>
      <c r="V191" s="80"/>
      <c r="W191" s="80"/>
      <c r="X191" s="80"/>
      <c r="Y191" s="80"/>
      <c r="Z191" s="80"/>
      <c r="AA191" s="80"/>
      <c r="AB191" s="80"/>
      <c r="AC191" s="80"/>
      <c r="AD191" s="80"/>
      <c r="AE191" s="80"/>
      <c r="AF191" s="80"/>
      <c r="AG191" s="80"/>
      <c r="AH191" s="80"/>
      <c r="AI191" s="80"/>
    </row>
    <row r="192" spans="1:35" ht="12.75" customHeight="1">
      <c r="A192" s="91"/>
      <c r="B192" s="32"/>
      <c r="C192" s="31"/>
      <c r="D192" s="31"/>
      <c r="E192" s="31"/>
      <c r="F192" s="92"/>
      <c r="G192" s="32"/>
      <c r="H192" s="32"/>
      <c r="I192" s="80"/>
      <c r="J192" s="80"/>
      <c r="K192" s="80"/>
      <c r="L192" s="80"/>
      <c r="M192" s="80"/>
      <c r="N192" s="80"/>
      <c r="O192" s="80"/>
      <c r="P192" s="80"/>
      <c r="Q192" s="80"/>
      <c r="R192" s="80"/>
      <c r="S192" s="80"/>
      <c r="T192" s="80"/>
      <c r="U192" s="80"/>
      <c r="V192" s="80"/>
      <c r="W192" s="80"/>
      <c r="X192" s="80"/>
      <c r="Y192" s="80"/>
      <c r="Z192" s="80"/>
      <c r="AA192" s="80"/>
      <c r="AB192" s="80"/>
      <c r="AC192" s="80"/>
      <c r="AD192" s="80"/>
      <c r="AE192" s="80"/>
      <c r="AF192" s="80"/>
      <c r="AG192" s="80"/>
      <c r="AH192" s="80"/>
      <c r="AI192" s="80"/>
    </row>
    <row r="193" spans="1:35" ht="12.75" customHeight="1">
      <c r="A193" s="91"/>
      <c r="B193" s="32"/>
      <c r="C193" s="31"/>
      <c r="D193" s="31"/>
      <c r="E193" s="31"/>
      <c r="F193" s="92"/>
      <c r="G193" s="32"/>
      <c r="H193" s="32"/>
      <c r="I193" s="80"/>
      <c r="J193" s="80"/>
      <c r="K193" s="80"/>
      <c r="L193" s="80"/>
      <c r="M193" s="80"/>
      <c r="N193" s="80"/>
      <c r="O193" s="80"/>
      <c r="P193" s="80"/>
      <c r="Q193" s="80"/>
      <c r="R193" s="80"/>
      <c r="S193" s="80"/>
      <c r="T193" s="80"/>
      <c r="U193" s="80"/>
      <c r="V193" s="80"/>
      <c r="W193" s="80"/>
      <c r="X193" s="80"/>
      <c r="Y193" s="80"/>
      <c r="Z193" s="80"/>
      <c r="AA193" s="80"/>
      <c r="AB193" s="80"/>
      <c r="AC193" s="80"/>
      <c r="AD193" s="80"/>
      <c r="AE193" s="80"/>
      <c r="AF193" s="80"/>
      <c r="AG193" s="80"/>
      <c r="AH193" s="80"/>
      <c r="AI193" s="80"/>
    </row>
    <row r="194" spans="1:35" ht="12.75" customHeight="1">
      <c r="A194" s="91"/>
      <c r="B194" s="32"/>
      <c r="C194" s="31"/>
      <c r="D194" s="31"/>
      <c r="E194" s="31"/>
      <c r="F194" s="92"/>
      <c r="G194" s="32"/>
      <c r="H194" s="32"/>
      <c r="I194" s="80"/>
      <c r="J194" s="80"/>
      <c r="K194" s="80"/>
      <c r="L194" s="80"/>
      <c r="M194" s="80"/>
      <c r="N194" s="80"/>
      <c r="O194" s="80"/>
      <c r="P194" s="80"/>
      <c r="Q194" s="80"/>
      <c r="R194" s="80"/>
      <c r="S194" s="80"/>
      <c r="T194" s="80"/>
      <c r="U194" s="80"/>
      <c r="V194" s="80"/>
      <c r="W194" s="80"/>
      <c r="X194" s="80"/>
      <c r="Y194" s="80"/>
      <c r="Z194" s="80"/>
      <c r="AA194" s="80"/>
      <c r="AB194" s="80"/>
      <c r="AC194" s="80"/>
      <c r="AD194" s="80"/>
      <c r="AE194" s="80"/>
      <c r="AF194" s="80"/>
      <c r="AG194" s="80"/>
      <c r="AH194" s="80"/>
      <c r="AI194" s="80"/>
    </row>
    <row r="195" spans="1:35" ht="12.75" customHeight="1">
      <c r="A195" s="91"/>
      <c r="B195" s="32"/>
      <c r="C195" s="31"/>
      <c r="D195" s="31"/>
      <c r="E195" s="31"/>
      <c r="F195" s="92"/>
      <c r="G195" s="32"/>
      <c r="H195" s="32"/>
      <c r="I195" s="80"/>
      <c r="J195" s="80"/>
      <c r="K195" s="80"/>
      <c r="L195" s="80"/>
      <c r="M195" s="80"/>
      <c r="N195" s="80"/>
      <c r="O195" s="80"/>
      <c r="P195" s="80"/>
      <c r="Q195" s="80"/>
      <c r="R195" s="80"/>
      <c r="S195" s="80"/>
      <c r="T195" s="80"/>
      <c r="U195" s="80"/>
      <c r="V195" s="80"/>
      <c r="W195" s="80"/>
      <c r="X195" s="80"/>
      <c r="Y195" s="80"/>
      <c r="Z195" s="80"/>
      <c r="AA195" s="80"/>
      <c r="AB195" s="80"/>
      <c r="AC195" s="80"/>
      <c r="AD195" s="80"/>
      <c r="AE195" s="80"/>
      <c r="AF195" s="80"/>
      <c r="AG195" s="80"/>
      <c r="AH195" s="80"/>
      <c r="AI195" s="80"/>
    </row>
    <row r="196" spans="1:35" ht="12.75" customHeight="1">
      <c r="A196" s="91"/>
      <c r="B196" s="32"/>
      <c r="C196" s="31"/>
      <c r="D196" s="31"/>
      <c r="E196" s="31"/>
      <c r="F196" s="92"/>
      <c r="G196" s="32"/>
      <c r="H196" s="32"/>
      <c r="I196" s="80"/>
      <c r="J196" s="80"/>
      <c r="K196" s="80"/>
      <c r="L196" s="80"/>
      <c r="M196" s="80"/>
      <c r="N196" s="80"/>
      <c r="O196" s="80"/>
      <c r="P196" s="80"/>
      <c r="Q196" s="80"/>
      <c r="R196" s="80"/>
      <c r="S196" s="80"/>
      <c r="T196" s="80"/>
      <c r="U196" s="80"/>
      <c r="V196" s="80"/>
      <c r="W196" s="80"/>
      <c r="X196" s="80"/>
      <c r="Y196" s="80"/>
      <c r="Z196" s="80"/>
      <c r="AA196" s="80"/>
      <c r="AB196" s="80"/>
      <c r="AC196" s="80"/>
      <c r="AD196" s="80"/>
      <c r="AE196" s="80"/>
      <c r="AF196" s="80"/>
      <c r="AG196" s="80"/>
      <c r="AH196" s="80"/>
      <c r="AI196" s="80"/>
    </row>
    <row r="197" spans="1:35" ht="12.75" customHeight="1">
      <c r="A197" s="91"/>
      <c r="B197" s="32"/>
      <c r="C197" s="31"/>
      <c r="D197" s="31"/>
      <c r="E197" s="31"/>
      <c r="F197" s="92"/>
      <c r="G197" s="32"/>
      <c r="H197" s="32"/>
      <c r="I197" s="80"/>
      <c r="J197" s="80"/>
      <c r="K197" s="80"/>
      <c r="L197" s="80"/>
      <c r="M197" s="80"/>
      <c r="N197" s="80"/>
      <c r="O197" s="80"/>
      <c r="P197" s="80"/>
      <c r="Q197" s="80"/>
      <c r="R197" s="80"/>
      <c r="S197" s="80"/>
      <c r="T197" s="80"/>
      <c r="U197" s="80"/>
      <c r="V197" s="80"/>
      <c r="W197" s="80"/>
      <c r="X197" s="80"/>
      <c r="Y197" s="80"/>
      <c r="Z197" s="80"/>
      <c r="AA197" s="80"/>
      <c r="AB197" s="80"/>
      <c r="AC197" s="80"/>
      <c r="AD197" s="80"/>
      <c r="AE197" s="80"/>
      <c r="AF197" s="80"/>
      <c r="AG197" s="80"/>
      <c r="AH197" s="80"/>
      <c r="AI197" s="80"/>
    </row>
    <row r="198" spans="1:35" ht="12.75" customHeight="1">
      <c r="A198" s="91"/>
      <c r="B198" s="32"/>
      <c r="C198" s="31"/>
      <c r="D198" s="31"/>
      <c r="E198" s="31"/>
      <c r="F198" s="92"/>
      <c r="G198" s="32"/>
      <c r="H198" s="32"/>
      <c r="I198" s="80"/>
      <c r="J198" s="80"/>
      <c r="K198" s="80"/>
      <c r="L198" s="80"/>
      <c r="M198" s="80"/>
      <c r="N198" s="80"/>
      <c r="O198" s="80"/>
      <c r="P198" s="80"/>
      <c r="Q198" s="80"/>
      <c r="R198" s="80"/>
      <c r="S198" s="80"/>
      <c r="T198" s="80"/>
      <c r="U198" s="80"/>
      <c r="V198" s="80"/>
      <c r="W198" s="80"/>
      <c r="X198" s="80"/>
      <c r="Y198" s="80"/>
      <c r="Z198" s="80"/>
      <c r="AA198" s="80"/>
      <c r="AB198" s="80"/>
      <c r="AC198" s="80"/>
      <c r="AD198" s="80"/>
      <c r="AE198" s="80"/>
      <c r="AF198" s="80"/>
      <c r="AG198" s="80"/>
      <c r="AH198" s="80"/>
      <c r="AI198" s="80"/>
    </row>
    <row r="199" spans="1:35" ht="12.75" customHeight="1">
      <c r="A199" s="91"/>
      <c r="B199" s="32"/>
      <c r="C199" s="31"/>
      <c r="D199" s="31"/>
      <c r="E199" s="31"/>
      <c r="F199" s="92"/>
      <c r="G199" s="32"/>
      <c r="H199" s="32"/>
      <c r="I199" s="80"/>
      <c r="J199" s="80"/>
      <c r="K199" s="80"/>
      <c r="L199" s="80"/>
      <c r="M199" s="80"/>
      <c r="N199" s="80"/>
      <c r="O199" s="80"/>
      <c r="P199" s="80"/>
      <c r="Q199" s="80"/>
      <c r="R199" s="80"/>
      <c r="S199" s="80"/>
      <c r="T199" s="80"/>
      <c r="U199" s="80"/>
      <c r="V199" s="80"/>
      <c r="W199" s="80"/>
      <c r="X199" s="80"/>
      <c r="Y199" s="80"/>
      <c r="Z199" s="80"/>
      <c r="AA199" s="80"/>
      <c r="AB199" s="80"/>
      <c r="AC199" s="80"/>
      <c r="AD199" s="80"/>
      <c r="AE199" s="80"/>
      <c r="AF199" s="80"/>
      <c r="AG199" s="80"/>
      <c r="AH199" s="80"/>
      <c r="AI199" s="80"/>
    </row>
    <row r="200" spans="1:35" ht="12.75" customHeight="1">
      <c r="A200" s="91"/>
      <c r="B200" s="32"/>
      <c r="C200" s="31"/>
      <c r="D200" s="31"/>
      <c r="E200" s="31"/>
      <c r="F200" s="92"/>
      <c r="G200" s="32"/>
      <c r="H200" s="32"/>
      <c r="I200" s="80"/>
      <c r="J200" s="80"/>
      <c r="K200" s="80"/>
      <c r="L200" s="80"/>
      <c r="M200" s="80"/>
      <c r="N200" s="80"/>
      <c r="O200" s="80"/>
      <c r="P200" s="80"/>
      <c r="Q200" s="80"/>
      <c r="R200" s="80"/>
      <c r="S200" s="80"/>
      <c r="T200" s="80"/>
      <c r="U200" s="80"/>
      <c r="V200" s="80"/>
      <c r="W200" s="80"/>
      <c r="X200" s="80"/>
      <c r="Y200" s="80"/>
      <c r="Z200" s="80"/>
      <c r="AA200" s="80"/>
      <c r="AB200" s="80"/>
      <c r="AC200" s="80"/>
      <c r="AD200" s="80"/>
      <c r="AE200" s="80"/>
      <c r="AF200" s="80"/>
      <c r="AG200" s="80"/>
      <c r="AH200" s="80"/>
      <c r="AI200" s="80"/>
    </row>
    <row r="201" spans="1:35" ht="12.75" customHeight="1">
      <c r="A201" s="91"/>
      <c r="B201" s="32"/>
      <c r="C201" s="31"/>
      <c r="D201" s="31"/>
      <c r="E201" s="31"/>
      <c r="F201" s="92"/>
      <c r="G201" s="32"/>
      <c r="H201" s="32"/>
      <c r="I201" s="80"/>
      <c r="J201" s="80"/>
      <c r="K201" s="80"/>
      <c r="L201" s="80"/>
      <c r="M201" s="80"/>
      <c r="N201" s="80"/>
      <c r="O201" s="80"/>
      <c r="P201" s="80"/>
      <c r="Q201" s="80"/>
      <c r="R201" s="80"/>
      <c r="S201" s="80"/>
      <c r="T201" s="80"/>
      <c r="U201" s="80"/>
      <c r="V201" s="80"/>
      <c r="W201" s="80"/>
      <c r="X201" s="80"/>
      <c r="Y201" s="80"/>
      <c r="Z201" s="80"/>
      <c r="AA201" s="80"/>
      <c r="AB201" s="80"/>
      <c r="AC201" s="80"/>
      <c r="AD201" s="80"/>
      <c r="AE201" s="80"/>
      <c r="AF201" s="80"/>
      <c r="AG201" s="80"/>
      <c r="AH201" s="80"/>
      <c r="AI201" s="80"/>
    </row>
    <row r="202" spans="1:35" ht="12.75" customHeight="1">
      <c r="A202" s="91"/>
      <c r="B202" s="32"/>
      <c r="C202" s="31"/>
      <c r="D202" s="31"/>
      <c r="E202" s="31"/>
      <c r="F202" s="92"/>
      <c r="G202" s="32"/>
      <c r="H202" s="32"/>
      <c r="I202" s="80"/>
      <c r="J202" s="80"/>
      <c r="K202" s="80"/>
      <c r="L202" s="80"/>
      <c r="M202" s="80"/>
      <c r="N202" s="80"/>
      <c r="O202" s="80"/>
      <c r="P202" s="80"/>
      <c r="Q202" s="80"/>
      <c r="R202" s="80"/>
      <c r="S202" s="80"/>
      <c r="T202" s="80"/>
      <c r="U202" s="80"/>
      <c r="V202" s="80"/>
      <c r="W202" s="80"/>
      <c r="X202" s="80"/>
      <c r="Y202" s="80"/>
      <c r="Z202" s="80"/>
      <c r="AA202" s="80"/>
      <c r="AB202" s="80"/>
      <c r="AC202" s="80"/>
      <c r="AD202" s="80"/>
      <c r="AE202" s="80"/>
      <c r="AF202" s="80"/>
      <c r="AG202" s="80"/>
      <c r="AH202" s="80"/>
      <c r="AI202" s="80"/>
    </row>
    <row r="203" spans="1:35" ht="12.75" customHeight="1">
      <c r="A203" s="91"/>
      <c r="B203" s="32"/>
      <c r="C203" s="31"/>
      <c r="D203" s="31"/>
      <c r="E203" s="31"/>
      <c r="F203" s="92"/>
      <c r="G203" s="32"/>
      <c r="H203" s="32"/>
      <c r="I203" s="80"/>
      <c r="J203" s="80"/>
      <c r="K203" s="80"/>
      <c r="L203" s="80"/>
      <c r="M203" s="80"/>
      <c r="N203" s="80"/>
      <c r="O203" s="80"/>
      <c r="P203" s="80"/>
      <c r="Q203" s="80"/>
      <c r="R203" s="80"/>
      <c r="S203" s="80"/>
      <c r="T203" s="80"/>
      <c r="U203" s="80"/>
      <c r="V203" s="80"/>
      <c r="W203" s="80"/>
      <c r="X203" s="80"/>
      <c r="Y203" s="80"/>
      <c r="Z203" s="80"/>
      <c r="AA203" s="80"/>
      <c r="AB203" s="80"/>
      <c r="AC203" s="80"/>
      <c r="AD203" s="80"/>
      <c r="AE203" s="80"/>
      <c r="AF203" s="80"/>
      <c r="AG203" s="80"/>
      <c r="AH203" s="80"/>
      <c r="AI203" s="80"/>
    </row>
    <row r="204" spans="1:35" ht="12.75" customHeight="1">
      <c r="A204" s="91"/>
      <c r="B204" s="32"/>
      <c r="C204" s="31"/>
      <c r="D204" s="31"/>
      <c r="E204" s="31"/>
      <c r="F204" s="92"/>
      <c r="G204" s="32"/>
      <c r="H204" s="32"/>
      <c r="I204" s="80"/>
      <c r="J204" s="80"/>
      <c r="K204" s="80"/>
      <c r="L204" s="80"/>
      <c r="M204" s="80"/>
      <c r="N204" s="80"/>
      <c r="O204" s="80"/>
      <c r="P204" s="80"/>
      <c r="Q204" s="80"/>
      <c r="R204" s="80"/>
      <c r="S204" s="80"/>
      <c r="T204" s="80"/>
      <c r="U204" s="80"/>
      <c r="V204" s="80"/>
      <c r="W204" s="80"/>
      <c r="X204" s="80"/>
      <c r="Y204" s="80"/>
      <c r="Z204" s="80"/>
      <c r="AA204" s="80"/>
      <c r="AB204" s="80"/>
      <c r="AC204" s="80"/>
      <c r="AD204" s="80"/>
      <c r="AE204" s="80"/>
      <c r="AF204" s="80"/>
      <c r="AG204" s="80"/>
      <c r="AH204" s="80"/>
      <c r="AI204" s="80"/>
    </row>
    <row r="205" spans="1:35" ht="12.75" customHeight="1">
      <c r="A205" s="91"/>
      <c r="B205" s="32"/>
      <c r="C205" s="31"/>
      <c r="D205" s="31"/>
      <c r="E205" s="31"/>
      <c r="F205" s="92"/>
      <c r="G205" s="32"/>
      <c r="H205" s="32"/>
      <c r="I205" s="80"/>
      <c r="J205" s="80"/>
      <c r="K205" s="80"/>
      <c r="L205" s="80"/>
      <c r="M205" s="80"/>
      <c r="N205" s="80"/>
      <c r="O205" s="80"/>
      <c r="P205" s="80"/>
      <c r="Q205" s="80"/>
      <c r="R205" s="80"/>
      <c r="S205" s="80"/>
      <c r="T205" s="80"/>
      <c r="U205" s="80"/>
      <c r="V205" s="80"/>
      <c r="W205" s="80"/>
      <c r="X205" s="80"/>
      <c r="Y205" s="80"/>
      <c r="Z205" s="80"/>
      <c r="AA205" s="80"/>
      <c r="AB205" s="80"/>
      <c r="AC205" s="80"/>
      <c r="AD205" s="80"/>
      <c r="AE205" s="80"/>
      <c r="AF205" s="80"/>
      <c r="AG205" s="80"/>
      <c r="AH205" s="80"/>
      <c r="AI205" s="80"/>
    </row>
    <row r="206" spans="1:35" ht="12.75" customHeight="1">
      <c r="A206" s="91"/>
      <c r="B206" s="32"/>
      <c r="C206" s="31"/>
      <c r="D206" s="31"/>
      <c r="E206" s="31"/>
      <c r="F206" s="92"/>
      <c r="G206" s="32"/>
      <c r="H206" s="32"/>
      <c r="I206" s="80"/>
      <c r="J206" s="80"/>
      <c r="K206" s="80"/>
      <c r="L206" s="80"/>
      <c r="M206" s="80"/>
      <c r="N206" s="80"/>
      <c r="O206" s="80"/>
      <c r="P206" s="80"/>
      <c r="Q206" s="80"/>
      <c r="R206" s="80"/>
      <c r="S206" s="80"/>
      <c r="T206" s="80"/>
      <c r="U206" s="80"/>
      <c r="V206" s="80"/>
      <c r="W206" s="80"/>
      <c r="X206" s="80"/>
      <c r="Y206" s="80"/>
      <c r="Z206" s="80"/>
      <c r="AA206" s="80"/>
      <c r="AB206" s="80"/>
      <c r="AC206" s="80"/>
      <c r="AD206" s="80"/>
      <c r="AE206" s="80"/>
      <c r="AF206" s="80"/>
      <c r="AG206" s="80"/>
      <c r="AH206" s="80"/>
      <c r="AI206" s="80"/>
    </row>
    <row r="207" spans="1:35" ht="12.75" customHeight="1">
      <c r="A207" s="91"/>
      <c r="B207" s="32"/>
      <c r="C207" s="31"/>
      <c r="D207" s="31"/>
      <c r="E207" s="31"/>
      <c r="F207" s="92"/>
      <c r="G207" s="32"/>
      <c r="H207" s="32"/>
      <c r="I207" s="80"/>
      <c r="J207" s="80"/>
      <c r="K207" s="80"/>
      <c r="L207" s="80"/>
      <c r="M207" s="80"/>
      <c r="N207" s="80"/>
      <c r="O207" s="80"/>
      <c r="P207" s="80"/>
      <c r="Q207" s="80"/>
      <c r="R207" s="80"/>
      <c r="S207" s="80"/>
      <c r="T207" s="80"/>
      <c r="U207" s="80"/>
      <c r="V207" s="80"/>
      <c r="W207" s="80"/>
      <c r="X207" s="80"/>
      <c r="Y207" s="80"/>
      <c r="Z207" s="80"/>
      <c r="AA207" s="80"/>
      <c r="AB207" s="80"/>
      <c r="AC207" s="80"/>
      <c r="AD207" s="80"/>
      <c r="AE207" s="80"/>
      <c r="AF207" s="80"/>
      <c r="AG207" s="80"/>
      <c r="AH207" s="80"/>
      <c r="AI207" s="80"/>
    </row>
    <row r="208" spans="1:35" ht="12.75" customHeight="1">
      <c r="A208" s="91"/>
      <c r="B208" s="32"/>
      <c r="C208" s="31"/>
      <c r="D208" s="31"/>
      <c r="E208" s="31"/>
      <c r="F208" s="92"/>
      <c r="G208" s="32"/>
      <c r="H208" s="32"/>
      <c r="I208" s="80"/>
      <c r="J208" s="80"/>
      <c r="K208" s="80"/>
      <c r="L208" s="80"/>
      <c r="M208" s="80"/>
      <c r="N208" s="80"/>
      <c r="O208" s="80"/>
      <c r="P208" s="80"/>
      <c r="Q208" s="80"/>
      <c r="R208" s="80"/>
      <c r="S208" s="80"/>
      <c r="T208" s="80"/>
      <c r="U208" s="80"/>
      <c r="V208" s="80"/>
      <c r="W208" s="80"/>
      <c r="X208" s="80"/>
      <c r="Y208" s="80"/>
      <c r="Z208" s="80"/>
      <c r="AA208" s="80"/>
      <c r="AB208" s="80"/>
      <c r="AC208" s="80"/>
      <c r="AD208" s="80"/>
      <c r="AE208" s="80"/>
      <c r="AF208" s="80"/>
      <c r="AG208" s="80"/>
      <c r="AH208" s="80"/>
      <c r="AI208" s="80"/>
    </row>
    <row r="209" spans="1:35" ht="12.75" customHeight="1">
      <c r="A209" s="91"/>
      <c r="B209" s="32"/>
      <c r="C209" s="31"/>
      <c r="D209" s="31"/>
      <c r="E209" s="31"/>
      <c r="F209" s="92"/>
      <c r="G209" s="32"/>
      <c r="H209" s="32"/>
      <c r="I209" s="80"/>
      <c r="J209" s="80"/>
      <c r="K209" s="80"/>
      <c r="L209" s="80"/>
      <c r="M209" s="80"/>
      <c r="N209" s="80"/>
      <c r="O209" s="80"/>
      <c r="P209" s="80"/>
      <c r="Q209" s="80"/>
      <c r="R209" s="80"/>
      <c r="S209" s="80"/>
      <c r="T209" s="80"/>
      <c r="U209" s="80"/>
      <c r="V209" s="80"/>
      <c r="W209" s="80"/>
      <c r="X209" s="80"/>
      <c r="Y209" s="80"/>
      <c r="Z209" s="80"/>
      <c r="AA209" s="80"/>
      <c r="AB209" s="80"/>
      <c r="AC209" s="80"/>
      <c r="AD209" s="80"/>
      <c r="AE209" s="80"/>
      <c r="AF209" s="80"/>
      <c r="AG209" s="80"/>
      <c r="AH209" s="80"/>
      <c r="AI209" s="80"/>
    </row>
    <row r="210" spans="1:35" ht="12.75" customHeight="1">
      <c r="A210" s="91"/>
      <c r="B210" s="32"/>
      <c r="C210" s="31"/>
      <c r="D210" s="31"/>
      <c r="E210" s="31"/>
      <c r="F210" s="92"/>
      <c r="G210" s="32"/>
      <c r="H210" s="32"/>
      <c r="I210" s="80"/>
      <c r="J210" s="80"/>
      <c r="K210" s="80"/>
      <c r="L210" s="80"/>
      <c r="M210" s="80"/>
      <c r="N210" s="80"/>
      <c r="O210" s="80"/>
      <c r="P210" s="80"/>
      <c r="Q210" s="80"/>
      <c r="R210" s="80"/>
      <c r="S210" s="80"/>
      <c r="T210" s="80"/>
      <c r="U210" s="80"/>
      <c r="V210" s="80"/>
      <c r="W210" s="80"/>
      <c r="X210" s="80"/>
      <c r="Y210" s="80"/>
      <c r="Z210" s="80"/>
      <c r="AA210" s="80"/>
      <c r="AB210" s="80"/>
      <c r="AC210" s="80"/>
      <c r="AD210" s="80"/>
      <c r="AE210" s="80"/>
      <c r="AF210" s="80"/>
      <c r="AG210" s="80"/>
      <c r="AH210" s="80"/>
      <c r="AI210" s="80"/>
    </row>
    <row r="211" spans="1:35" ht="12.75" customHeight="1">
      <c r="A211" s="91"/>
      <c r="B211" s="32"/>
      <c r="C211" s="31"/>
      <c r="D211" s="31"/>
      <c r="E211" s="31"/>
      <c r="F211" s="92"/>
      <c r="G211" s="32"/>
      <c r="H211" s="32"/>
      <c r="I211" s="80"/>
      <c r="J211" s="80"/>
      <c r="K211" s="80"/>
      <c r="L211" s="80"/>
      <c r="M211" s="80"/>
      <c r="N211" s="80"/>
      <c r="O211" s="80"/>
      <c r="P211" s="80"/>
      <c r="Q211" s="80"/>
      <c r="R211" s="80"/>
      <c r="S211" s="80"/>
      <c r="T211" s="80"/>
      <c r="U211" s="80"/>
      <c r="V211" s="80"/>
      <c r="W211" s="80"/>
      <c r="X211" s="80"/>
      <c r="Y211" s="80"/>
      <c r="Z211" s="80"/>
      <c r="AA211" s="80"/>
      <c r="AB211" s="80"/>
      <c r="AC211" s="80"/>
      <c r="AD211" s="80"/>
      <c r="AE211" s="80"/>
      <c r="AF211" s="80"/>
      <c r="AG211" s="80"/>
      <c r="AH211" s="80"/>
      <c r="AI211" s="80"/>
    </row>
    <row r="212" spans="1:35" ht="12.75" customHeight="1">
      <c r="A212" s="91"/>
      <c r="B212" s="32"/>
      <c r="C212" s="31"/>
      <c r="D212" s="31"/>
      <c r="E212" s="31"/>
      <c r="F212" s="92"/>
      <c r="G212" s="32"/>
      <c r="H212" s="32"/>
      <c r="I212" s="80"/>
      <c r="J212" s="80"/>
      <c r="K212" s="80"/>
      <c r="L212" s="80"/>
      <c r="M212" s="80"/>
      <c r="N212" s="80"/>
      <c r="O212" s="80"/>
      <c r="P212" s="80"/>
      <c r="Q212" s="80"/>
      <c r="R212" s="80"/>
      <c r="S212" s="80"/>
      <c r="T212" s="80"/>
      <c r="U212" s="80"/>
      <c r="V212" s="80"/>
      <c r="W212" s="80"/>
      <c r="X212" s="80"/>
      <c r="Y212" s="80"/>
      <c r="Z212" s="80"/>
      <c r="AA212" s="80"/>
      <c r="AB212" s="80"/>
      <c r="AC212" s="80"/>
      <c r="AD212" s="80"/>
      <c r="AE212" s="80"/>
      <c r="AF212" s="80"/>
      <c r="AG212" s="80"/>
      <c r="AH212" s="80"/>
      <c r="AI212" s="80"/>
    </row>
    <row r="213" spans="1:35" ht="12.75" customHeight="1">
      <c r="A213" s="91"/>
      <c r="B213" s="32"/>
      <c r="C213" s="31"/>
      <c r="D213" s="31"/>
      <c r="E213" s="31"/>
      <c r="F213" s="92"/>
      <c r="G213" s="32"/>
      <c r="H213" s="32"/>
      <c r="I213" s="80"/>
      <c r="J213" s="80"/>
      <c r="K213" s="80"/>
      <c r="L213" s="80"/>
      <c r="M213" s="80"/>
      <c r="N213" s="80"/>
      <c r="O213" s="80"/>
      <c r="P213" s="80"/>
      <c r="Q213" s="80"/>
      <c r="R213" s="80"/>
      <c r="S213" s="80"/>
      <c r="T213" s="80"/>
      <c r="U213" s="80"/>
      <c r="V213" s="80"/>
      <c r="W213" s="80"/>
      <c r="X213" s="80"/>
      <c r="Y213" s="80"/>
      <c r="Z213" s="80"/>
      <c r="AA213" s="80"/>
      <c r="AB213" s="80"/>
      <c r="AC213" s="80"/>
      <c r="AD213" s="80"/>
      <c r="AE213" s="80"/>
      <c r="AF213" s="80"/>
      <c r="AG213" s="80"/>
      <c r="AH213" s="80"/>
      <c r="AI213" s="80"/>
    </row>
    <row r="214" spans="1:35" ht="12.75" customHeight="1">
      <c r="A214" s="91"/>
      <c r="B214" s="32"/>
      <c r="C214" s="31"/>
      <c r="D214" s="31"/>
      <c r="E214" s="31"/>
      <c r="F214" s="92"/>
      <c r="G214" s="32"/>
      <c r="H214" s="32"/>
      <c r="I214" s="80"/>
      <c r="J214" s="80"/>
      <c r="K214" s="80"/>
      <c r="L214" s="80"/>
      <c r="M214" s="80"/>
      <c r="N214" s="80"/>
      <c r="O214" s="80"/>
      <c r="P214" s="80"/>
      <c r="Q214" s="80"/>
      <c r="R214" s="80"/>
      <c r="S214" s="80"/>
      <c r="T214" s="80"/>
      <c r="U214" s="80"/>
      <c r="V214" s="80"/>
      <c r="W214" s="80"/>
      <c r="X214" s="80"/>
      <c r="Y214" s="80"/>
      <c r="Z214" s="80"/>
      <c r="AA214" s="80"/>
      <c r="AB214" s="80"/>
      <c r="AC214" s="80"/>
      <c r="AD214" s="80"/>
      <c r="AE214" s="80"/>
      <c r="AF214" s="80"/>
      <c r="AG214" s="80"/>
      <c r="AH214" s="80"/>
      <c r="AI214" s="80"/>
    </row>
    <row r="215" spans="1:35" ht="12.75" customHeight="1">
      <c r="A215" s="91"/>
      <c r="B215" s="32"/>
      <c r="C215" s="31"/>
      <c r="D215" s="31"/>
      <c r="E215" s="31"/>
      <c r="F215" s="92"/>
      <c r="G215" s="32"/>
      <c r="H215" s="32"/>
      <c r="I215" s="80"/>
      <c r="J215" s="80"/>
      <c r="K215" s="80"/>
      <c r="L215" s="80"/>
      <c r="M215" s="80"/>
      <c r="N215" s="80"/>
      <c r="O215" s="80"/>
      <c r="P215" s="80"/>
      <c r="Q215" s="80"/>
      <c r="R215" s="80"/>
      <c r="S215" s="80"/>
      <c r="T215" s="80"/>
      <c r="U215" s="80"/>
      <c r="V215" s="80"/>
      <c r="W215" s="80"/>
      <c r="X215" s="80"/>
      <c r="Y215" s="80"/>
      <c r="Z215" s="80"/>
      <c r="AA215" s="80"/>
      <c r="AB215" s="80"/>
      <c r="AC215" s="80"/>
      <c r="AD215" s="80"/>
      <c r="AE215" s="80"/>
      <c r="AF215" s="80"/>
      <c r="AG215" s="80"/>
      <c r="AH215" s="80"/>
      <c r="AI215" s="80"/>
    </row>
    <row r="216" spans="1:35" ht="12.75" customHeight="1">
      <c r="A216" s="91"/>
      <c r="B216" s="32"/>
      <c r="C216" s="31"/>
      <c r="D216" s="31"/>
      <c r="E216" s="31"/>
      <c r="F216" s="92"/>
      <c r="G216" s="32"/>
      <c r="H216" s="32"/>
      <c r="I216" s="80"/>
      <c r="J216" s="80"/>
      <c r="K216" s="80"/>
      <c r="L216" s="80"/>
      <c r="M216" s="80"/>
      <c r="N216" s="80"/>
      <c r="O216" s="80"/>
      <c r="P216" s="80"/>
      <c r="Q216" s="80"/>
      <c r="R216" s="80"/>
      <c r="S216" s="80"/>
      <c r="T216" s="80"/>
      <c r="U216" s="80"/>
      <c r="V216" s="80"/>
      <c r="W216" s="80"/>
      <c r="X216" s="80"/>
      <c r="Y216" s="80"/>
      <c r="Z216" s="80"/>
      <c r="AA216" s="80"/>
      <c r="AB216" s="80"/>
      <c r="AC216" s="80"/>
      <c r="AD216" s="80"/>
      <c r="AE216" s="80"/>
      <c r="AF216" s="80"/>
      <c r="AG216" s="80"/>
      <c r="AH216" s="80"/>
      <c r="AI216" s="80"/>
    </row>
    <row r="217" spans="1:35" ht="12.75" customHeight="1">
      <c r="A217" s="91"/>
      <c r="B217" s="32"/>
      <c r="C217" s="31"/>
      <c r="D217" s="31"/>
      <c r="E217" s="31"/>
      <c r="F217" s="92"/>
      <c r="G217" s="32"/>
      <c r="H217" s="32"/>
      <c r="I217" s="80"/>
      <c r="J217" s="80"/>
      <c r="K217" s="80"/>
      <c r="L217" s="80"/>
      <c r="M217" s="80"/>
      <c r="N217" s="80"/>
      <c r="O217" s="80"/>
      <c r="P217" s="80"/>
      <c r="Q217" s="80"/>
      <c r="R217" s="80"/>
      <c r="S217" s="80"/>
      <c r="T217" s="80"/>
      <c r="U217" s="80"/>
      <c r="V217" s="80"/>
      <c r="W217" s="80"/>
      <c r="X217" s="80"/>
      <c r="Y217" s="80"/>
      <c r="Z217" s="80"/>
      <c r="AA217" s="80"/>
      <c r="AB217" s="80"/>
      <c r="AC217" s="80"/>
      <c r="AD217" s="80"/>
      <c r="AE217" s="80"/>
      <c r="AF217" s="80"/>
      <c r="AG217" s="80"/>
      <c r="AH217" s="80"/>
      <c r="AI217" s="80"/>
    </row>
    <row r="218" spans="1:35" ht="12.75" customHeight="1">
      <c r="A218" s="91"/>
      <c r="B218" s="32"/>
      <c r="C218" s="31"/>
      <c r="D218" s="31"/>
      <c r="E218" s="31"/>
      <c r="F218" s="92"/>
      <c r="G218" s="32"/>
      <c r="H218" s="32"/>
      <c r="I218" s="80"/>
      <c r="J218" s="80"/>
      <c r="K218" s="80"/>
      <c r="L218" s="80"/>
      <c r="M218" s="80"/>
      <c r="N218" s="80"/>
      <c r="O218" s="80"/>
      <c r="P218" s="80"/>
      <c r="Q218" s="80"/>
      <c r="R218" s="80"/>
      <c r="S218" s="80"/>
      <c r="T218" s="80"/>
      <c r="U218" s="80"/>
      <c r="V218" s="80"/>
      <c r="W218" s="80"/>
      <c r="X218" s="80"/>
      <c r="Y218" s="80"/>
      <c r="Z218" s="80"/>
      <c r="AA218" s="80"/>
      <c r="AB218" s="80"/>
      <c r="AC218" s="80"/>
      <c r="AD218" s="80"/>
      <c r="AE218" s="80"/>
      <c r="AF218" s="80"/>
      <c r="AG218" s="80"/>
      <c r="AH218" s="80"/>
      <c r="AI218" s="80"/>
    </row>
    <row r="219" spans="1:35" ht="12.75" customHeight="1">
      <c r="A219" s="91"/>
      <c r="B219" s="32"/>
      <c r="C219" s="31"/>
      <c r="D219" s="31"/>
      <c r="E219" s="31"/>
      <c r="F219" s="92"/>
      <c r="G219" s="32"/>
      <c r="H219" s="32"/>
      <c r="I219" s="80"/>
      <c r="J219" s="80"/>
      <c r="K219" s="80"/>
      <c r="L219" s="80"/>
      <c r="M219" s="80"/>
      <c r="N219" s="80"/>
      <c r="O219" s="80"/>
      <c r="P219" s="80"/>
      <c r="Q219" s="80"/>
      <c r="R219" s="80"/>
      <c r="S219" s="80"/>
      <c r="T219" s="80"/>
      <c r="U219" s="80"/>
      <c r="V219" s="80"/>
      <c r="W219" s="80"/>
      <c r="X219" s="80"/>
      <c r="Y219" s="80"/>
      <c r="Z219" s="80"/>
      <c r="AA219" s="80"/>
      <c r="AB219" s="80"/>
      <c r="AC219" s="80"/>
      <c r="AD219" s="80"/>
      <c r="AE219" s="80"/>
      <c r="AF219" s="80"/>
      <c r="AG219" s="80"/>
      <c r="AH219" s="80"/>
      <c r="AI219" s="80"/>
    </row>
    <row r="220" spans="1:35" ht="12.75" customHeight="1">
      <c r="A220" s="91"/>
      <c r="B220" s="32"/>
      <c r="C220" s="31"/>
      <c r="D220" s="31"/>
      <c r="E220" s="31"/>
      <c r="F220" s="92"/>
      <c r="G220" s="32"/>
      <c r="H220" s="32"/>
      <c r="I220" s="80"/>
      <c r="J220" s="80"/>
      <c r="K220" s="80"/>
      <c r="L220" s="80"/>
      <c r="M220" s="80"/>
      <c r="N220" s="80"/>
      <c r="O220" s="80"/>
      <c r="P220" s="80"/>
      <c r="Q220" s="80"/>
      <c r="R220" s="80"/>
      <c r="S220" s="80"/>
      <c r="T220" s="80"/>
      <c r="U220" s="80"/>
      <c r="V220" s="80"/>
      <c r="W220" s="80"/>
      <c r="X220" s="80"/>
      <c r="Y220" s="80"/>
      <c r="Z220" s="80"/>
      <c r="AA220" s="80"/>
      <c r="AB220" s="80"/>
      <c r="AC220" s="80"/>
      <c r="AD220" s="80"/>
      <c r="AE220" s="80"/>
      <c r="AF220" s="80"/>
      <c r="AG220" s="80"/>
      <c r="AH220" s="80"/>
      <c r="AI220" s="80"/>
    </row>
    <row r="221" spans="1:35" ht="12.75" customHeight="1">
      <c r="A221" s="91"/>
      <c r="B221" s="32"/>
      <c r="C221" s="31"/>
      <c r="D221" s="31"/>
      <c r="E221" s="31"/>
      <c r="F221" s="92"/>
      <c r="G221" s="32"/>
      <c r="H221" s="32"/>
      <c r="I221" s="80"/>
      <c r="J221" s="80"/>
      <c r="K221" s="80"/>
      <c r="L221" s="80"/>
      <c r="M221" s="80"/>
      <c r="N221" s="80"/>
      <c r="O221" s="80"/>
      <c r="P221" s="80"/>
      <c r="Q221" s="80"/>
      <c r="R221" s="80"/>
      <c r="S221" s="80"/>
      <c r="T221" s="80"/>
      <c r="U221" s="80"/>
      <c r="V221" s="80"/>
      <c r="W221" s="80"/>
      <c r="X221" s="80"/>
      <c r="Y221" s="80"/>
      <c r="Z221" s="80"/>
      <c r="AA221" s="80"/>
      <c r="AB221" s="80"/>
      <c r="AC221" s="80"/>
      <c r="AD221" s="80"/>
      <c r="AE221" s="80"/>
      <c r="AF221" s="80"/>
      <c r="AG221" s="80"/>
      <c r="AH221" s="80"/>
      <c r="AI221" s="80"/>
    </row>
    <row r="222" spans="1:35" ht="12.75" customHeight="1">
      <c r="A222" s="91"/>
      <c r="B222" s="32"/>
      <c r="C222" s="31"/>
      <c r="D222" s="31"/>
      <c r="E222" s="31"/>
      <c r="F222" s="92"/>
      <c r="G222" s="32"/>
      <c r="H222" s="32"/>
      <c r="I222" s="80"/>
      <c r="J222" s="80"/>
      <c r="K222" s="80"/>
      <c r="L222" s="80"/>
      <c r="M222" s="80"/>
      <c r="N222" s="80"/>
      <c r="O222" s="80"/>
      <c r="P222" s="80"/>
      <c r="Q222" s="80"/>
      <c r="R222" s="80"/>
      <c r="S222" s="80"/>
      <c r="T222" s="80"/>
      <c r="U222" s="80"/>
      <c r="V222" s="80"/>
      <c r="W222" s="80"/>
      <c r="X222" s="80"/>
      <c r="Y222" s="80"/>
      <c r="Z222" s="80"/>
      <c r="AA222" s="80"/>
      <c r="AB222" s="80"/>
      <c r="AC222" s="80"/>
      <c r="AD222" s="80"/>
      <c r="AE222" s="80"/>
      <c r="AF222" s="80"/>
      <c r="AG222" s="80"/>
      <c r="AH222" s="80"/>
      <c r="AI222" s="80"/>
    </row>
    <row r="223" spans="1:35" ht="12.75" customHeight="1">
      <c r="A223" s="91"/>
      <c r="B223" s="32"/>
      <c r="C223" s="31"/>
      <c r="D223" s="31"/>
      <c r="E223" s="31"/>
      <c r="F223" s="92"/>
      <c r="G223" s="32"/>
      <c r="H223" s="32"/>
      <c r="I223" s="80"/>
      <c r="J223" s="80"/>
      <c r="K223" s="80"/>
      <c r="L223" s="80"/>
      <c r="M223" s="80"/>
      <c r="N223" s="80"/>
      <c r="O223" s="80"/>
      <c r="P223" s="80"/>
      <c r="Q223" s="80"/>
      <c r="R223" s="80"/>
      <c r="S223" s="80"/>
      <c r="T223" s="80"/>
      <c r="U223" s="80"/>
      <c r="V223" s="80"/>
      <c r="W223" s="80"/>
      <c r="X223" s="80"/>
      <c r="Y223" s="80"/>
      <c r="Z223" s="80"/>
      <c r="AA223" s="80"/>
      <c r="AB223" s="80"/>
      <c r="AC223" s="80"/>
      <c r="AD223" s="80"/>
      <c r="AE223" s="80"/>
      <c r="AF223" s="80"/>
      <c r="AG223" s="80"/>
      <c r="AH223" s="80"/>
      <c r="AI223" s="80"/>
    </row>
    <row r="224" spans="1:35" ht="12.75" customHeight="1">
      <c r="A224" s="91"/>
      <c r="B224" s="32"/>
      <c r="C224" s="31"/>
      <c r="D224" s="31"/>
      <c r="E224" s="31"/>
      <c r="F224" s="92"/>
      <c r="G224" s="32"/>
      <c r="H224" s="32"/>
      <c r="I224" s="80"/>
      <c r="J224" s="80"/>
      <c r="K224" s="80"/>
      <c r="L224" s="80"/>
      <c r="M224" s="80"/>
      <c r="N224" s="80"/>
      <c r="O224" s="80"/>
      <c r="P224" s="80"/>
      <c r="Q224" s="80"/>
      <c r="R224" s="80"/>
      <c r="S224" s="80"/>
      <c r="T224" s="80"/>
      <c r="U224" s="80"/>
      <c r="V224" s="80"/>
      <c r="W224" s="80"/>
      <c r="X224" s="80"/>
      <c r="Y224" s="80"/>
      <c r="Z224" s="80"/>
      <c r="AA224" s="80"/>
      <c r="AB224" s="80"/>
      <c r="AC224" s="80"/>
      <c r="AD224" s="80"/>
      <c r="AE224" s="80"/>
      <c r="AF224" s="80"/>
      <c r="AG224" s="80"/>
      <c r="AH224" s="80"/>
      <c r="AI224" s="80"/>
    </row>
    <row r="225" spans="1:35" ht="12.75" customHeight="1">
      <c r="A225" s="91"/>
      <c r="B225" s="32"/>
      <c r="C225" s="31"/>
      <c r="D225" s="31"/>
      <c r="E225" s="31"/>
      <c r="F225" s="92"/>
      <c r="G225" s="32"/>
      <c r="H225" s="32"/>
      <c r="I225" s="80"/>
      <c r="J225" s="80"/>
      <c r="K225" s="80"/>
      <c r="L225" s="80"/>
      <c r="M225" s="80"/>
      <c r="N225" s="80"/>
      <c r="O225" s="80"/>
      <c r="P225" s="80"/>
      <c r="Q225" s="80"/>
      <c r="R225" s="80"/>
      <c r="S225" s="80"/>
      <c r="T225" s="80"/>
      <c r="U225" s="80"/>
      <c r="V225" s="80"/>
      <c r="W225" s="80"/>
      <c r="X225" s="80"/>
      <c r="Y225" s="80"/>
      <c r="Z225" s="80"/>
      <c r="AA225" s="80"/>
      <c r="AB225" s="80"/>
      <c r="AC225" s="80"/>
      <c r="AD225" s="80"/>
      <c r="AE225" s="80"/>
      <c r="AF225" s="80"/>
      <c r="AG225" s="80"/>
      <c r="AH225" s="80"/>
      <c r="AI225" s="80"/>
    </row>
    <row r="226" spans="1:35" ht="12.75" customHeight="1">
      <c r="A226" s="91"/>
      <c r="B226" s="32"/>
      <c r="C226" s="31"/>
      <c r="D226" s="31"/>
      <c r="E226" s="31"/>
      <c r="F226" s="92"/>
      <c r="G226" s="32"/>
      <c r="H226" s="32"/>
      <c r="I226" s="80"/>
      <c r="J226" s="80"/>
      <c r="K226" s="80"/>
      <c r="L226" s="80"/>
      <c r="M226" s="80"/>
      <c r="N226" s="80"/>
      <c r="O226" s="80"/>
      <c r="P226" s="80"/>
      <c r="Q226" s="80"/>
      <c r="R226" s="80"/>
      <c r="S226" s="80"/>
      <c r="T226" s="80"/>
      <c r="U226" s="80"/>
      <c r="V226" s="80"/>
      <c r="W226" s="80"/>
      <c r="X226" s="80"/>
      <c r="Y226" s="80"/>
      <c r="Z226" s="80"/>
      <c r="AA226" s="80"/>
      <c r="AB226" s="80"/>
      <c r="AC226" s="80"/>
      <c r="AD226" s="80"/>
      <c r="AE226" s="80"/>
      <c r="AF226" s="80"/>
      <c r="AG226" s="80"/>
      <c r="AH226" s="80"/>
      <c r="AI226" s="80"/>
    </row>
    <row r="227" spans="1:35" ht="12.75" customHeight="1">
      <c r="A227" s="91"/>
      <c r="B227" s="32"/>
      <c r="C227" s="31"/>
      <c r="D227" s="31"/>
      <c r="E227" s="31"/>
      <c r="F227" s="92"/>
      <c r="G227" s="32"/>
      <c r="H227" s="32"/>
      <c r="I227" s="80"/>
      <c r="J227" s="80"/>
      <c r="K227" s="80"/>
      <c r="L227" s="80"/>
      <c r="M227" s="80"/>
      <c r="N227" s="80"/>
      <c r="O227" s="80"/>
      <c r="P227" s="80"/>
      <c r="Q227" s="80"/>
      <c r="R227" s="80"/>
      <c r="S227" s="80"/>
      <c r="T227" s="80"/>
      <c r="U227" s="80"/>
      <c r="V227" s="80"/>
      <c r="W227" s="80"/>
      <c r="X227" s="80"/>
      <c r="Y227" s="80"/>
      <c r="Z227" s="80"/>
      <c r="AA227" s="80"/>
      <c r="AB227" s="80"/>
      <c r="AC227" s="80"/>
      <c r="AD227" s="80"/>
      <c r="AE227" s="80"/>
      <c r="AF227" s="80"/>
      <c r="AG227" s="80"/>
      <c r="AH227" s="80"/>
      <c r="AI227" s="80"/>
    </row>
    <row r="228" spans="1:35" ht="12.75" customHeight="1">
      <c r="A228" s="91"/>
      <c r="B228" s="32"/>
      <c r="C228" s="31"/>
      <c r="D228" s="31"/>
      <c r="E228" s="31"/>
      <c r="F228" s="92"/>
      <c r="G228" s="32"/>
      <c r="H228" s="32"/>
      <c r="I228" s="80"/>
      <c r="J228" s="80"/>
      <c r="K228" s="80"/>
      <c r="L228" s="80"/>
      <c r="M228" s="80"/>
      <c r="N228" s="80"/>
      <c r="O228" s="80"/>
      <c r="P228" s="80"/>
      <c r="Q228" s="80"/>
      <c r="R228" s="80"/>
      <c r="S228" s="80"/>
      <c r="T228" s="80"/>
      <c r="U228" s="80"/>
      <c r="V228" s="80"/>
      <c r="W228" s="80"/>
      <c r="X228" s="80"/>
      <c r="Y228" s="80"/>
      <c r="Z228" s="80"/>
      <c r="AA228" s="80"/>
      <c r="AB228" s="80"/>
      <c r="AC228" s="80"/>
      <c r="AD228" s="80"/>
      <c r="AE228" s="80"/>
      <c r="AF228" s="80"/>
      <c r="AG228" s="80"/>
      <c r="AH228" s="80"/>
      <c r="AI228" s="80"/>
    </row>
    <row r="229" spans="1:35" ht="12.75" customHeight="1">
      <c r="A229" s="91"/>
      <c r="B229" s="32"/>
      <c r="C229" s="31"/>
      <c r="D229" s="31"/>
      <c r="E229" s="31"/>
      <c r="F229" s="92"/>
      <c r="G229" s="32"/>
      <c r="H229" s="32"/>
      <c r="I229" s="80"/>
      <c r="J229" s="80"/>
      <c r="K229" s="80"/>
      <c r="L229" s="80"/>
      <c r="M229" s="80"/>
      <c r="N229" s="80"/>
      <c r="O229" s="80"/>
      <c r="P229" s="80"/>
      <c r="Q229" s="80"/>
      <c r="R229" s="80"/>
      <c r="S229" s="80"/>
      <c r="T229" s="80"/>
      <c r="U229" s="80"/>
      <c r="V229" s="80"/>
      <c r="W229" s="80"/>
      <c r="X229" s="80"/>
      <c r="Y229" s="80"/>
      <c r="Z229" s="80"/>
      <c r="AA229" s="80"/>
      <c r="AB229" s="80"/>
      <c r="AC229" s="80"/>
      <c r="AD229" s="80"/>
      <c r="AE229" s="80"/>
      <c r="AF229" s="80"/>
      <c r="AG229" s="80"/>
      <c r="AH229" s="80"/>
      <c r="AI229" s="80"/>
    </row>
    <row r="230" spans="1:35" ht="12.75" customHeight="1">
      <c r="A230" s="91"/>
      <c r="B230" s="32"/>
      <c r="C230" s="31"/>
      <c r="D230" s="31"/>
      <c r="E230" s="31"/>
      <c r="F230" s="92"/>
      <c r="G230" s="32"/>
      <c r="H230" s="32"/>
      <c r="I230" s="80"/>
      <c r="J230" s="80"/>
      <c r="K230" s="80"/>
      <c r="L230" s="80"/>
      <c r="M230" s="80"/>
      <c r="N230" s="80"/>
      <c r="O230" s="80"/>
      <c r="P230" s="80"/>
      <c r="Q230" s="80"/>
      <c r="R230" s="80"/>
      <c r="S230" s="80"/>
      <c r="T230" s="80"/>
      <c r="U230" s="80"/>
      <c r="V230" s="80"/>
      <c r="W230" s="80"/>
      <c r="X230" s="80"/>
      <c r="Y230" s="80"/>
      <c r="Z230" s="80"/>
      <c r="AA230" s="80"/>
      <c r="AB230" s="80"/>
      <c r="AC230" s="80"/>
      <c r="AD230" s="80"/>
      <c r="AE230" s="80"/>
      <c r="AF230" s="80"/>
      <c r="AG230" s="80"/>
      <c r="AH230" s="80"/>
      <c r="AI230" s="80"/>
    </row>
    <row r="231" spans="1:35" ht="12.75" customHeight="1">
      <c r="A231" s="91"/>
      <c r="B231" s="32"/>
      <c r="C231" s="31"/>
      <c r="D231" s="31"/>
      <c r="E231" s="31"/>
      <c r="F231" s="92"/>
      <c r="G231" s="32"/>
      <c r="H231" s="32"/>
      <c r="I231" s="80"/>
      <c r="J231" s="80"/>
      <c r="K231" s="80"/>
      <c r="L231" s="80"/>
      <c r="M231" s="80"/>
      <c r="N231" s="80"/>
      <c r="O231" s="80"/>
      <c r="P231" s="80"/>
      <c r="Q231" s="80"/>
      <c r="R231" s="80"/>
      <c r="S231" s="80"/>
      <c r="T231" s="80"/>
      <c r="U231" s="80"/>
      <c r="V231" s="80"/>
      <c r="W231" s="80"/>
      <c r="X231" s="80"/>
      <c r="Y231" s="80"/>
      <c r="Z231" s="80"/>
      <c r="AA231" s="80"/>
      <c r="AB231" s="80"/>
      <c r="AC231" s="80"/>
      <c r="AD231" s="80"/>
      <c r="AE231" s="80"/>
      <c r="AF231" s="80"/>
      <c r="AG231" s="80"/>
      <c r="AH231" s="80"/>
      <c r="AI231" s="80"/>
    </row>
    <row r="232" spans="1:35" ht="12.75" customHeight="1">
      <c r="A232" s="91"/>
      <c r="B232" s="32"/>
      <c r="C232" s="31"/>
      <c r="D232" s="31"/>
      <c r="E232" s="31"/>
      <c r="F232" s="92"/>
      <c r="G232" s="32"/>
      <c r="H232" s="32"/>
      <c r="I232" s="80"/>
      <c r="J232" s="80"/>
      <c r="K232" s="80"/>
      <c r="L232" s="80"/>
      <c r="M232" s="80"/>
      <c r="N232" s="80"/>
      <c r="O232" s="80"/>
      <c r="P232" s="80"/>
      <c r="Q232" s="80"/>
      <c r="R232" s="80"/>
      <c r="S232" s="80"/>
      <c r="T232" s="80"/>
      <c r="U232" s="80"/>
      <c r="V232" s="80"/>
      <c r="W232" s="80"/>
      <c r="X232" s="80"/>
      <c r="Y232" s="80"/>
      <c r="Z232" s="80"/>
      <c r="AA232" s="80"/>
      <c r="AB232" s="80"/>
      <c r="AC232" s="80"/>
      <c r="AD232" s="80"/>
      <c r="AE232" s="80"/>
      <c r="AF232" s="80"/>
      <c r="AG232" s="80"/>
      <c r="AH232" s="80"/>
      <c r="AI232" s="80"/>
    </row>
    <row r="233" spans="1:35" ht="12.75" customHeight="1">
      <c r="A233" s="91"/>
      <c r="B233" s="32"/>
      <c r="C233" s="31"/>
      <c r="D233" s="31"/>
      <c r="E233" s="31"/>
      <c r="F233" s="92"/>
      <c r="G233" s="32"/>
      <c r="H233" s="32"/>
      <c r="I233" s="80"/>
      <c r="J233" s="80"/>
      <c r="K233" s="80"/>
      <c r="L233" s="80"/>
      <c r="M233" s="80"/>
      <c r="N233" s="80"/>
      <c r="O233" s="80"/>
      <c r="P233" s="80"/>
      <c r="Q233" s="80"/>
      <c r="R233" s="80"/>
      <c r="S233" s="80"/>
      <c r="T233" s="80"/>
      <c r="U233" s="80"/>
      <c r="V233" s="80"/>
      <c r="W233" s="80"/>
      <c r="X233" s="80"/>
      <c r="Y233" s="80"/>
      <c r="Z233" s="80"/>
      <c r="AA233" s="80"/>
      <c r="AB233" s="80"/>
      <c r="AC233" s="80"/>
      <c r="AD233" s="80"/>
      <c r="AE233" s="80"/>
      <c r="AF233" s="80"/>
      <c r="AG233" s="80"/>
      <c r="AH233" s="80"/>
      <c r="AI233" s="80"/>
    </row>
    <row r="234" spans="1:35" ht="12.75" customHeight="1">
      <c r="A234" s="91"/>
      <c r="B234" s="32"/>
      <c r="C234" s="31"/>
      <c r="D234" s="31"/>
      <c r="E234" s="31"/>
      <c r="F234" s="92"/>
      <c r="G234" s="32"/>
      <c r="H234" s="32"/>
      <c r="I234" s="80"/>
      <c r="J234" s="80"/>
      <c r="K234" s="80"/>
      <c r="L234" s="80"/>
      <c r="M234" s="80"/>
      <c r="N234" s="80"/>
      <c r="O234" s="80"/>
      <c r="P234" s="80"/>
      <c r="Q234" s="80"/>
      <c r="R234" s="80"/>
      <c r="S234" s="80"/>
      <c r="T234" s="80"/>
      <c r="U234" s="80"/>
      <c r="V234" s="80"/>
      <c r="W234" s="80"/>
      <c r="X234" s="80"/>
      <c r="Y234" s="80"/>
      <c r="Z234" s="80"/>
      <c r="AA234" s="80"/>
      <c r="AB234" s="80"/>
      <c r="AC234" s="80"/>
      <c r="AD234" s="80"/>
      <c r="AE234" s="80"/>
      <c r="AF234" s="80"/>
      <c r="AG234" s="80"/>
      <c r="AH234" s="80"/>
      <c r="AI234" s="80"/>
    </row>
    <row r="235" spans="1:35" ht="12.75" customHeight="1">
      <c r="A235" s="91"/>
      <c r="B235" s="32"/>
      <c r="C235" s="31"/>
      <c r="D235" s="31"/>
      <c r="E235" s="31"/>
      <c r="F235" s="92"/>
      <c r="G235" s="32"/>
      <c r="H235" s="32"/>
      <c r="I235" s="80"/>
      <c r="J235" s="80"/>
      <c r="K235" s="80"/>
      <c r="L235" s="80"/>
      <c r="M235" s="80"/>
      <c r="N235" s="80"/>
      <c r="O235" s="80"/>
      <c r="P235" s="80"/>
      <c r="Q235" s="80"/>
      <c r="R235" s="80"/>
      <c r="S235" s="80"/>
      <c r="T235" s="80"/>
      <c r="U235" s="80"/>
      <c r="V235" s="80"/>
      <c r="W235" s="80"/>
      <c r="X235" s="80"/>
      <c r="Y235" s="80"/>
      <c r="Z235" s="80"/>
      <c r="AA235" s="80"/>
      <c r="AB235" s="80"/>
      <c r="AC235" s="80"/>
      <c r="AD235" s="80"/>
      <c r="AE235" s="80"/>
      <c r="AF235" s="80"/>
      <c r="AG235" s="80"/>
      <c r="AH235" s="80"/>
      <c r="AI235" s="80"/>
    </row>
    <row r="236" spans="1:35" ht="12.75" customHeight="1">
      <c r="A236" s="91"/>
      <c r="B236" s="32"/>
      <c r="C236" s="31"/>
      <c r="D236" s="31"/>
      <c r="E236" s="31"/>
      <c r="F236" s="92"/>
      <c r="G236" s="32"/>
      <c r="H236" s="32"/>
      <c r="I236" s="80"/>
      <c r="J236" s="80"/>
      <c r="K236" s="80"/>
      <c r="L236" s="80"/>
      <c r="M236" s="80"/>
      <c r="N236" s="80"/>
      <c r="O236" s="80"/>
      <c r="P236" s="80"/>
      <c r="Q236" s="80"/>
      <c r="R236" s="80"/>
      <c r="S236" s="80"/>
      <c r="T236" s="80"/>
      <c r="U236" s="80"/>
      <c r="V236" s="80"/>
      <c r="W236" s="80"/>
      <c r="X236" s="80"/>
      <c r="Y236" s="80"/>
      <c r="Z236" s="80"/>
      <c r="AA236" s="80"/>
      <c r="AB236" s="80"/>
      <c r="AC236" s="80"/>
      <c r="AD236" s="80"/>
      <c r="AE236" s="80"/>
      <c r="AF236" s="80"/>
      <c r="AG236" s="80"/>
      <c r="AH236" s="80"/>
      <c r="AI236" s="80"/>
    </row>
    <row r="237" spans="1:35" ht="12.75" customHeight="1">
      <c r="A237" s="91"/>
      <c r="B237" s="32"/>
      <c r="C237" s="31"/>
      <c r="D237" s="31"/>
      <c r="E237" s="31"/>
      <c r="F237" s="92"/>
      <c r="G237" s="32"/>
      <c r="H237" s="32"/>
      <c r="I237" s="80"/>
      <c r="J237" s="80"/>
      <c r="K237" s="80"/>
      <c r="L237" s="80"/>
      <c r="M237" s="80"/>
      <c r="N237" s="80"/>
      <c r="O237" s="80"/>
      <c r="P237" s="80"/>
      <c r="Q237" s="80"/>
      <c r="R237" s="80"/>
      <c r="S237" s="80"/>
      <c r="T237" s="80"/>
      <c r="U237" s="80"/>
      <c r="V237" s="80"/>
      <c r="W237" s="80"/>
      <c r="X237" s="80"/>
      <c r="Y237" s="80"/>
      <c r="Z237" s="80"/>
      <c r="AA237" s="80"/>
      <c r="AB237" s="80"/>
      <c r="AC237" s="80"/>
      <c r="AD237" s="80"/>
      <c r="AE237" s="80"/>
      <c r="AF237" s="80"/>
      <c r="AG237" s="80"/>
      <c r="AH237" s="80"/>
      <c r="AI237" s="80"/>
    </row>
    <row r="238" spans="1:35" ht="12.75" customHeight="1">
      <c r="A238" s="91"/>
      <c r="B238" s="32"/>
      <c r="C238" s="31"/>
      <c r="D238" s="31"/>
      <c r="E238" s="31"/>
      <c r="F238" s="92"/>
      <c r="G238" s="32"/>
      <c r="H238" s="32"/>
      <c r="I238" s="80"/>
      <c r="J238" s="80"/>
      <c r="K238" s="80"/>
      <c r="L238" s="80"/>
      <c r="M238" s="80"/>
      <c r="N238" s="80"/>
      <c r="O238" s="80"/>
      <c r="P238" s="80"/>
      <c r="Q238" s="80"/>
      <c r="R238" s="80"/>
      <c r="S238" s="80"/>
      <c r="T238" s="80"/>
      <c r="U238" s="80"/>
      <c r="V238" s="80"/>
      <c r="W238" s="80"/>
      <c r="X238" s="80"/>
      <c r="Y238" s="80"/>
      <c r="Z238" s="80"/>
      <c r="AA238" s="80"/>
      <c r="AB238" s="80"/>
      <c r="AC238" s="80"/>
      <c r="AD238" s="80"/>
      <c r="AE238" s="80"/>
      <c r="AF238" s="80"/>
      <c r="AG238" s="80"/>
      <c r="AH238" s="80"/>
      <c r="AI238" s="80"/>
    </row>
    <row r="239" spans="1:35" ht="12.75" customHeight="1">
      <c r="A239" s="91"/>
      <c r="B239" s="32"/>
      <c r="C239" s="31"/>
      <c r="D239" s="31"/>
      <c r="E239" s="31"/>
      <c r="F239" s="92"/>
      <c r="G239" s="32"/>
      <c r="H239" s="32"/>
      <c r="I239" s="80"/>
      <c r="J239" s="80"/>
      <c r="K239" s="80"/>
      <c r="L239" s="80"/>
      <c r="M239" s="80"/>
      <c r="N239" s="80"/>
      <c r="O239" s="80"/>
      <c r="P239" s="80"/>
      <c r="Q239" s="80"/>
      <c r="R239" s="80"/>
      <c r="S239" s="80"/>
      <c r="T239" s="80"/>
      <c r="U239" s="80"/>
      <c r="V239" s="80"/>
      <c r="W239" s="80"/>
      <c r="X239" s="80"/>
      <c r="Y239" s="80"/>
      <c r="Z239" s="80"/>
      <c r="AA239" s="80"/>
      <c r="AB239" s="80"/>
      <c r="AC239" s="80"/>
      <c r="AD239" s="80"/>
      <c r="AE239" s="80"/>
      <c r="AF239" s="80"/>
      <c r="AG239" s="80"/>
      <c r="AH239" s="80"/>
      <c r="AI239" s="80"/>
    </row>
    <row r="240" spans="1:35" ht="12.75" customHeight="1">
      <c r="A240" s="91"/>
      <c r="B240" s="32"/>
      <c r="C240" s="31"/>
      <c r="D240" s="31"/>
      <c r="E240" s="31"/>
      <c r="F240" s="92"/>
      <c r="G240" s="32"/>
      <c r="H240" s="32"/>
      <c r="I240" s="80"/>
      <c r="J240" s="80"/>
      <c r="K240" s="80"/>
      <c r="L240" s="80"/>
      <c r="M240" s="80"/>
      <c r="N240" s="80"/>
      <c r="O240" s="80"/>
      <c r="P240" s="80"/>
      <c r="Q240" s="80"/>
      <c r="R240" s="80"/>
      <c r="S240" s="80"/>
      <c r="T240" s="80"/>
      <c r="U240" s="80"/>
      <c r="V240" s="80"/>
      <c r="W240" s="80"/>
      <c r="X240" s="80"/>
      <c r="Y240" s="80"/>
      <c r="Z240" s="80"/>
      <c r="AA240" s="80"/>
      <c r="AB240" s="80"/>
      <c r="AC240" s="80"/>
      <c r="AD240" s="80"/>
      <c r="AE240" s="80"/>
      <c r="AF240" s="80"/>
      <c r="AG240" s="80"/>
      <c r="AH240" s="80"/>
      <c r="AI240" s="80"/>
    </row>
    <row r="241" spans="1:35" ht="12.75" customHeight="1">
      <c r="A241" s="91"/>
      <c r="B241" s="32"/>
      <c r="C241" s="31"/>
      <c r="D241" s="31"/>
      <c r="E241" s="31"/>
      <c r="F241" s="92"/>
      <c r="G241" s="32"/>
      <c r="H241" s="32"/>
      <c r="I241" s="80"/>
      <c r="J241" s="80"/>
      <c r="K241" s="80"/>
      <c r="L241" s="80"/>
      <c r="M241" s="80"/>
      <c r="N241" s="80"/>
      <c r="O241" s="80"/>
      <c r="P241" s="80"/>
      <c r="Q241" s="80"/>
      <c r="R241" s="80"/>
      <c r="S241" s="80"/>
      <c r="T241" s="80"/>
      <c r="U241" s="80"/>
      <c r="V241" s="80"/>
      <c r="W241" s="80"/>
      <c r="X241" s="80"/>
      <c r="Y241" s="80"/>
      <c r="Z241" s="80"/>
      <c r="AA241" s="80"/>
      <c r="AB241" s="80"/>
      <c r="AC241" s="80"/>
      <c r="AD241" s="80"/>
      <c r="AE241" s="80"/>
      <c r="AF241" s="80"/>
      <c r="AG241" s="80"/>
      <c r="AH241" s="80"/>
      <c r="AI241" s="80"/>
    </row>
    <row r="242" spans="1:35" ht="12.75" customHeight="1">
      <c r="A242" s="91"/>
      <c r="B242" s="32"/>
      <c r="C242" s="31"/>
      <c r="D242" s="31"/>
      <c r="E242" s="31"/>
      <c r="F242" s="92"/>
      <c r="G242" s="32"/>
      <c r="H242" s="32"/>
      <c r="I242" s="80"/>
      <c r="J242" s="80"/>
      <c r="K242" s="80"/>
      <c r="L242" s="80"/>
      <c r="M242" s="80"/>
      <c r="N242" s="80"/>
      <c r="O242" s="80"/>
      <c r="P242" s="80"/>
      <c r="Q242" s="80"/>
      <c r="R242" s="80"/>
      <c r="S242" s="80"/>
      <c r="T242" s="80"/>
      <c r="U242" s="80"/>
      <c r="V242" s="80"/>
      <c r="W242" s="80"/>
      <c r="X242" s="80"/>
      <c r="Y242" s="80"/>
      <c r="Z242" s="80"/>
      <c r="AA242" s="80"/>
      <c r="AB242" s="80"/>
      <c r="AC242" s="80"/>
      <c r="AD242" s="80"/>
      <c r="AE242" s="80"/>
      <c r="AF242" s="80"/>
      <c r="AG242" s="80"/>
      <c r="AH242" s="80"/>
      <c r="AI242" s="80"/>
    </row>
    <row r="243" spans="1:35" ht="12.75" customHeight="1">
      <c r="A243" s="91"/>
      <c r="B243" s="32"/>
      <c r="C243" s="31"/>
      <c r="D243" s="31"/>
      <c r="E243" s="31"/>
      <c r="F243" s="92"/>
      <c r="G243" s="32"/>
      <c r="H243" s="32"/>
      <c r="I243" s="80"/>
      <c r="J243" s="80"/>
      <c r="K243" s="80"/>
      <c r="L243" s="80"/>
      <c r="M243" s="80"/>
      <c r="N243" s="80"/>
      <c r="O243" s="80"/>
      <c r="P243" s="80"/>
      <c r="Q243" s="80"/>
      <c r="R243" s="80"/>
      <c r="S243" s="80"/>
      <c r="T243" s="80"/>
      <c r="U243" s="80"/>
      <c r="V243" s="80"/>
      <c r="W243" s="80"/>
      <c r="X243" s="80"/>
      <c r="Y243" s="80"/>
      <c r="Z243" s="80"/>
      <c r="AA243" s="80"/>
      <c r="AB243" s="80"/>
      <c r="AC243" s="80"/>
      <c r="AD243" s="80"/>
      <c r="AE243" s="80"/>
      <c r="AF243" s="80"/>
      <c r="AG243" s="80"/>
      <c r="AH243" s="80"/>
      <c r="AI243" s="80"/>
    </row>
    <row r="244" spans="1:35" ht="12.75" customHeight="1">
      <c r="A244" s="91"/>
      <c r="B244" s="32"/>
      <c r="C244" s="31"/>
      <c r="D244" s="31"/>
      <c r="E244" s="31"/>
      <c r="F244" s="92"/>
      <c r="G244" s="32"/>
      <c r="H244" s="32"/>
      <c r="I244" s="80"/>
      <c r="J244" s="80"/>
      <c r="K244" s="80"/>
      <c r="L244" s="80"/>
      <c r="M244" s="80"/>
      <c r="N244" s="80"/>
      <c r="O244" s="80"/>
      <c r="P244" s="80"/>
      <c r="Q244" s="80"/>
      <c r="R244" s="80"/>
      <c r="S244" s="80"/>
      <c r="T244" s="80"/>
      <c r="U244" s="80"/>
      <c r="V244" s="80"/>
      <c r="W244" s="80"/>
      <c r="X244" s="80"/>
      <c r="Y244" s="80"/>
      <c r="Z244" s="80"/>
      <c r="AA244" s="80"/>
      <c r="AB244" s="80"/>
      <c r="AC244" s="80"/>
      <c r="AD244" s="80"/>
      <c r="AE244" s="80"/>
      <c r="AF244" s="80"/>
      <c r="AG244" s="80"/>
      <c r="AH244" s="80"/>
      <c r="AI244" s="80"/>
    </row>
    <row r="245" spans="1:35" ht="12.75" customHeight="1">
      <c r="A245" s="91"/>
      <c r="B245" s="32"/>
      <c r="C245" s="31"/>
      <c r="D245" s="31"/>
      <c r="E245" s="31"/>
      <c r="F245" s="92"/>
      <c r="G245" s="32"/>
      <c r="H245" s="32"/>
      <c r="I245" s="80"/>
      <c r="J245" s="80"/>
      <c r="K245" s="80"/>
      <c r="L245" s="80"/>
      <c r="M245" s="80"/>
      <c r="N245" s="80"/>
      <c r="O245" s="80"/>
      <c r="P245" s="80"/>
      <c r="Q245" s="80"/>
      <c r="R245" s="80"/>
      <c r="S245" s="80"/>
      <c r="T245" s="80"/>
      <c r="U245" s="80"/>
      <c r="V245" s="80"/>
      <c r="W245" s="80"/>
      <c r="X245" s="80"/>
      <c r="Y245" s="80"/>
      <c r="Z245" s="80"/>
      <c r="AA245" s="80"/>
      <c r="AB245" s="80"/>
      <c r="AC245" s="80"/>
      <c r="AD245" s="80"/>
      <c r="AE245" s="80"/>
      <c r="AF245" s="80"/>
      <c r="AG245" s="80"/>
      <c r="AH245" s="80"/>
      <c r="AI245" s="80"/>
    </row>
    <row r="246" spans="1:35" ht="12.75" customHeight="1">
      <c r="A246" s="91"/>
      <c r="B246" s="32"/>
      <c r="C246" s="31"/>
      <c r="D246" s="31"/>
      <c r="E246" s="31"/>
      <c r="F246" s="92"/>
      <c r="G246" s="32"/>
      <c r="H246" s="93"/>
      <c r="I246" s="80"/>
      <c r="J246" s="80"/>
      <c r="K246" s="80"/>
      <c r="L246" s="80"/>
      <c r="M246" s="80"/>
      <c r="N246" s="80"/>
      <c r="O246" s="80"/>
      <c r="P246" s="80"/>
      <c r="Q246" s="80"/>
      <c r="R246" s="80"/>
      <c r="S246" s="80"/>
      <c r="T246" s="80"/>
      <c r="U246" s="80"/>
      <c r="V246" s="80"/>
      <c r="W246" s="80"/>
      <c r="X246" s="80"/>
      <c r="Y246" s="80"/>
      <c r="Z246" s="80"/>
      <c r="AA246" s="80"/>
      <c r="AB246" s="80"/>
      <c r="AC246" s="80"/>
      <c r="AD246" s="80"/>
      <c r="AE246" s="80"/>
      <c r="AF246" s="80"/>
      <c r="AG246" s="80"/>
      <c r="AH246" s="80"/>
      <c r="AI246" s="80"/>
    </row>
    <row r="247" spans="1:35" ht="12.75" customHeight="1">
      <c r="A247" s="91"/>
      <c r="B247" s="32"/>
      <c r="C247" s="31"/>
      <c r="D247" s="31"/>
      <c r="E247" s="31"/>
      <c r="F247" s="92"/>
      <c r="G247" s="32"/>
      <c r="H247" s="93"/>
      <c r="I247" s="80"/>
      <c r="J247" s="80"/>
      <c r="K247" s="80"/>
      <c r="L247" s="80"/>
      <c r="M247" s="80"/>
      <c r="N247" s="80"/>
      <c r="O247" s="80"/>
      <c r="P247" s="80"/>
      <c r="Q247" s="80"/>
      <c r="R247" s="80"/>
      <c r="S247" s="80"/>
      <c r="T247" s="80"/>
      <c r="U247" s="80"/>
      <c r="V247" s="80"/>
      <c r="W247" s="80"/>
      <c r="X247" s="80"/>
      <c r="Y247" s="80"/>
      <c r="Z247" s="80"/>
      <c r="AA247" s="80"/>
      <c r="AB247" s="80"/>
      <c r="AC247" s="80"/>
      <c r="AD247" s="80"/>
      <c r="AE247" s="80"/>
      <c r="AF247" s="80"/>
      <c r="AG247" s="80"/>
      <c r="AH247" s="80"/>
      <c r="AI247" s="80"/>
    </row>
    <row r="248" spans="1:35" ht="12.75" customHeight="1">
      <c r="A248" s="91"/>
      <c r="B248" s="32"/>
      <c r="C248" s="31"/>
      <c r="D248" s="31"/>
      <c r="E248" s="31"/>
      <c r="F248" s="92"/>
      <c r="G248" s="32"/>
      <c r="H248" s="93"/>
      <c r="I248" s="80"/>
      <c r="J248" s="80"/>
      <c r="K248" s="80"/>
      <c r="L248" s="80"/>
      <c r="M248" s="80"/>
      <c r="N248" s="80"/>
      <c r="O248" s="80"/>
      <c r="P248" s="80"/>
      <c r="Q248" s="80"/>
      <c r="R248" s="80"/>
      <c r="S248" s="80"/>
      <c r="T248" s="80"/>
      <c r="U248" s="80"/>
      <c r="V248" s="80"/>
      <c r="W248" s="80"/>
      <c r="X248" s="80"/>
      <c r="Y248" s="80"/>
      <c r="Z248" s="80"/>
      <c r="AA248" s="80"/>
      <c r="AB248" s="80"/>
      <c r="AC248" s="80"/>
      <c r="AD248" s="80"/>
      <c r="AE248" s="80"/>
      <c r="AF248" s="80"/>
      <c r="AG248" s="80"/>
      <c r="AH248" s="80"/>
      <c r="AI248" s="80"/>
    </row>
    <row r="249" spans="1:35" ht="12.75" customHeight="1">
      <c r="A249" s="91"/>
      <c r="B249" s="32"/>
      <c r="C249" s="31"/>
      <c r="D249" s="31"/>
      <c r="E249" s="31"/>
      <c r="F249" s="92"/>
      <c r="G249" s="32"/>
      <c r="H249" s="93"/>
      <c r="I249" s="80"/>
      <c r="J249" s="80"/>
      <c r="K249" s="80"/>
      <c r="L249" s="80"/>
      <c r="M249" s="80"/>
      <c r="N249" s="80"/>
      <c r="O249" s="80"/>
      <c r="P249" s="80"/>
      <c r="Q249" s="80"/>
      <c r="R249" s="80"/>
      <c r="S249" s="80"/>
      <c r="T249" s="80"/>
      <c r="U249" s="80"/>
      <c r="V249" s="80"/>
      <c r="W249" s="80"/>
      <c r="X249" s="80"/>
      <c r="Y249" s="80"/>
      <c r="Z249" s="80"/>
      <c r="AA249" s="80"/>
      <c r="AB249" s="80"/>
      <c r="AC249" s="80"/>
      <c r="AD249" s="80"/>
      <c r="AE249" s="80"/>
      <c r="AF249" s="80"/>
      <c r="AG249" s="80"/>
      <c r="AH249" s="80"/>
      <c r="AI249" s="80"/>
    </row>
    <row r="250" spans="1:35" ht="12.75" customHeight="1">
      <c r="A250" s="91"/>
      <c r="B250" s="32"/>
      <c r="C250" s="31"/>
      <c r="D250" s="31"/>
      <c r="E250" s="31"/>
      <c r="F250" s="92"/>
      <c r="G250" s="32"/>
      <c r="H250" s="93"/>
      <c r="I250" s="80"/>
      <c r="J250" s="80"/>
      <c r="K250" s="80"/>
      <c r="L250" s="80"/>
      <c r="M250" s="80"/>
      <c r="N250" s="80"/>
      <c r="O250" s="80"/>
      <c r="P250" s="80"/>
      <c r="Q250" s="80"/>
      <c r="R250" s="80"/>
      <c r="S250" s="80"/>
      <c r="T250" s="80"/>
      <c r="U250" s="80"/>
      <c r="V250" s="80"/>
      <c r="W250" s="80"/>
      <c r="X250" s="80"/>
      <c r="Y250" s="80"/>
      <c r="Z250" s="80"/>
      <c r="AA250" s="80"/>
      <c r="AB250" s="80"/>
      <c r="AC250" s="80"/>
      <c r="AD250" s="80"/>
      <c r="AE250" s="80"/>
      <c r="AF250" s="80"/>
      <c r="AG250" s="80"/>
      <c r="AH250" s="80"/>
      <c r="AI250" s="80"/>
    </row>
    <row r="251" spans="1:35" ht="12.75" customHeight="1">
      <c r="A251" s="91"/>
      <c r="B251" s="32"/>
      <c r="C251" s="31"/>
      <c r="D251" s="31"/>
      <c r="E251" s="31"/>
      <c r="F251" s="92"/>
      <c r="G251" s="32"/>
      <c r="H251" s="93"/>
      <c r="I251" s="80"/>
      <c r="J251" s="80"/>
      <c r="K251" s="80"/>
      <c r="L251" s="80"/>
      <c r="M251" s="80"/>
      <c r="N251" s="80"/>
      <c r="O251" s="80"/>
      <c r="P251" s="80"/>
      <c r="Q251" s="80"/>
      <c r="R251" s="80"/>
      <c r="S251" s="80"/>
      <c r="T251" s="80"/>
      <c r="U251" s="80"/>
      <c r="V251" s="80"/>
      <c r="W251" s="80"/>
      <c r="X251" s="80"/>
      <c r="Y251" s="80"/>
      <c r="Z251" s="80"/>
      <c r="AA251" s="80"/>
      <c r="AB251" s="80"/>
      <c r="AC251" s="80"/>
      <c r="AD251" s="80"/>
      <c r="AE251" s="80"/>
      <c r="AF251" s="80"/>
      <c r="AG251" s="80"/>
      <c r="AH251" s="80"/>
      <c r="AI251" s="80"/>
    </row>
    <row r="252" spans="1:35" ht="12.75" customHeight="1">
      <c r="A252" s="91"/>
      <c r="B252" s="32"/>
      <c r="C252" s="31"/>
      <c r="D252" s="31"/>
      <c r="E252" s="31"/>
      <c r="F252" s="92"/>
      <c r="G252" s="32"/>
      <c r="H252" s="93"/>
      <c r="I252" s="80"/>
      <c r="J252" s="80"/>
      <c r="K252" s="80"/>
      <c r="L252" s="80"/>
      <c r="M252" s="80"/>
      <c r="N252" s="80"/>
      <c r="O252" s="80"/>
      <c r="P252" s="80"/>
      <c r="Q252" s="80"/>
      <c r="R252" s="80"/>
      <c r="S252" s="80"/>
      <c r="T252" s="80"/>
      <c r="U252" s="80"/>
      <c r="V252" s="80"/>
      <c r="W252" s="80"/>
      <c r="X252" s="80"/>
      <c r="Y252" s="80"/>
      <c r="Z252" s="80"/>
      <c r="AA252" s="80"/>
      <c r="AB252" s="80"/>
      <c r="AC252" s="80"/>
      <c r="AD252" s="80"/>
      <c r="AE252" s="80"/>
      <c r="AF252" s="80"/>
      <c r="AG252" s="80"/>
      <c r="AH252" s="80"/>
      <c r="AI252" s="80"/>
    </row>
    <row r="253" spans="1:35" ht="12.75" customHeight="1">
      <c r="A253" s="91"/>
      <c r="B253" s="32"/>
      <c r="C253" s="31"/>
      <c r="D253" s="31"/>
      <c r="E253" s="31"/>
      <c r="F253" s="92"/>
      <c r="G253" s="32"/>
      <c r="H253" s="93"/>
      <c r="I253" s="80"/>
      <c r="J253" s="80"/>
      <c r="K253" s="80"/>
      <c r="L253" s="80"/>
      <c r="M253" s="80"/>
      <c r="N253" s="80"/>
      <c r="O253" s="80"/>
      <c r="P253" s="80"/>
      <c r="Q253" s="80"/>
      <c r="R253" s="80"/>
      <c r="S253" s="80"/>
      <c r="T253" s="80"/>
      <c r="U253" s="80"/>
      <c r="V253" s="80"/>
      <c r="W253" s="80"/>
      <c r="X253" s="80"/>
      <c r="Y253" s="80"/>
      <c r="Z253" s="80"/>
      <c r="AA253" s="80"/>
      <c r="AB253" s="80"/>
      <c r="AC253" s="80"/>
      <c r="AD253" s="80"/>
      <c r="AE253" s="80"/>
      <c r="AF253" s="80"/>
      <c r="AG253" s="80"/>
      <c r="AH253" s="80"/>
      <c r="AI253" s="80"/>
    </row>
    <row r="254" spans="1:35" ht="12.75" customHeight="1">
      <c r="A254" s="91"/>
      <c r="B254" s="32"/>
      <c r="C254" s="31"/>
      <c r="D254" s="31"/>
      <c r="E254" s="31"/>
      <c r="F254" s="92"/>
      <c r="G254" s="32"/>
      <c r="H254" s="93"/>
      <c r="I254" s="80"/>
      <c r="J254" s="80"/>
      <c r="K254" s="80"/>
      <c r="L254" s="80"/>
      <c r="M254" s="80"/>
      <c r="N254" s="80"/>
      <c r="O254" s="80"/>
      <c r="P254" s="80"/>
      <c r="Q254" s="80"/>
      <c r="R254" s="80"/>
      <c r="S254" s="80"/>
      <c r="T254" s="80"/>
      <c r="U254" s="80"/>
      <c r="V254" s="80"/>
      <c r="W254" s="80"/>
      <c r="X254" s="80"/>
      <c r="Y254" s="80"/>
      <c r="Z254" s="80"/>
      <c r="AA254" s="80"/>
      <c r="AB254" s="80"/>
      <c r="AC254" s="80"/>
      <c r="AD254" s="80"/>
      <c r="AE254" s="80"/>
      <c r="AF254" s="80"/>
      <c r="AG254" s="80"/>
      <c r="AH254" s="80"/>
      <c r="AI254" s="80"/>
    </row>
    <row r="255" spans="1:35" ht="12.75" customHeight="1">
      <c r="A255" s="91"/>
      <c r="B255" s="32"/>
      <c r="C255" s="31"/>
      <c r="D255" s="31"/>
      <c r="E255" s="31"/>
      <c r="F255" s="92"/>
      <c r="G255" s="32"/>
      <c r="H255" s="93"/>
      <c r="I255" s="80"/>
      <c r="J255" s="80"/>
      <c r="K255" s="80"/>
      <c r="L255" s="80"/>
      <c r="M255" s="80"/>
      <c r="N255" s="80"/>
      <c r="O255" s="80"/>
      <c r="P255" s="80"/>
      <c r="Q255" s="80"/>
      <c r="R255" s="80"/>
      <c r="S255" s="80"/>
      <c r="T255" s="80"/>
      <c r="U255" s="80"/>
      <c r="V255" s="80"/>
      <c r="W255" s="80"/>
      <c r="X255" s="80"/>
      <c r="Y255" s="80"/>
      <c r="Z255" s="80"/>
      <c r="AA255" s="80"/>
      <c r="AB255" s="80"/>
      <c r="AC255" s="80"/>
      <c r="AD255" s="80"/>
      <c r="AE255" s="80"/>
      <c r="AF255" s="80"/>
      <c r="AG255" s="80"/>
      <c r="AH255" s="80"/>
      <c r="AI255" s="80"/>
    </row>
    <row r="256" spans="1:35" ht="12.75" customHeight="1">
      <c r="A256" s="91"/>
      <c r="B256" s="32"/>
      <c r="C256" s="31"/>
      <c r="D256" s="31"/>
      <c r="E256" s="31"/>
      <c r="F256" s="92"/>
      <c r="G256" s="32"/>
      <c r="H256" s="93"/>
      <c r="I256" s="80"/>
      <c r="J256" s="80"/>
      <c r="K256" s="80"/>
      <c r="L256" s="80"/>
      <c r="M256" s="80"/>
      <c r="N256" s="80"/>
      <c r="O256" s="80"/>
      <c r="P256" s="80"/>
      <c r="Q256" s="80"/>
      <c r="R256" s="80"/>
      <c r="S256" s="80"/>
      <c r="T256" s="80"/>
      <c r="U256" s="80"/>
      <c r="V256" s="80"/>
      <c r="W256" s="80"/>
      <c r="X256" s="80"/>
      <c r="Y256" s="80"/>
      <c r="Z256" s="80"/>
      <c r="AA256" s="80"/>
      <c r="AB256" s="80"/>
      <c r="AC256" s="80"/>
      <c r="AD256" s="80"/>
      <c r="AE256" s="80"/>
      <c r="AF256" s="80"/>
      <c r="AG256" s="80"/>
      <c r="AH256" s="80"/>
      <c r="AI256" s="80"/>
    </row>
    <row r="257" spans="1:35" ht="12.75" customHeight="1">
      <c r="A257" s="91"/>
      <c r="B257" s="32"/>
      <c r="C257" s="31"/>
      <c r="D257" s="31"/>
      <c r="E257" s="31"/>
      <c r="F257" s="92"/>
      <c r="G257" s="32"/>
      <c r="H257" s="93"/>
      <c r="I257" s="80"/>
      <c r="J257" s="80"/>
      <c r="K257" s="80"/>
      <c r="L257" s="80"/>
      <c r="M257" s="80"/>
      <c r="N257" s="80"/>
      <c r="O257" s="80"/>
      <c r="P257" s="80"/>
      <c r="Q257" s="80"/>
      <c r="R257" s="80"/>
      <c r="S257" s="80"/>
      <c r="T257" s="80"/>
      <c r="U257" s="80"/>
      <c r="V257" s="80"/>
      <c r="W257" s="80"/>
      <c r="X257" s="80"/>
      <c r="Y257" s="80"/>
      <c r="Z257" s="80"/>
      <c r="AA257" s="80"/>
      <c r="AB257" s="80"/>
      <c r="AC257" s="80"/>
      <c r="AD257" s="80"/>
      <c r="AE257" s="80"/>
      <c r="AF257" s="80"/>
      <c r="AG257" s="80"/>
      <c r="AH257" s="80"/>
      <c r="AI257" s="80"/>
    </row>
    <row r="258" spans="1:35" ht="12.75" customHeight="1">
      <c r="A258" s="91"/>
      <c r="B258" s="32"/>
      <c r="C258" s="31"/>
      <c r="D258" s="31"/>
      <c r="E258" s="31"/>
      <c r="F258" s="92"/>
      <c r="G258" s="32"/>
      <c r="H258" s="93"/>
      <c r="I258" s="80"/>
      <c r="J258" s="80"/>
      <c r="K258" s="80"/>
      <c r="L258" s="80"/>
      <c r="M258" s="80"/>
      <c r="N258" s="80"/>
      <c r="O258" s="80"/>
      <c r="P258" s="80"/>
      <c r="Q258" s="80"/>
      <c r="R258" s="80"/>
      <c r="S258" s="80"/>
      <c r="T258" s="80"/>
      <c r="U258" s="80"/>
      <c r="V258" s="80"/>
      <c r="W258" s="80"/>
      <c r="X258" s="80"/>
      <c r="Y258" s="80"/>
      <c r="Z258" s="80"/>
      <c r="AA258" s="80"/>
      <c r="AB258" s="80"/>
      <c r="AC258" s="80"/>
      <c r="AD258" s="80"/>
      <c r="AE258" s="80"/>
      <c r="AF258" s="80"/>
      <c r="AG258" s="80"/>
      <c r="AH258" s="80"/>
      <c r="AI258" s="80"/>
    </row>
    <row r="259" spans="1:35" ht="12.75" customHeight="1">
      <c r="A259" s="91"/>
      <c r="B259" s="32"/>
      <c r="C259" s="31"/>
      <c r="D259" s="31"/>
      <c r="E259" s="31"/>
      <c r="F259" s="92"/>
      <c r="G259" s="32"/>
      <c r="H259" s="93"/>
      <c r="I259" s="80"/>
      <c r="J259" s="80"/>
      <c r="K259" s="80"/>
      <c r="L259" s="80"/>
      <c r="M259" s="80"/>
      <c r="N259" s="80"/>
      <c r="O259" s="80"/>
      <c r="P259" s="80"/>
      <c r="Q259" s="80"/>
      <c r="R259" s="80"/>
      <c r="S259" s="80"/>
      <c r="T259" s="80"/>
      <c r="U259" s="80"/>
      <c r="V259" s="80"/>
      <c r="W259" s="80"/>
      <c r="X259" s="80"/>
      <c r="Y259" s="80"/>
      <c r="Z259" s="80"/>
      <c r="AA259" s="80"/>
      <c r="AB259" s="80"/>
      <c r="AC259" s="80"/>
      <c r="AD259" s="80"/>
      <c r="AE259" s="80"/>
      <c r="AF259" s="80"/>
      <c r="AG259" s="80"/>
      <c r="AH259" s="80"/>
      <c r="AI259" s="80"/>
    </row>
    <row r="260" spans="1:35" ht="12.75" customHeight="1">
      <c r="A260" s="91"/>
      <c r="B260" s="32"/>
      <c r="C260" s="31"/>
      <c r="D260" s="31"/>
      <c r="E260" s="31"/>
      <c r="F260" s="92"/>
      <c r="G260" s="32"/>
      <c r="H260" s="93"/>
      <c r="I260" s="80"/>
      <c r="J260" s="80"/>
      <c r="K260" s="80"/>
      <c r="L260" s="80"/>
      <c r="M260" s="80"/>
      <c r="N260" s="80"/>
      <c r="O260" s="80"/>
      <c r="P260" s="80"/>
      <c r="Q260" s="80"/>
      <c r="R260" s="80"/>
      <c r="S260" s="80"/>
      <c r="T260" s="80"/>
      <c r="U260" s="80"/>
      <c r="V260" s="80"/>
      <c r="W260" s="80"/>
      <c r="X260" s="80"/>
      <c r="Y260" s="80"/>
      <c r="Z260" s="80"/>
      <c r="AA260" s="80"/>
      <c r="AB260" s="80"/>
      <c r="AC260" s="80"/>
      <c r="AD260" s="80"/>
      <c r="AE260" s="80"/>
      <c r="AF260" s="80"/>
      <c r="AG260" s="80"/>
      <c r="AH260" s="80"/>
      <c r="AI260" s="80"/>
    </row>
    <row r="261" spans="1:35" ht="12.75" customHeight="1">
      <c r="A261" s="91"/>
      <c r="B261" s="32"/>
      <c r="C261" s="31"/>
      <c r="D261" s="31"/>
      <c r="E261" s="31"/>
      <c r="F261" s="92"/>
      <c r="G261" s="32"/>
      <c r="H261" s="93"/>
      <c r="I261" s="80"/>
      <c r="J261" s="80"/>
      <c r="K261" s="80"/>
      <c r="L261" s="80"/>
      <c r="M261" s="80"/>
      <c r="N261" s="80"/>
      <c r="O261" s="80"/>
      <c r="P261" s="80"/>
      <c r="Q261" s="80"/>
      <c r="R261" s="80"/>
      <c r="S261" s="80"/>
      <c r="T261" s="80"/>
      <c r="U261" s="80"/>
      <c r="V261" s="80"/>
      <c r="W261" s="80"/>
      <c r="X261" s="80"/>
      <c r="Y261" s="80"/>
      <c r="Z261" s="80"/>
      <c r="AA261" s="80"/>
      <c r="AB261" s="80"/>
      <c r="AC261" s="80"/>
      <c r="AD261" s="80"/>
      <c r="AE261" s="80"/>
      <c r="AF261" s="80"/>
      <c r="AG261" s="80"/>
      <c r="AH261" s="80"/>
      <c r="AI261" s="80"/>
    </row>
    <row r="262" spans="1:35" ht="12.75" customHeight="1">
      <c r="A262" s="91"/>
      <c r="B262" s="32"/>
      <c r="C262" s="31"/>
      <c r="D262" s="31"/>
      <c r="E262" s="31"/>
      <c r="F262" s="92"/>
      <c r="G262" s="32"/>
      <c r="H262" s="93"/>
      <c r="I262" s="80"/>
      <c r="J262" s="80"/>
      <c r="K262" s="80"/>
      <c r="L262" s="80"/>
      <c r="M262" s="80"/>
      <c r="N262" s="80"/>
      <c r="O262" s="80"/>
      <c r="P262" s="80"/>
      <c r="Q262" s="80"/>
      <c r="R262" s="80"/>
      <c r="S262" s="80"/>
      <c r="T262" s="80"/>
      <c r="U262" s="80"/>
      <c r="V262" s="80"/>
      <c r="W262" s="80"/>
      <c r="X262" s="80"/>
      <c r="Y262" s="80"/>
      <c r="Z262" s="80"/>
      <c r="AA262" s="80"/>
      <c r="AB262" s="80"/>
      <c r="AC262" s="80"/>
      <c r="AD262" s="80"/>
      <c r="AE262" s="80"/>
      <c r="AF262" s="80"/>
      <c r="AG262" s="80"/>
      <c r="AH262" s="80"/>
      <c r="AI262" s="80"/>
    </row>
    <row r="263" spans="1:35" ht="12.75" customHeight="1">
      <c r="A263" s="91"/>
      <c r="B263" s="32"/>
      <c r="C263" s="31"/>
      <c r="D263" s="31"/>
      <c r="E263" s="31"/>
      <c r="F263" s="92"/>
      <c r="G263" s="32"/>
      <c r="H263" s="93"/>
      <c r="I263" s="80"/>
      <c r="J263" s="80"/>
      <c r="K263" s="80"/>
      <c r="L263" s="80"/>
      <c r="M263" s="80"/>
      <c r="N263" s="80"/>
      <c r="O263" s="80"/>
      <c r="P263" s="80"/>
      <c r="Q263" s="80"/>
      <c r="R263" s="80"/>
      <c r="S263" s="80"/>
      <c r="T263" s="80"/>
      <c r="U263" s="80"/>
      <c r="V263" s="80"/>
      <c r="W263" s="80"/>
      <c r="X263" s="80"/>
      <c r="Y263" s="80"/>
      <c r="Z263" s="80"/>
      <c r="AA263" s="80"/>
      <c r="AB263" s="80"/>
      <c r="AC263" s="80"/>
      <c r="AD263" s="80"/>
      <c r="AE263" s="80"/>
      <c r="AF263" s="80"/>
      <c r="AG263" s="80"/>
      <c r="AH263" s="80"/>
      <c r="AI263" s="80"/>
    </row>
    <row r="264" spans="1:35" ht="12.75" customHeight="1">
      <c r="A264" s="91"/>
      <c r="B264" s="32"/>
      <c r="C264" s="31"/>
      <c r="D264" s="31"/>
      <c r="E264" s="31"/>
      <c r="F264" s="92"/>
      <c r="G264" s="32"/>
      <c r="H264" s="93"/>
      <c r="I264" s="80"/>
      <c r="J264" s="80"/>
      <c r="K264" s="80"/>
      <c r="L264" s="80"/>
      <c r="M264" s="80"/>
      <c r="N264" s="80"/>
      <c r="O264" s="80"/>
      <c r="P264" s="80"/>
      <c r="Q264" s="80"/>
      <c r="R264" s="80"/>
      <c r="S264" s="80"/>
      <c r="T264" s="80"/>
      <c r="U264" s="80"/>
      <c r="V264" s="80"/>
      <c r="W264" s="80"/>
      <c r="X264" s="80"/>
      <c r="Y264" s="80"/>
      <c r="Z264" s="80"/>
      <c r="AA264" s="80"/>
      <c r="AB264" s="80"/>
      <c r="AC264" s="80"/>
      <c r="AD264" s="80"/>
      <c r="AE264" s="80"/>
      <c r="AF264" s="80"/>
      <c r="AG264" s="80"/>
      <c r="AH264" s="80"/>
      <c r="AI264" s="80"/>
    </row>
    <row r="265" spans="1:35" ht="12.75" customHeight="1">
      <c r="A265" s="91"/>
      <c r="B265" s="32"/>
      <c r="C265" s="31"/>
      <c r="D265" s="31"/>
      <c r="E265" s="31"/>
      <c r="F265" s="92"/>
      <c r="G265" s="32"/>
      <c r="H265" s="93"/>
      <c r="I265" s="80"/>
      <c r="J265" s="80"/>
      <c r="K265" s="80"/>
      <c r="L265" s="80"/>
      <c r="M265" s="80"/>
      <c r="N265" s="80"/>
      <c r="O265" s="80"/>
      <c r="P265" s="80"/>
      <c r="Q265" s="80"/>
      <c r="R265" s="80"/>
      <c r="S265" s="80"/>
      <c r="T265" s="80"/>
      <c r="U265" s="80"/>
      <c r="V265" s="80"/>
      <c r="W265" s="80"/>
      <c r="X265" s="80"/>
      <c r="Y265" s="80"/>
      <c r="Z265" s="80"/>
      <c r="AA265" s="80"/>
      <c r="AB265" s="80"/>
      <c r="AC265" s="80"/>
      <c r="AD265" s="80"/>
      <c r="AE265" s="80"/>
      <c r="AF265" s="80"/>
      <c r="AG265" s="80"/>
      <c r="AH265" s="80"/>
      <c r="AI265" s="80"/>
    </row>
    <row r="266" spans="1:35" ht="12.75" customHeight="1">
      <c r="A266" s="91"/>
      <c r="B266" s="32"/>
      <c r="C266" s="31"/>
      <c r="D266" s="31"/>
      <c r="E266" s="31"/>
      <c r="F266" s="92"/>
      <c r="G266" s="32"/>
      <c r="H266" s="93"/>
      <c r="I266" s="80"/>
      <c r="J266" s="80"/>
      <c r="K266" s="80"/>
      <c r="L266" s="80"/>
      <c r="M266" s="80"/>
      <c r="N266" s="80"/>
      <c r="O266" s="80"/>
      <c r="P266" s="80"/>
      <c r="Q266" s="80"/>
      <c r="R266" s="80"/>
      <c r="S266" s="80"/>
      <c r="T266" s="80"/>
      <c r="U266" s="80"/>
      <c r="V266" s="80"/>
      <c r="W266" s="80"/>
      <c r="X266" s="80"/>
      <c r="Y266" s="80"/>
      <c r="Z266" s="80"/>
      <c r="AA266" s="80"/>
      <c r="AB266" s="80"/>
      <c r="AC266" s="80"/>
      <c r="AD266" s="80"/>
      <c r="AE266" s="80"/>
      <c r="AF266" s="80"/>
      <c r="AG266" s="80"/>
      <c r="AH266" s="80"/>
      <c r="AI266" s="80"/>
    </row>
    <row r="267" spans="1:35" ht="12.75" customHeight="1">
      <c r="A267" s="91"/>
      <c r="B267" s="32"/>
      <c r="C267" s="31"/>
      <c r="D267" s="31"/>
      <c r="E267" s="31"/>
      <c r="F267" s="92"/>
      <c r="G267" s="32"/>
      <c r="H267" s="93"/>
      <c r="I267" s="80"/>
      <c r="J267" s="80"/>
      <c r="K267" s="80"/>
      <c r="L267" s="80"/>
      <c r="M267" s="80"/>
      <c r="N267" s="80"/>
      <c r="O267" s="80"/>
      <c r="P267" s="80"/>
      <c r="Q267" s="80"/>
      <c r="R267" s="80"/>
      <c r="S267" s="80"/>
      <c r="T267" s="80"/>
      <c r="U267" s="80"/>
      <c r="V267" s="80"/>
      <c r="W267" s="80"/>
      <c r="X267" s="80"/>
      <c r="Y267" s="80"/>
      <c r="Z267" s="80"/>
      <c r="AA267" s="80"/>
      <c r="AB267" s="80"/>
      <c r="AC267" s="80"/>
      <c r="AD267" s="80"/>
      <c r="AE267" s="80"/>
      <c r="AF267" s="80"/>
      <c r="AG267" s="80"/>
      <c r="AH267" s="80"/>
      <c r="AI267" s="80"/>
    </row>
    <row r="268" spans="1:35" ht="12.75" customHeight="1">
      <c r="A268" s="91"/>
      <c r="B268" s="32"/>
      <c r="C268" s="31"/>
      <c r="D268" s="31"/>
      <c r="E268" s="31"/>
      <c r="F268" s="92"/>
      <c r="G268" s="32"/>
      <c r="H268" s="93"/>
      <c r="I268" s="80"/>
      <c r="J268" s="80"/>
      <c r="K268" s="80"/>
      <c r="L268" s="80"/>
      <c r="M268" s="80"/>
      <c r="N268" s="80"/>
      <c r="O268" s="80"/>
      <c r="P268" s="80"/>
      <c r="Q268" s="80"/>
      <c r="R268" s="80"/>
      <c r="S268" s="80"/>
      <c r="T268" s="80"/>
      <c r="U268" s="80"/>
      <c r="V268" s="80"/>
      <c r="W268" s="80"/>
      <c r="X268" s="80"/>
      <c r="Y268" s="80"/>
      <c r="Z268" s="80"/>
      <c r="AA268" s="80"/>
      <c r="AB268" s="80"/>
      <c r="AC268" s="80"/>
      <c r="AD268" s="80"/>
      <c r="AE268" s="80"/>
      <c r="AF268" s="80"/>
      <c r="AG268" s="80"/>
      <c r="AH268" s="80"/>
      <c r="AI268" s="80"/>
    </row>
    <row r="269" spans="1:35" ht="12.75" customHeight="1">
      <c r="A269" s="91"/>
      <c r="B269" s="32"/>
      <c r="C269" s="31"/>
      <c r="D269" s="31"/>
      <c r="E269" s="31"/>
      <c r="F269" s="92"/>
      <c r="G269" s="32"/>
      <c r="H269" s="93"/>
      <c r="I269" s="80"/>
      <c r="J269" s="80"/>
      <c r="K269" s="80"/>
      <c r="L269" s="80"/>
      <c r="M269" s="80"/>
      <c r="N269" s="80"/>
      <c r="O269" s="80"/>
      <c r="P269" s="80"/>
      <c r="Q269" s="80"/>
      <c r="R269" s="80"/>
      <c r="S269" s="80"/>
      <c r="T269" s="80"/>
      <c r="U269" s="80"/>
      <c r="V269" s="80"/>
      <c r="W269" s="80"/>
      <c r="X269" s="80"/>
      <c r="Y269" s="80"/>
      <c r="Z269" s="80"/>
      <c r="AA269" s="80"/>
      <c r="AB269" s="80"/>
      <c r="AC269" s="80"/>
      <c r="AD269" s="80"/>
      <c r="AE269" s="80"/>
      <c r="AF269" s="80"/>
      <c r="AG269" s="80"/>
      <c r="AH269" s="80"/>
      <c r="AI269" s="80"/>
    </row>
    <row r="270" spans="1:35" ht="12.75" customHeight="1">
      <c r="A270" s="91"/>
      <c r="B270" s="32"/>
      <c r="C270" s="31"/>
      <c r="D270" s="31"/>
      <c r="E270" s="31"/>
      <c r="F270" s="92"/>
      <c r="G270" s="32"/>
      <c r="H270" s="93"/>
      <c r="I270" s="80"/>
      <c r="J270" s="80"/>
      <c r="K270" s="80"/>
      <c r="L270" s="80"/>
      <c r="M270" s="80"/>
      <c r="N270" s="80"/>
      <c r="O270" s="80"/>
      <c r="P270" s="80"/>
      <c r="Q270" s="80"/>
      <c r="R270" s="80"/>
      <c r="S270" s="80"/>
      <c r="T270" s="80"/>
      <c r="U270" s="80"/>
      <c r="V270" s="80"/>
      <c r="W270" s="80"/>
      <c r="X270" s="80"/>
      <c r="Y270" s="80"/>
      <c r="Z270" s="80"/>
      <c r="AA270" s="80"/>
      <c r="AB270" s="80"/>
      <c r="AC270" s="80"/>
      <c r="AD270" s="80"/>
      <c r="AE270" s="80"/>
      <c r="AF270" s="80"/>
      <c r="AG270" s="80"/>
      <c r="AH270" s="80"/>
      <c r="AI270" s="80"/>
    </row>
    <row r="271" spans="1:35" ht="12.75" customHeight="1">
      <c r="A271" s="91"/>
      <c r="B271" s="32"/>
      <c r="C271" s="31"/>
      <c r="D271" s="31"/>
      <c r="E271" s="31"/>
      <c r="F271" s="92"/>
      <c r="G271" s="32"/>
      <c r="H271" s="93"/>
      <c r="I271" s="80"/>
      <c r="J271" s="80"/>
      <c r="K271" s="80"/>
      <c r="L271" s="80"/>
      <c r="M271" s="80"/>
      <c r="N271" s="80"/>
      <c r="O271" s="80"/>
      <c r="P271" s="80"/>
      <c r="Q271" s="80"/>
      <c r="R271" s="80"/>
      <c r="S271" s="80"/>
      <c r="T271" s="80"/>
      <c r="U271" s="80"/>
      <c r="V271" s="80"/>
      <c r="W271" s="80"/>
      <c r="X271" s="80"/>
      <c r="Y271" s="80"/>
      <c r="Z271" s="80"/>
      <c r="AA271" s="80"/>
      <c r="AB271" s="80"/>
      <c r="AC271" s="80"/>
      <c r="AD271" s="80"/>
      <c r="AE271" s="80"/>
      <c r="AF271" s="80"/>
      <c r="AG271" s="80"/>
      <c r="AH271" s="80"/>
      <c r="AI271" s="80"/>
    </row>
    <row r="272" spans="1:35" ht="12.75" customHeight="1">
      <c r="A272" s="91"/>
      <c r="B272" s="32"/>
      <c r="C272" s="31"/>
      <c r="D272" s="31"/>
      <c r="E272" s="31"/>
      <c r="F272" s="92"/>
      <c r="G272" s="32"/>
      <c r="H272" s="93"/>
      <c r="I272" s="80"/>
      <c r="J272" s="80"/>
      <c r="K272" s="80"/>
      <c r="L272" s="80"/>
      <c r="M272" s="80"/>
      <c r="N272" s="80"/>
      <c r="O272" s="80"/>
      <c r="P272" s="80"/>
      <c r="Q272" s="80"/>
      <c r="R272" s="80"/>
      <c r="S272" s="80"/>
      <c r="T272" s="80"/>
      <c r="U272" s="80"/>
      <c r="V272" s="80"/>
      <c r="W272" s="80"/>
      <c r="X272" s="80"/>
      <c r="Y272" s="80"/>
      <c r="Z272" s="80"/>
      <c r="AA272" s="80"/>
      <c r="AB272" s="80"/>
      <c r="AC272" s="80"/>
      <c r="AD272" s="80"/>
      <c r="AE272" s="80"/>
      <c r="AF272" s="80"/>
      <c r="AG272" s="80"/>
      <c r="AH272" s="80"/>
      <c r="AI272" s="80"/>
    </row>
    <row r="273" spans="1:35" ht="12.75" customHeight="1">
      <c r="A273" s="91"/>
      <c r="B273" s="32"/>
      <c r="C273" s="31"/>
      <c r="D273" s="31"/>
      <c r="E273" s="31"/>
      <c r="F273" s="92"/>
      <c r="G273" s="32"/>
      <c r="H273" s="93"/>
      <c r="I273" s="80"/>
      <c r="J273" s="80"/>
      <c r="K273" s="80"/>
      <c r="L273" s="80"/>
      <c r="M273" s="80"/>
      <c r="N273" s="80"/>
      <c r="O273" s="80"/>
      <c r="P273" s="80"/>
      <c r="Q273" s="80"/>
      <c r="R273" s="80"/>
      <c r="S273" s="80"/>
      <c r="T273" s="80"/>
      <c r="U273" s="80"/>
      <c r="V273" s="80"/>
      <c r="W273" s="80"/>
      <c r="X273" s="80"/>
      <c r="Y273" s="80"/>
      <c r="Z273" s="80"/>
      <c r="AA273" s="80"/>
      <c r="AB273" s="80"/>
      <c r="AC273" s="80"/>
      <c r="AD273" s="80"/>
      <c r="AE273" s="80"/>
      <c r="AF273" s="80"/>
      <c r="AG273" s="80"/>
      <c r="AH273" s="80"/>
      <c r="AI273" s="80"/>
    </row>
    <row r="274" spans="1:35" ht="12.75" customHeight="1">
      <c r="A274" s="91"/>
      <c r="B274" s="32"/>
      <c r="C274" s="31"/>
      <c r="D274" s="31"/>
      <c r="E274" s="31"/>
      <c r="F274" s="92"/>
      <c r="G274" s="32"/>
      <c r="H274" s="93"/>
      <c r="I274" s="80"/>
      <c r="J274" s="80"/>
      <c r="K274" s="80"/>
      <c r="L274" s="80"/>
      <c r="M274" s="80"/>
      <c r="N274" s="80"/>
      <c r="O274" s="80"/>
      <c r="P274" s="80"/>
      <c r="Q274" s="80"/>
      <c r="R274" s="80"/>
      <c r="S274" s="80"/>
      <c r="T274" s="80"/>
      <c r="U274" s="80"/>
      <c r="V274" s="80"/>
      <c r="W274" s="80"/>
      <c r="X274" s="80"/>
      <c r="Y274" s="80"/>
      <c r="Z274" s="80"/>
      <c r="AA274" s="80"/>
      <c r="AB274" s="80"/>
      <c r="AC274" s="80"/>
      <c r="AD274" s="80"/>
      <c r="AE274" s="80"/>
      <c r="AF274" s="80"/>
      <c r="AG274" s="80"/>
      <c r="AH274" s="80"/>
      <c r="AI274" s="80"/>
    </row>
    <row r="275" spans="1:35" ht="12.75" customHeight="1">
      <c r="A275" s="91"/>
      <c r="B275" s="32"/>
      <c r="C275" s="31"/>
      <c r="D275" s="31"/>
      <c r="E275" s="31"/>
      <c r="F275" s="92"/>
      <c r="G275" s="32"/>
      <c r="H275" s="93"/>
      <c r="I275" s="80"/>
      <c r="J275" s="80"/>
      <c r="K275" s="80"/>
      <c r="L275" s="80"/>
      <c r="M275" s="80"/>
      <c r="N275" s="80"/>
      <c r="O275" s="80"/>
      <c r="P275" s="80"/>
      <c r="Q275" s="80"/>
      <c r="R275" s="80"/>
      <c r="S275" s="80"/>
      <c r="T275" s="80"/>
      <c r="U275" s="80"/>
      <c r="V275" s="80"/>
      <c r="W275" s="80"/>
      <c r="X275" s="80"/>
      <c r="Y275" s="80"/>
      <c r="Z275" s="80"/>
      <c r="AA275" s="80"/>
      <c r="AB275" s="80"/>
      <c r="AC275" s="80"/>
      <c r="AD275" s="80"/>
      <c r="AE275" s="80"/>
      <c r="AF275" s="80"/>
      <c r="AG275" s="80"/>
      <c r="AH275" s="80"/>
      <c r="AI275" s="80"/>
    </row>
    <row r="276" spans="1:35" ht="12.75" customHeight="1">
      <c r="A276" s="91"/>
      <c r="B276" s="32"/>
      <c r="C276" s="31"/>
      <c r="D276" s="31"/>
      <c r="E276" s="31"/>
      <c r="F276" s="92"/>
      <c r="G276" s="32"/>
      <c r="H276" s="93"/>
      <c r="I276" s="80"/>
      <c r="J276" s="80"/>
      <c r="K276" s="80"/>
      <c r="L276" s="80"/>
      <c r="M276" s="80"/>
      <c r="N276" s="80"/>
      <c r="O276" s="80"/>
      <c r="P276" s="80"/>
      <c r="Q276" s="80"/>
      <c r="R276" s="80"/>
      <c r="S276" s="80"/>
      <c r="T276" s="80"/>
      <c r="U276" s="80"/>
      <c r="V276" s="80"/>
      <c r="W276" s="80"/>
      <c r="X276" s="80"/>
      <c r="Y276" s="80"/>
      <c r="Z276" s="80"/>
      <c r="AA276" s="80"/>
      <c r="AB276" s="80"/>
      <c r="AC276" s="80"/>
      <c r="AD276" s="80"/>
      <c r="AE276" s="80"/>
      <c r="AF276" s="80"/>
      <c r="AG276" s="80"/>
      <c r="AH276" s="80"/>
      <c r="AI276" s="80"/>
    </row>
    <row r="277" spans="1:35" ht="12.75" customHeight="1">
      <c r="A277" s="91"/>
      <c r="B277" s="32"/>
      <c r="C277" s="31"/>
      <c r="D277" s="31"/>
      <c r="E277" s="31"/>
      <c r="F277" s="92"/>
      <c r="G277" s="32"/>
      <c r="H277" s="93"/>
      <c r="I277" s="80"/>
      <c r="J277" s="80"/>
      <c r="K277" s="80"/>
      <c r="L277" s="80"/>
      <c r="M277" s="80"/>
      <c r="N277" s="80"/>
      <c r="O277" s="80"/>
      <c r="P277" s="80"/>
      <c r="Q277" s="80"/>
      <c r="R277" s="80"/>
      <c r="S277" s="80"/>
      <c r="T277" s="80"/>
      <c r="U277" s="80"/>
      <c r="V277" s="80"/>
      <c r="W277" s="80"/>
      <c r="X277" s="80"/>
      <c r="Y277" s="80"/>
      <c r="Z277" s="80"/>
      <c r="AA277" s="80"/>
      <c r="AB277" s="80"/>
      <c r="AC277" s="80"/>
      <c r="AD277" s="80"/>
      <c r="AE277" s="80"/>
      <c r="AF277" s="80"/>
      <c r="AG277" s="80"/>
      <c r="AH277" s="80"/>
      <c r="AI277" s="80"/>
    </row>
    <row r="278" spans="1:35" ht="12.75" customHeight="1">
      <c r="A278" s="91"/>
      <c r="B278" s="32"/>
      <c r="C278" s="31"/>
      <c r="D278" s="31"/>
      <c r="E278" s="31"/>
      <c r="F278" s="92"/>
      <c r="G278" s="32"/>
      <c r="H278" s="93"/>
      <c r="I278" s="80"/>
      <c r="J278" s="80"/>
      <c r="K278" s="80"/>
      <c r="L278" s="80"/>
      <c r="M278" s="80"/>
      <c r="N278" s="80"/>
      <c r="O278" s="80"/>
      <c r="P278" s="80"/>
      <c r="Q278" s="80"/>
      <c r="R278" s="80"/>
      <c r="S278" s="80"/>
      <c r="T278" s="80"/>
      <c r="U278" s="80"/>
      <c r="V278" s="80"/>
      <c r="W278" s="80"/>
      <c r="X278" s="80"/>
      <c r="Y278" s="80"/>
      <c r="Z278" s="80"/>
      <c r="AA278" s="80"/>
      <c r="AB278" s="80"/>
      <c r="AC278" s="80"/>
      <c r="AD278" s="80"/>
      <c r="AE278" s="80"/>
      <c r="AF278" s="80"/>
      <c r="AG278" s="80"/>
      <c r="AH278" s="80"/>
      <c r="AI278" s="80"/>
    </row>
    <row r="279" spans="1:35" ht="12.75" customHeight="1">
      <c r="A279" s="91"/>
      <c r="B279" s="32"/>
      <c r="C279" s="31"/>
      <c r="D279" s="31"/>
      <c r="E279" s="31"/>
      <c r="F279" s="92"/>
      <c r="G279" s="32"/>
      <c r="H279" s="93"/>
      <c r="I279" s="80"/>
      <c r="J279" s="80"/>
      <c r="K279" s="80"/>
      <c r="L279" s="80"/>
      <c r="M279" s="80"/>
      <c r="N279" s="80"/>
      <c r="O279" s="80"/>
      <c r="P279" s="80"/>
      <c r="Q279" s="80"/>
      <c r="R279" s="80"/>
      <c r="S279" s="80"/>
      <c r="T279" s="80"/>
      <c r="U279" s="80"/>
      <c r="V279" s="80"/>
      <c r="W279" s="80"/>
      <c r="X279" s="80"/>
      <c r="Y279" s="80"/>
      <c r="Z279" s="80"/>
      <c r="AA279" s="80"/>
      <c r="AB279" s="80"/>
      <c r="AC279" s="80"/>
      <c r="AD279" s="80"/>
      <c r="AE279" s="80"/>
      <c r="AF279" s="80"/>
      <c r="AG279" s="80"/>
      <c r="AH279" s="80"/>
      <c r="AI279" s="80"/>
    </row>
    <row r="280" spans="1:35" ht="12.75" customHeight="1">
      <c r="A280" s="91"/>
      <c r="B280" s="32"/>
      <c r="C280" s="31"/>
      <c r="D280" s="31"/>
      <c r="E280" s="31"/>
      <c r="F280" s="92"/>
      <c r="G280" s="32"/>
      <c r="H280" s="93"/>
      <c r="I280" s="80"/>
      <c r="J280" s="80"/>
      <c r="K280" s="80"/>
      <c r="L280" s="80"/>
      <c r="M280" s="80"/>
      <c r="N280" s="80"/>
      <c r="O280" s="80"/>
      <c r="P280" s="80"/>
      <c r="Q280" s="80"/>
      <c r="R280" s="80"/>
      <c r="S280" s="80"/>
      <c r="T280" s="80"/>
      <c r="U280" s="80"/>
      <c r="V280" s="80"/>
      <c r="W280" s="80"/>
      <c r="X280" s="80"/>
      <c r="Y280" s="80"/>
      <c r="Z280" s="80"/>
      <c r="AA280" s="80"/>
      <c r="AB280" s="80"/>
      <c r="AC280" s="80"/>
      <c r="AD280" s="80"/>
      <c r="AE280" s="80"/>
      <c r="AF280" s="80"/>
      <c r="AG280" s="80"/>
      <c r="AH280" s="80"/>
      <c r="AI280" s="80"/>
    </row>
    <row r="281" spans="1:35" ht="12.75" customHeight="1">
      <c r="A281" s="91"/>
      <c r="B281" s="32"/>
      <c r="C281" s="31"/>
      <c r="D281" s="31"/>
      <c r="E281" s="31"/>
      <c r="F281" s="92"/>
      <c r="G281" s="32"/>
      <c r="H281" s="93"/>
      <c r="I281" s="80"/>
      <c r="J281" s="80"/>
      <c r="K281" s="80"/>
      <c r="L281" s="80"/>
      <c r="M281" s="80"/>
      <c r="N281" s="80"/>
      <c r="O281" s="80"/>
      <c r="P281" s="80"/>
      <c r="Q281" s="80"/>
      <c r="R281" s="80"/>
      <c r="S281" s="80"/>
      <c r="T281" s="80"/>
      <c r="U281" s="80"/>
      <c r="V281" s="80"/>
      <c r="W281" s="80"/>
      <c r="X281" s="80"/>
      <c r="Y281" s="80"/>
      <c r="Z281" s="80"/>
      <c r="AA281" s="80"/>
      <c r="AB281" s="80"/>
      <c r="AC281" s="80"/>
      <c r="AD281" s="80"/>
      <c r="AE281" s="80"/>
      <c r="AF281" s="80"/>
      <c r="AG281" s="80"/>
      <c r="AH281" s="80"/>
      <c r="AI281" s="80"/>
    </row>
    <row r="282" spans="1:35" ht="12.75" customHeight="1">
      <c r="A282" s="91"/>
      <c r="B282" s="32"/>
      <c r="C282" s="31"/>
      <c r="D282" s="31"/>
      <c r="E282" s="31"/>
      <c r="F282" s="92"/>
      <c r="G282" s="32"/>
      <c r="H282" s="93"/>
      <c r="I282" s="80"/>
      <c r="J282" s="80"/>
      <c r="K282" s="80"/>
      <c r="L282" s="80"/>
      <c r="M282" s="80"/>
      <c r="N282" s="80"/>
      <c r="O282" s="80"/>
      <c r="P282" s="80"/>
      <c r="Q282" s="80"/>
      <c r="R282" s="80"/>
      <c r="S282" s="80"/>
      <c r="T282" s="80"/>
      <c r="U282" s="80"/>
      <c r="V282" s="80"/>
      <c r="W282" s="80"/>
      <c r="X282" s="80"/>
      <c r="Y282" s="80"/>
      <c r="Z282" s="80"/>
      <c r="AA282" s="80"/>
      <c r="AB282" s="80"/>
      <c r="AC282" s="80"/>
      <c r="AD282" s="80"/>
      <c r="AE282" s="80"/>
      <c r="AF282" s="80"/>
      <c r="AG282" s="80"/>
      <c r="AH282" s="80"/>
      <c r="AI282" s="80"/>
    </row>
    <row r="283" spans="1:35" ht="12.75" customHeight="1">
      <c r="A283" s="91"/>
      <c r="B283" s="32"/>
      <c r="C283" s="31"/>
      <c r="D283" s="31"/>
      <c r="E283" s="31"/>
      <c r="F283" s="92"/>
      <c r="G283" s="32"/>
      <c r="H283" s="93"/>
      <c r="I283" s="80"/>
      <c r="J283" s="80"/>
      <c r="K283" s="80"/>
      <c r="L283" s="80"/>
      <c r="M283" s="80"/>
      <c r="N283" s="80"/>
      <c r="O283" s="80"/>
      <c r="P283" s="80"/>
      <c r="Q283" s="80"/>
      <c r="R283" s="80"/>
      <c r="S283" s="80"/>
      <c r="T283" s="80"/>
      <c r="U283" s="80"/>
      <c r="V283" s="80"/>
      <c r="W283" s="80"/>
      <c r="X283" s="80"/>
      <c r="Y283" s="80"/>
      <c r="Z283" s="80"/>
      <c r="AA283" s="80"/>
      <c r="AB283" s="80"/>
      <c r="AC283" s="80"/>
      <c r="AD283" s="80"/>
      <c r="AE283" s="80"/>
      <c r="AF283" s="80"/>
      <c r="AG283" s="80"/>
      <c r="AH283" s="80"/>
      <c r="AI283" s="80"/>
    </row>
    <row r="284" spans="1:35" ht="12.75" customHeight="1">
      <c r="A284" s="91"/>
      <c r="B284" s="32"/>
      <c r="C284" s="31"/>
      <c r="D284" s="31"/>
      <c r="E284" s="31"/>
      <c r="F284" s="92"/>
      <c r="G284" s="32"/>
      <c r="H284" s="93"/>
      <c r="I284" s="80"/>
      <c r="J284" s="80"/>
      <c r="K284" s="80"/>
      <c r="L284" s="80"/>
      <c r="M284" s="80"/>
      <c r="N284" s="80"/>
      <c r="O284" s="80"/>
      <c r="P284" s="80"/>
      <c r="Q284" s="80"/>
      <c r="R284" s="80"/>
      <c r="S284" s="80"/>
      <c r="T284" s="80"/>
      <c r="U284" s="80"/>
      <c r="V284" s="80"/>
      <c r="W284" s="80"/>
      <c r="X284" s="80"/>
      <c r="Y284" s="80"/>
      <c r="Z284" s="80"/>
      <c r="AA284" s="80"/>
      <c r="AB284" s="80"/>
      <c r="AC284" s="80"/>
      <c r="AD284" s="80"/>
      <c r="AE284" s="80"/>
      <c r="AF284" s="80"/>
      <c r="AG284" s="80"/>
      <c r="AH284" s="80"/>
      <c r="AI284" s="80"/>
    </row>
    <row r="285" spans="1:35" ht="12.75" customHeight="1">
      <c r="A285" s="91"/>
      <c r="B285" s="32"/>
      <c r="C285" s="31"/>
      <c r="D285" s="31"/>
      <c r="E285" s="31"/>
      <c r="F285" s="92"/>
      <c r="G285" s="32"/>
      <c r="H285" s="93"/>
      <c r="I285" s="80"/>
      <c r="J285" s="80"/>
      <c r="K285" s="80"/>
      <c r="L285" s="80"/>
      <c r="M285" s="80"/>
      <c r="N285" s="80"/>
      <c r="O285" s="80"/>
      <c r="P285" s="80"/>
      <c r="Q285" s="80"/>
      <c r="R285" s="80"/>
      <c r="S285" s="80"/>
      <c r="T285" s="80"/>
      <c r="U285" s="80"/>
      <c r="V285" s="80"/>
      <c r="W285" s="80"/>
      <c r="X285" s="80"/>
      <c r="Y285" s="80"/>
      <c r="Z285" s="80"/>
      <c r="AA285" s="80"/>
      <c r="AB285" s="80"/>
      <c r="AC285" s="80"/>
      <c r="AD285" s="80"/>
      <c r="AE285" s="80"/>
      <c r="AF285" s="80"/>
      <c r="AG285" s="80"/>
      <c r="AH285" s="80"/>
      <c r="AI285" s="80"/>
    </row>
    <row r="286" spans="1:35" ht="12.75" customHeight="1">
      <c r="A286" s="91"/>
      <c r="B286" s="32"/>
      <c r="C286" s="31"/>
      <c r="D286" s="31"/>
      <c r="E286" s="31"/>
      <c r="F286" s="92"/>
      <c r="G286" s="32"/>
      <c r="H286" s="93"/>
      <c r="I286" s="80"/>
      <c r="J286" s="80"/>
      <c r="K286" s="80"/>
      <c r="L286" s="80"/>
      <c r="M286" s="80"/>
      <c r="N286" s="80"/>
      <c r="O286" s="80"/>
      <c r="P286" s="80"/>
      <c r="Q286" s="80"/>
      <c r="R286" s="80"/>
      <c r="S286" s="80"/>
      <c r="T286" s="80"/>
      <c r="U286" s="80"/>
      <c r="V286" s="80"/>
      <c r="W286" s="80"/>
      <c r="X286" s="80"/>
      <c r="Y286" s="80"/>
      <c r="Z286" s="80"/>
      <c r="AA286" s="80"/>
      <c r="AB286" s="80"/>
      <c r="AC286" s="80"/>
      <c r="AD286" s="80"/>
      <c r="AE286" s="80"/>
      <c r="AF286" s="80"/>
      <c r="AG286" s="80"/>
      <c r="AH286" s="80"/>
      <c r="AI286" s="80"/>
    </row>
    <row r="287" spans="1:35" ht="12.75" customHeight="1">
      <c r="A287" s="91"/>
      <c r="B287" s="32"/>
      <c r="C287" s="31"/>
      <c r="D287" s="31"/>
      <c r="E287" s="31"/>
      <c r="F287" s="92"/>
      <c r="G287" s="32"/>
      <c r="H287" s="93"/>
      <c r="I287" s="80"/>
      <c r="J287" s="80"/>
      <c r="K287" s="80"/>
      <c r="L287" s="80"/>
      <c r="M287" s="80"/>
      <c r="N287" s="80"/>
      <c r="O287" s="80"/>
      <c r="P287" s="80"/>
      <c r="Q287" s="80"/>
      <c r="R287" s="80"/>
      <c r="S287" s="80"/>
      <c r="T287" s="80"/>
      <c r="U287" s="80"/>
      <c r="V287" s="80"/>
      <c r="W287" s="80"/>
      <c r="X287" s="80"/>
      <c r="Y287" s="80"/>
      <c r="Z287" s="80"/>
      <c r="AA287" s="80"/>
      <c r="AB287" s="80"/>
      <c r="AC287" s="80"/>
      <c r="AD287" s="80"/>
      <c r="AE287" s="80"/>
      <c r="AF287" s="80"/>
      <c r="AG287" s="80"/>
      <c r="AH287" s="80"/>
      <c r="AI287" s="80"/>
    </row>
    <row r="288" spans="1:35" ht="12.75" customHeight="1">
      <c r="A288" s="91"/>
      <c r="B288" s="32"/>
      <c r="C288" s="31"/>
      <c r="D288" s="31"/>
      <c r="E288" s="31"/>
      <c r="F288" s="92"/>
      <c r="G288" s="32"/>
      <c r="H288" s="93"/>
      <c r="I288" s="80"/>
      <c r="J288" s="80"/>
      <c r="K288" s="80"/>
      <c r="L288" s="80"/>
      <c r="M288" s="80"/>
      <c r="N288" s="80"/>
      <c r="O288" s="80"/>
      <c r="P288" s="80"/>
      <c r="Q288" s="80"/>
      <c r="R288" s="80"/>
      <c r="S288" s="80"/>
      <c r="T288" s="80"/>
      <c r="U288" s="80"/>
      <c r="V288" s="80"/>
      <c r="W288" s="80"/>
      <c r="X288" s="80"/>
      <c r="Y288" s="80"/>
      <c r="Z288" s="80"/>
      <c r="AA288" s="80"/>
      <c r="AB288" s="80"/>
      <c r="AC288" s="80"/>
      <c r="AD288" s="80"/>
      <c r="AE288" s="80"/>
      <c r="AF288" s="80"/>
      <c r="AG288" s="80"/>
      <c r="AH288" s="80"/>
      <c r="AI288" s="80"/>
    </row>
    <row r="289" spans="1:35" ht="12.75" customHeight="1">
      <c r="A289" s="91"/>
      <c r="B289" s="32"/>
      <c r="C289" s="31"/>
      <c r="D289" s="31"/>
      <c r="E289" s="31"/>
      <c r="F289" s="92"/>
      <c r="G289" s="32"/>
      <c r="H289" s="93"/>
      <c r="I289" s="80"/>
      <c r="J289" s="80"/>
      <c r="K289" s="80"/>
      <c r="L289" s="80"/>
      <c r="M289" s="80"/>
      <c r="N289" s="80"/>
      <c r="O289" s="80"/>
      <c r="P289" s="80"/>
      <c r="Q289" s="80"/>
      <c r="R289" s="80"/>
      <c r="S289" s="80"/>
      <c r="T289" s="80"/>
      <c r="U289" s="80"/>
      <c r="V289" s="80"/>
      <c r="W289" s="80"/>
      <c r="X289" s="80"/>
      <c r="Y289" s="80"/>
      <c r="Z289" s="80"/>
      <c r="AA289" s="80"/>
      <c r="AB289" s="80"/>
      <c r="AC289" s="80"/>
      <c r="AD289" s="80"/>
      <c r="AE289" s="80"/>
      <c r="AF289" s="80"/>
      <c r="AG289" s="80"/>
      <c r="AH289" s="80"/>
      <c r="AI289" s="80"/>
    </row>
    <row r="290" spans="1:35" ht="12.75" customHeight="1">
      <c r="A290" s="91"/>
      <c r="B290" s="32"/>
      <c r="C290" s="31"/>
      <c r="D290" s="31"/>
      <c r="E290" s="31"/>
      <c r="F290" s="92"/>
      <c r="G290" s="32"/>
      <c r="H290" s="93"/>
      <c r="I290" s="80"/>
      <c r="J290" s="80"/>
      <c r="K290" s="80"/>
      <c r="L290" s="80"/>
      <c r="M290" s="80"/>
      <c r="N290" s="80"/>
      <c r="O290" s="80"/>
      <c r="P290" s="80"/>
      <c r="Q290" s="80"/>
      <c r="R290" s="80"/>
      <c r="S290" s="80"/>
      <c r="T290" s="80"/>
      <c r="U290" s="80"/>
      <c r="V290" s="80"/>
      <c r="W290" s="80"/>
      <c r="X290" s="80"/>
      <c r="Y290" s="80"/>
      <c r="Z290" s="80"/>
      <c r="AA290" s="80"/>
      <c r="AB290" s="80"/>
      <c r="AC290" s="80"/>
      <c r="AD290" s="80"/>
      <c r="AE290" s="80"/>
      <c r="AF290" s="80"/>
      <c r="AG290" s="80"/>
      <c r="AH290" s="80"/>
      <c r="AI290" s="80"/>
    </row>
    <row r="291" spans="1:35" ht="12.75" customHeight="1">
      <c r="A291" s="91"/>
      <c r="B291" s="32"/>
      <c r="C291" s="31"/>
      <c r="D291" s="31"/>
      <c r="E291" s="31"/>
      <c r="F291" s="92"/>
      <c r="G291" s="32"/>
      <c r="H291" s="93"/>
      <c r="I291" s="80"/>
      <c r="J291" s="80"/>
      <c r="K291" s="80"/>
      <c r="L291" s="80"/>
      <c r="M291" s="80"/>
      <c r="N291" s="80"/>
      <c r="O291" s="80"/>
      <c r="P291" s="80"/>
      <c r="Q291" s="80"/>
      <c r="R291" s="80"/>
      <c r="S291" s="80"/>
      <c r="T291" s="80"/>
      <c r="U291" s="80"/>
      <c r="V291" s="80"/>
      <c r="W291" s="80"/>
      <c r="X291" s="80"/>
      <c r="Y291" s="80"/>
      <c r="Z291" s="80"/>
      <c r="AA291" s="80"/>
      <c r="AB291" s="80"/>
      <c r="AC291" s="80"/>
      <c r="AD291" s="80"/>
      <c r="AE291" s="80"/>
      <c r="AF291" s="80"/>
      <c r="AG291" s="80"/>
      <c r="AH291" s="80"/>
      <c r="AI291" s="80"/>
    </row>
    <row r="292" spans="1:35" ht="12.75" customHeight="1">
      <c r="A292" s="91"/>
      <c r="B292" s="32"/>
      <c r="C292" s="31"/>
      <c r="D292" s="31"/>
      <c r="E292" s="31"/>
      <c r="F292" s="92"/>
      <c r="G292" s="32"/>
      <c r="H292" s="93"/>
      <c r="I292" s="80"/>
      <c r="J292" s="80"/>
      <c r="K292" s="80"/>
      <c r="L292" s="80"/>
      <c r="M292" s="80"/>
      <c r="N292" s="80"/>
      <c r="O292" s="80"/>
      <c r="P292" s="80"/>
      <c r="Q292" s="80"/>
      <c r="R292" s="80"/>
      <c r="S292" s="80"/>
      <c r="T292" s="80"/>
      <c r="U292" s="80"/>
      <c r="V292" s="80"/>
      <c r="W292" s="80"/>
      <c r="X292" s="80"/>
      <c r="Y292" s="80"/>
      <c r="Z292" s="80"/>
      <c r="AA292" s="80"/>
      <c r="AB292" s="80"/>
      <c r="AC292" s="80"/>
      <c r="AD292" s="80"/>
      <c r="AE292" s="80"/>
      <c r="AF292" s="80"/>
      <c r="AG292" s="80"/>
      <c r="AH292" s="80"/>
      <c r="AI292" s="80"/>
    </row>
    <row r="293" spans="1:35" ht="12.75" customHeight="1">
      <c r="A293" s="91"/>
      <c r="B293" s="32"/>
      <c r="C293" s="31"/>
      <c r="D293" s="31"/>
      <c r="E293" s="31"/>
      <c r="F293" s="92"/>
      <c r="G293" s="32"/>
      <c r="H293" s="93"/>
      <c r="I293" s="80"/>
      <c r="J293" s="80"/>
      <c r="K293" s="80"/>
      <c r="L293" s="80"/>
      <c r="M293" s="80"/>
      <c r="N293" s="80"/>
      <c r="O293" s="80"/>
      <c r="P293" s="80"/>
      <c r="Q293" s="80"/>
      <c r="R293" s="80"/>
      <c r="S293" s="80"/>
      <c r="T293" s="80"/>
      <c r="U293" s="80"/>
      <c r="V293" s="80"/>
      <c r="W293" s="80"/>
      <c r="X293" s="80"/>
      <c r="Y293" s="80"/>
      <c r="Z293" s="80"/>
      <c r="AA293" s="80"/>
      <c r="AB293" s="80"/>
      <c r="AC293" s="80"/>
      <c r="AD293" s="80"/>
      <c r="AE293" s="80"/>
      <c r="AF293" s="80"/>
      <c r="AG293" s="80"/>
      <c r="AH293" s="80"/>
      <c r="AI293" s="80"/>
    </row>
    <row r="294" spans="1:35" ht="12.75" customHeight="1">
      <c r="A294" s="91"/>
      <c r="B294" s="32"/>
      <c r="C294" s="31"/>
      <c r="D294" s="31"/>
      <c r="E294" s="31"/>
      <c r="F294" s="92"/>
      <c r="G294" s="32"/>
      <c r="H294" s="93"/>
      <c r="I294" s="80"/>
      <c r="J294" s="80"/>
      <c r="K294" s="80"/>
      <c r="L294" s="80"/>
      <c r="M294" s="80"/>
      <c r="N294" s="80"/>
      <c r="O294" s="80"/>
      <c r="P294" s="80"/>
      <c r="Q294" s="80"/>
      <c r="R294" s="80"/>
      <c r="S294" s="80"/>
      <c r="T294" s="80"/>
      <c r="U294" s="80"/>
      <c r="V294" s="80"/>
      <c r="W294" s="80"/>
      <c r="X294" s="80"/>
      <c r="Y294" s="80"/>
      <c r="Z294" s="80"/>
      <c r="AA294" s="80"/>
      <c r="AB294" s="80"/>
      <c r="AC294" s="80"/>
      <c r="AD294" s="80"/>
      <c r="AE294" s="80"/>
      <c r="AF294" s="80"/>
      <c r="AG294" s="80"/>
      <c r="AH294" s="80"/>
      <c r="AI294" s="80"/>
    </row>
    <row r="295" spans="1:35" ht="12.75" customHeight="1">
      <c r="A295" s="91"/>
      <c r="B295" s="32"/>
      <c r="C295" s="31"/>
      <c r="D295" s="31"/>
      <c r="E295" s="31"/>
      <c r="F295" s="92"/>
      <c r="G295" s="32"/>
      <c r="H295" s="93"/>
      <c r="I295" s="80"/>
      <c r="J295" s="80"/>
      <c r="K295" s="80"/>
      <c r="L295" s="80"/>
      <c r="M295" s="80"/>
      <c r="N295" s="80"/>
      <c r="O295" s="80"/>
      <c r="P295" s="80"/>
      <c r="Q295" s="80"/>
      <c r="R295" s="80"/>
      <c r="S295" s="80"/>
      <c r="T295" s="80"/>
      <c r="U295" s="80"/>
      <c r="V295" s="80"/>
      <c r="W295" s="80"/>
      <c r="X295" s="80"/>
      <c r="Y295" s="80"/>
      <c r="Z295" s="80"/>
      <c r="AA295" s="80"/>
      <c r="AB295" s="80"/>
      <c r="AC295" s="80"/>
      <c r="AD295" s="80"/>
      <c r="AE295" s="80"/>
      <c r="AF295" s="80"/>
      <c r="AG295" s="80"/>
      <c r="AH295" s="80"/>
      <c r="AI295" s="80"/>
    </row>
    <row r="296" spans="1:35" ht="12.75" customHeight="1">
      <c r="A296" s="91"/>
      <c r="B296" s="32"/>
      <c r="C296" s="31"/>
      <c r="D296" s="31"/>
      <c r="E296" s="31"/>
      <c r="F296" s="92"/>
      <c r="G296" s="32"/>
      <c r="H296" s="93"/>
      <c r="I296" s="80"/>
      <c r="J296" s="80"/>
      <c r="K296" s="80"/>
      <c r="L296" s="80"/>
      <c r="M296" s="80"/>
      <c r="N296" s="80"/>
      <c r="O296" s="80"/>
      <c r="P296" s="80"/>
      <c r="Q296" s="80"/>
      <c r="R296" s="80"/>
      <c r="S296" s="80"/>
      <c r="T296" s="80"/>
      <c r="U296" s="80"/>
      <c r="V296" s="80"/>
      <c r="W296" s="80"/>
      <c r="X296" s="80"/>
      <c r="Y296" s="80"/>
      <c r="Z296" s="80"/>
      <c r="AA296" s="80"/>
      <c r="AB296" s="80"/>
      <c r="AC296" s="80"/>
      <c r="AD296" s="80"/>
      <c r="AE296" s="80"/>
      <c r="AF296" s="80"/>
      <c r="AG296" s="80"/>
      <c r="AH296" s="80"/>
      <c r="AI296" s="80"/>
    </row>
    <row r="297" spans="1:35" ht="12.75" customHeight="1">
      <c r="A297" s="91"/>
      <c r="B297" s="32"/>
      <c r="C297" s="31"/>
      <c r="D297" s="31"/>
      <c r="E297" s="31"/>
      <c r="F297" s="92"/>
      <c r="G297" s="32"/>
      <c r="H297" s="93"/>
      <c r="I297" s="80"/>
      <c r="J297" s="80"/>
      <c r="K297" s="80"/>
      <c r="L297" s="80"/>
      <c r="M297" s="80"/>
      <c r="N297" s="80"/>
      <c r="O297" s="80"/>
      <c r="P297" s="80"/>
      <c r="Q297" s="80"/>
      <c r="R297" s="80"/>
      <c r="S297" s="80"/>
      <c r="T297" s="80"/>
      <c r="U297" s="80"/>
      <c r="V297" s="80"/>
      <c r="W297" s="80"/>
      <c r="X297" s="80"/>
      <c r="Y297" s="80"/>
      <c r="Z297" s="80"/>
      <c r="AA297" s="80"/>
      <c r="AB297" s="80"/>
      <c r="AC297" s="80"/>
      <c r="AD297" s="80"/>
      <c r="AE297" s="80"/>
      <c r="AF297" s="80"/>
      <c r="AG297" s="80"/>
      <c r="AH297" s="80"/>
      <c r="AI297" s="80"/>
    </row>
    <row r="298" spans="1:35" ht="12.75" customHeight="1">
      <c r="A298" s="91"/>
      <c r="B298" s="32"/>
      <c r="C298" s="31"/>
      <c r="D298" s="31"/>
      <c r="E298" s="31"/>
      <c r="F298" s="92"/>
      <c r="G298" s="32"/>
      <c r="H298" s="93"/>
      <c r="I298" s="80"/>
      <c r="J298" s="80"/>
      <c r="K298" s="80"/>
      <c r="L298" s="80"/>
      <c r="M298" s="80"/>
      <c r="N298" s="80"/>
      <c r="O298" s="80"/>
      <c r="P298" s="80"/>
      <c r="Q298" s="80"/>
      <c r="R298" s="80"/>
      <c r="S298" s="80"/>
      <c r="T298" s="80"/>
      <c r="U298" s="80"/>
      <c r="V298" s="80"/>
      <c r="W298" s="80"/>
      <c r="X298" s="80"/>
      <c r="Y298" s="80"/>
      <c r="Z298" s="80"/>
      <c r="AA298" s="80"/>
      <c r="AB298" s="80"/>
      <c r="AC298" s="80"/>
      <c r="AD298" s="80"/>
      <c r="AE298" s="80"/>
      <c r="AF298" s="80"/>
      <c r="AG298" s="80"/>
      <c r="AH298" s="80"/>
      <c r="AI298" s="80"/>
    </row>
    <row r="299" spans="1:35" ht="12.75" customHeight="1">
      <c r="A299" s="91"/>
      <c r="B299" s="32"/>
      <c r="C299" s="31"/>
      <c r="D299" s="31"/>
      <c r="E299" s="31"/>
      <c r="F299" s="92"/>
      <c r="G299" s="32"/>
      <c r="H299" s="93"/>
      <c r="I299" s="80"/>
      <c r="J299" s="80"/>
      <c r="K299" s="80"/>
      <c r="L299" s="80"/>
      <c r="M299" s="80"/>
      <c r="N299" s="80"/>
      <c r="O299" s="80"/>
      <c r="P299" s="80"/>
      <c r="Q299" s="80"/>
      <c r="R299" s="80"/>
      <c r="S299" s="80"/>
      <c r="T299" s="80"/>
      <c r="U299" s="80"/>
      <c r="V299" s="80"/>
      <c r="W299" s="80"/>
      <c r="X299" s="80"/>
      <c r="Y299" s="80"/>
      <c r="Z299" s="80"/>
      <c r="AA299" s="80"/>
      <c r="AB299" s="80"/>
      <c r="AC299" s="80"/>
      <c r="AD299" s="80"/>
      <c r="AE299" s="80"/>
      <c r="AF299" s="80"/>
      <c r="AG299" s="80"/>
      <c r="AH299" s="80"/>
      <c r="AI299" s="80"/>
    </row>
    <row r="300" spans="1:35" ht="12.75" customHeight="1">
      <c r="A300" s="91"/>
      <c r="B300" s="32"/>
      <c r="C300" s="31"/>
      <c r="D300" s="31"/>
      <c r="E300" s="31"/>
      <c r="F300" s="92"/>
      <c r="G300" s="32"/>
      <c r="H300" s="93"/>
      <c r="I300" s="80"/>
      <c r="J300" s="80"/>
      <c r="K300" s="80"/>
      <c r="L300" s="80"/>
      <c r="M300" s="80"/>
      <c r="N300" s="80"/>
      <c r="O300" s="80"/>
      <c r="P300" s="80"/>
      <c r="Q300" s="80"/>
      <c r="R300" s="80"/>
      <c r="S300" s="80"/>
      <c r="T300" s="80"/>
      <c r="U300" s="80"/>
      <c r="V300" s="80"/>
      <c r="W300" s="80"/>
      <c r="X300" s="80"/>
      <c r="Y300" s="80"/>
      <c r="Z300" s="80"/>
      <c r="AA300" s="80"/>
      <c r="AB300" s="80"/>
      <c r="AC300" s="80"/>
      <c r="AD300" s="80"/>
      <c r="AE300" s="80"/>
      <c r="AF300" s="80"/>
      <c r="AG300" s="80"/>
      <c r="AH300" s="80"/>
      <c r="AI300" s="80"/>
    </row>
    <row r="301" spans="1:35" ht="12.75" customHeight="1">
      <c r="A301" s="91"/>
      <c r="B301" s="32"/>
      <c r="C301" s="31"/>
      <c r="D301" s="31"/>
      <c r="E301" s="31"/>
      <c r="F301" s="92"/>
      <c r="G301" s="32"/>
      <c r="H301" s="93"/>
      <c r="I301" s="80"/>
      <c r="J301" s="80"/>
      <c r="K301" s="80"/>
      <c r="L301" s="80"/>
      <c r="M301" s="80"/>
      <c r="N301" s="80"/>
      <c r="O301" s="80"/>
      <c r="P301" s="80"/>
      <c r="Q301" s="80"/>
      <c r="R301" s="80"/>
      <c r="S301" s="80"/>
      <c r="T301" s="80"/>
      <c r="U301" s="80"/>
      <c r="V301" s="80"/>
      <c r="W301" s="80"/>
      <c r="X301" s="80"/>
      <c r="Y301" s="80"/>
      <c r="Z301" s="80"/>
      <c r="AA301" s="80"/>
      <c r="AB301" s="80"/>
      <c r="AC301" s="80"/>
      <c r="AD301" s="80"/>
      <c r="AE301" s="80"/>
      <c r="AF301" s="80"/>
      <c r="AG301" s="80"/>
      <c r="AH301" s="80"/>
      <c r="AI301" s="80"/>
    </row>
    <row r="302" spans="1:35" ht="12.75" customHeight="1">
      <c r="A302" s="91"/>
      <c r="B302" s="32"/>
      <c r="C302" s="31"/>
      <c r="D302" s="31"/>
      <c r="E302" s="31"/>
      <c r="F302" s="92"/>
      <c r="G302" s="32"/>
      <c r="H302" s="93"/>
      <c r="I302" s="80"/>
      <c r="J302" s="80"/>
      <c r="K302" s="80"/>
      <c r="L302" s="80"/>
      <c r="M302" s="80"/>
      <c r="N302" s="80"/>
      <c r="O302" s="80"/>
      <c r="P302" s="80"/>
      <c r="Q302" s="80"/>
      <c r="R302" s="80"/>
      <c r="S302" s="80"/>
      <c r="T302" s="80"/>
      <c r="U302" s="80"/>
      <c r="V302" s="80"/>
      <c r="W302" s="80"/>
      <c r="X302" s="80"/>
      <c r="Y302" s="80"/>
      <c r="Z302" s="80"/>
      <c r="AA302" s="80"/>
      <c r="AB302" s="80"/>
      <c r="AC302" s="80"/>
      <c r="AD302" s="80"/>
      <c r="AE302" s="80"/>
      <c r="AF302" s="80"/>
      <c r="AG302" s="80"/>
      <c r="AH302" s="80"/>
      <c r="AI302" s="80"/>
    </row>
    <row r="303" spans="1:35" ht="12.75" customHeight="1">
      <c r="A303" s="91"/>
      <c r="B303" s="32"/>
      <c r="C303" s="31"/>
      <c r="D303" s="31"/>
      <c r="E303" s="31"/>
      <c r="F303" s="92"/>
      <c r="G303" s="32"/>
      <c r="H303" s="93"/>
      <c r="I303" s="80"/>
      <c r="J303" s="80"/>
      <c r="K303" s="80"/>
      <c r="L303" s="80"/>
      <c r="M303" s="80"/>
      <c r="N303" s="80"/>
      <c r="O303" s="80"/>
      <c r="P303" s="80"/>
      <c r="Q303" s="80"/>
      <c r="R303" s="80"/>
      <c r="S303" s="80"/>
      <c r="T303" s="80"/>
      <c r="U303" s="80"/>
      <c r="V303" s="80"/>
      <c r="W303" s="80"/>
      <c r="X303" s="80"/>
      <c r="Y303" s="80"/>
      <c r="Z303" s="80"/>
      <c r="AA303" s="80"/>
      <c r="AB303" s="80"/>
      <c r="AC303" s="80"/>
      <c r="AD303" s="80"/>
      <c r="AE303" s="80"/>
      <c r="AF303" s="80"/>
      <c r="AG303" s="80"/>
      <c r="AH303" s="80"/>
      <c r="AI303" s="80"/>
    </row>
    <row r="304" spans="1:35" ht="12.75" customHeight="1">
      <c r="A304" s="91"/>
      <c r="B304" s="32"/>
      <c r="C304" s="31"/>
      <c r="D304" s="31"/>
      <c r="E304" s="31"/>
      <c r="F304" s="92"/>
      <c r="G304" s="32"/>
      <c r="H304" s="93"/>
      <c r="I304" s="80"/>
      <c r="J304" s="80"/>
      <c r="K304" s="80"/>
      <c r="L304" s="80"/>
      <c r="M304" s="80"/>
      <c r="N304" s="80"/>
      <c r="O304" s="80"/>
      <c r="P304" s="80"/>
      <c r="Q304" s="80"/>
      <c r="R304" s="80"/>
      <c r="S304" s="80"/>
      <c r="T304" s="80"/>
      <c r="U304" s="80"/>
      <c r="V304" s="80"/>
      <c r="W304" s="80"/>
      <c r="X304" s="80"/>
      <c r="Y304" s="80"/>
      <c r="Z304" s="80"/>
      <c r="AA304" s="80"/>
      <c r="AB304" s="80"/>
      <c r="AC304" s="80"/>
      <c r="AD304" s="80"/>
      <c r="AE304" s="80"/>
      <c r="AF304" s="80"/>
      <c r="AG304" s="80"/>
      <c r="AH304" s="80"/>
      <c r="AI304" s="80"/>
    </row>
    <row r="305" spans="1:35" ht="12.75" customHeight="1">
      <c r="A305" s="91"/>
      <c r="B305" s="32"/>
      <c r="C305" s="31"/>
      <c r="D305" s="31"/>
      <c r="E305" s="31"/>
      <c r="F305" s="92"/>
      <c r="G305" s="32"/>
      <c r="H305" s="93"/>
      <c r="I305" s="80"/>
      <c r="J305" s="80"/>
      <c r="K305" s="80"/>
      <c r="L305" s="80"/>
      <c r="M305" s="80"/>
      <c r="N305" s="80"/>
      <c r="O305" s="80"/>
      <c r="P305" s="80"/>
      <c r="Q305" s="80"/>
      <c r="R305" s="80"/>
      <c r="S305" s="80"/>
      <c r="T305" s="80"/>
      <c r="U305" s="80"/>
      <c r="V305" s="80"/>
      <c r="W305" s="80"/>
      <c r="X305" s="80"/>
      <c r="Y305" s="80"/>
      <c r="Z305" s="80"/>
      <c r="AA305" s="80"/>
      <c r="AB305" s="80"/>
      <c r="AC305" s="80"/>
      <c r="AD305" s="80"/>
      <c r="AE305" s="80"/>
      <c r="AF305" s="80"/>
      <c r="AG305" s="80"/>
      <c r="AH305" s="80"/>
      <c r="AI305" s="80"/>
    </row>
    <row r="306" spans="1:35" ht="12.75" customHeight="1">
      <c r="A306" s="91"/>
      <c r="B306" s="32"/>
      <c r="C306" s="31"/>
      <c r="D306" s="31"/>
      <c r="E306" s="31"/>
      <c r="F306" s="92"/>
      <c r="G306" s="32"/>
      <c r="H306" s="93"/>
      <c r="I306" s="80"/>
      <c r="J306" s="80"/>
      <c r="K306" s="80"/>
      <c r="L306" s="80"/>
      <c r="M306" s="80"/>
      <c r="N306" s="80"/>
      <c r="O306" s="80"/>
      <c r="P306" s="80"/>
      <c r="Q306" s="80"/>
      <c r="R306" s="80"/>
      <c r="S306" s="80"/>
      <c r="T306" s="80"/>
      <c r="U306" s="80"/>
      <c r="V306" s="80"/>
      <c r="W306" s="80"/>
      <c r="X306" s="80"/>
      <c r="Y306" s="80"/>
      <c r="Z306" s="80"/>
      <c r="AA306" s="80"/>
      <c r="AB306" s="80"/>
      <c r="AC306" s="80"/>
      <c r="AD306" s="80"/>
      <c r="AE306" s="80"/>
      <c r="AF306" s="80"/>
      <c r="AG306" s="80"/>
      <c r="AH306" s="80"/>
      <c r="AI306" s="80"/>
    </row>
    <row r="307" spans="1:35" ht="12.75" customHeight="1">
      <c r="A307" s="91"/>
      <c r="B307" s="32"/>
      <c r="C307" s="31"/>
      <c r="D307" s="31"/>
      <c r="E307" s="31"/>
      <c r="F307" s="92"/>
      <c r="G307" s="32"/>
      <c r="H307" s="93"/>
      <c r="I307" s="80"/>
      <c r="J307" s="80"/>
      <c r="K307" s="80"/>
      <c r="L307" s="80"/>
      <c r="M307" s="80"/>
      <c r="N307" s="80"/>
      <c r="O307" s="80"/>
      <c r="P307" s="80"/>
      <c r="Q307" s="80"/>
      <c r="R307" s="80"/>
      <c r="S307" s="80"/>
      <c r="T307" s="80"/>
      <c r="U307" s="80"/>
      <c r="V307" s="80"/>
      <c r="W307" s="80"/>
      <c r="X307" s="80"/>
      <c r="Y307" s="80"/>
      <c r="Z307" s="80"/>
      <c r="AA307" s="80"/>
      <c r="AB307" s="80"/>
      <c r="AC307" s="80"/>
      <c r="AD307" s="80"/>
      <c r="AE307" s="80"/>
      <c r="AF307" s="80"/>
      <c r="AG307" s="80"/>
      <c r="AH307" s="80"/>
      <c r="AI307" s="80"/>
    </row>
    <row r="308" spans="1:35" ht="12.75" customHeight="1">
      <c r="A308" s="91"/>
      <c r="B308" s="32"/>
      <c r="C308" s="31"/>
      <c r="D308" s="31"/>
      <c r="E308" s="31"/>
      <c r="F308" s="92"/>
      <c r="G308" s="32"/>
      <c r="H308" s="93"/>
      <c r="I308" s="80"/>
      <c r="J308" s="80"/>
      <c r="K308" s="80"/>
      <c r="L308" s="80"/>
      <c r="M308" s="80"/>
      <c r="N308" s="80"/>
      <c r="O308" s="80"/>
      <c r="P308" s="80"/>
      <c r="Q308" s="80"/>
      <c r="R308" s="80"/>
      <c r="S308" s="80"/>
      <c r="T308" s="80"/>
      <c r="U308" s="80"/>
      <c r="V308" s="80"/>
      <c r="W308" s="80"/>
      <c r="X308" s="80"/>
      <c r="Y308" s="80"/>
      <c r="Z308" s="80"/>
      <c r="AA308" s="80"/>
      <c r="AB308" s="80"/>
      <c r="AC308" s="80"/>
      <c r="AD308" s="80"/>
      <c r="AE308" s="80"/>
      <c r="AF308" s="80"/>
      <c r="AG308" s="80"/>
      <c r="AH308" s="80"/>
      <c r="AI308" s="80"/>
    </row>
    <row r="309" spans="1:35" ht="12.75" customHeight="1">
      <c r="A309" s="91"/>
      <c r="B309" s="32"/>
      <c r="C309" s="31"/>
      <c r="D309" s="31"/>
      <c r="E309" s="31"/>
      <c r="F309" s="92"/>
      <c r="G309" s="32"/>
      <c r="H309" s="93"/>
      <c r="I309" s="80"/>
      <c r="J309" s="80"/>
      <c r="K309" s="80"/>
      <c r="L309" s="80"/>
      <c r="M309" s="80"/>
      <c r="N309" s="80"/>
      <c r="O309" s="80"/>
      <c r="P309" s="80"/>
      <c r="Q309" s="80"/>
      <c r="R309" s="80"/>
      <c r="S309" s="80"/>
      <c r="T309" s="80"/>
      <c r="U309" s="80"/>
      <c r="V309" s="80"/>
      <c r="W309" s="80"/>
      <c r="X309" s="80"/>
      <c r="Y309" s="80"/>
      <c r="Z309" s="80"/>
      <c r="AA309" s="80"/>
      <c r="AB309" s="80"/>
      <c r="AC309" s="80"/>
      <c r="AD309" s="80"/>
      <c r="AE309" s="80"/>
      <c r="AF309" s="80"/>
      <c r="AG309" s="80"/>
      <c r="AH309" s="80"/>
      <c r="AI309" s="80"/>
    </row>
    <row r="310" spans="1:35" ht="12.75" customHeight="1">
      <c r="A310" s="91"/>
      <c r="B310" s="32"/>
      <c r="C310" s="31"/>
      <c r="D310" s="31"/>
      <c r="E310" s="31"/>
      <c r="F310" s="92"/>
      <c r="G310" s="32"/>
      <c r="H310" s="93"/>
      <c r="I310" s="80"/>
      <c r="J310" s="80"/>
      <c r="K310" s="80"/>
      <c r="L310" s="80"/>
      <c r="M310" s="80"/>
      <c r="N310" s="80"/>
      <c r="O310" s="80"/>
      <c r="P310" s="80"/>
      <c r="Q310" s="80"/>
      <c r="R310" s="80"/>
      <c r="S310" s="80"/>
      <c r="T310" s="80"/>
      <c r="U310" s="80"/>
      <c r="V310" s="80"/>
      <c r="W310" s="80"/>
      <c r="X310" s="80"/>
      <c r="Y310" s="80"/>
      <c r="Z310" s="80"/>
      <c r="AA310" s="80"/>
      <c r="AB310" s="80"/>
      <c r="AC310" s="80"/>
      <c r="AD310" s="80"/>
      <c r="AE310" s="80"/>
      <c r="AF310" s="80"/>
      <c r="AG310" s="80"/>
      <c r="AH310" s="80"/>
      <c r="AI310" s="80"/>
    </row>
    <row r="311" spans="1:35" ht="12.75" customHeight="1">
      <c r="A311" s="91"/>
      <c r="B311" s="32"/>
      <c r="C311" s="31"/>
      <c r="D311" s="31"/>
      <c r="E311" s="31"/>
      <c r="F311" s="92"/>
      <c r="G311" s="32"/>
      <c r="H311" s="93"/>
      <c r="I311" s="80"/>
      <c r="J311" s="80"/>
      <c r="K311" s="80"/>
      <c r="L311" s="80"/>
      <c r="M311" s="80"/>
      <c r="N311" s="80"/>
      <c r="O311" s="80"/>
      <c r="P311" s="80"/>
      <c r="Q311" s="80"/>
      <c r="R311" s="80"/>
      <c r="S311" s="80"/>
      <c r="T311" s="80"/>
      <c r="U311" s="80"/>
      <c r="V311" s="80"/>
      <c r="W311" s="80"/>
      <c r="X311" s="80"/>
      <c r="Y311" s="80"/>
      <c r="Z311" s="80"/>
      <c r="AA311" s="80"/>
      <c r="AB311" s="80"/>
      <c r="AC311" s="80"/>
      <c r="AD311" s="80"/>
      <c r="AE311" s="80"/>
      <c r="AF311" s="80"/>
      <c r="AG311" s="80"/>
      <c r="AH311" s="80"/>
      <c r="AI311" s="80"/>
    </row>
    <row r="312" spans="1:35" ht="12.75" customHeight="1">
      <c r="A312" s="91"/>
      <c r="B312" s="32"/>
      <c r="C312" s="31"/>
      <c r="D312" s="31"/>
      <c r="E312" s="31"/>
      <c r="F312" s="92"/>
      <c r="G312" s="32"/>
      <c r="H312" s="93"/>
      <c r="I312" s="80"/>
      <c r="J312" s="80"/>
      <c r="K312" s="80"/>
      <c r="L312" s="80"/>
      <c r="M312" s="80"/>
      <c r="N312" s="80"/>
      <c r="O312" s="80"/>
      <c r="P312" s="80"/>
      <c r="Q312" s="80"/>
      <c r="R312" s="80"/>
      <c r="S312" s="80"/>
      <c r="T312" s="80"/>
      <c r="U312" s="80"/>
      <c r="V312" s="80"/>
      <c r="W312" s="80"/>
      <c r="X312" s="80"/>
      <c r="Y312" s="80"/>
      <c r="Z312" s="80"/>
      <c r="AA312" s="80"/>
      <c r="AB312" s="80"/>
      <c r="AC312" s="80"/>
      <c r="AD312" s="80"/>
      <c r="AE312" s="80"/>
      <c r="AF312" s="80"/>
      <c r="AG312" s="80"/>
      <c r="AH312" s="80"/>
      <c r="AI312" s="80"/>
    </row>
    <row r="313" spans="1:35" ht="12.75" customHeight="1">
      <c r="A313" s="91"/>
      <c r="B313" s="32"/>
      <c r="C313" s="31"/>
      <c r="D313" s="31"/>
      <c r="E313" s="31"/>
      <c r="F313" s="92"/>
      <c r="G313" s="32"/>
      <c r="H313" s="93"/>
      <c r="I313" s="80"/>
      <c r="J313" s="80"/>
      <c r="K313" s="80"/>
      <c r="L313" s="80"/>
      <c r="M313" s="80"/>
      <c r="N313" s="80"/>
      <c r="O313" s="80"/>
      <c r="P313" s="80"/>
      <c r="Q313" s="80"/>
      <c r="R313" s="80"/>
      <c r="S313" s="80"/>
      <c r="T313" s="80"/>
      <c r="U313" s="80"/>
      <c r="V313" s="80"/>
      <c r="W313" s="80"/>
      <c r="X313" s="80"/>
      <c r="Y313" s="80"/>
      <c r="Z313" s="80"/>
      <c r="AA313" s="80"/>
      <c r="AB313" s="80"/>
      <c r="AC313" s="80"/>
      <c r="AD313" s="80"/>
      <c r="AE313" s="80"/>
      <c r="AF313" s="80"/>
      <c r="AG313" s="80"/>
      <c r="AH313" s="80"/>
      <c r="AI313" s="80"/>
    </row>
    <row r="314" spans="1:35" ht="12.75" customHeight="1">
      <c r="A314" s="91"/>
      <c r="B314" s="32"/>
      <c r="C314" s="31"/>
      <c r="D314" s="31"/>
      <c r="E314" s="31"/>
      <c r="F314" s="92"/>
      <c r="G314" s="32"/>
      <c r="H314" s="93"/>
      <c r="I314" s="80"/>
      <c r="J314" s="80"/>
      <c r="K314" s="80"/>
      <c r="L314" s="80"/>
      <c r="M314" s="80"/>
      <c r="N314" s="80"/>
      <c r="O314" s="80"/>
      <c r="P314" s="80"/>
      <c r="Q314" s="80"/>
      <c r="R314" s="80"/>
      <c r="S314" s="80"/>
      <c r="T314" s="80"/>
      <c r="U314" s="80"/>
      <c r="V314" s="80"/>
      <c r="W314" s="80"/>
      <c r="X314" s="80"/>
      <c r="Y314" s="80"/>
      <c r="Z314" s="80"/>
      <c r="AA314" s="80"/>
      <c r="AB314" s="80"/>
      <c r="AC314" s="80"/>
      <c r="AD314" s="80"/>
      <c r="AE314" s="80"/>
      <c r="AF314" s="80"/>
      <c r="AG314" s="80"/>
      <c r="AH314" s="80"/>
      <c r="AI314" s="80"/>
    </row>
    <row r="315" spans="1:35" ht="12.75" customHeight="1">
      <c r="A315" s="91"/>
      <c r="B315" s="32"/>
      <c r="C315" s="31"/>
      <c r="D315" s="31"/>
      <c r="E315" s="31"/>
      <c r="F315" s="92"/>
      <c r="G315" s="32"/>
      <c r="H315" s="93"/>
      <c r="I315" s="80"/>
      <c r="J315" s="80"/>
      <c r="K315" s="80"/>
      <c r="L315" s="80"/>
      <c r="M315" s="80"/>
      <c r="N315" s="80"/>
      <c r="O315" s="80"/>
      <c r="P315" s="80"/>
      <c r="Q315" s="80"/>
      <c r="R315" s="80"/>
      <c r="S315" s="80"/>
      <c r="T315" s="80"/>
      <c r="U315" s="80"/>
      <c r="V315" s="80"/>
      <c r="W315" s="80"/>
      <c r="X315" s="80"/>
      <c r="Y315" s="80"/>
      <c r="Z315" s="80"/>
      <c r="AA315" s="80"/>
      <c r="AB315" s="80"/>
      <c r="AC315" s="80"/>
      <c r="AD315" s="80"/>
      <c r="AE315" s="80"/>
      <c r="AF315" s="80"/>
      <c r="AG315" s="80"/>
      <c r="AH315" s="80"/>
      <c r="AI315" s="80"/>
    </row>
    <row r="316" spans="1:35" ht="12.75" customHeight="1">
      <c r="A316" s="91"/>
      <c r="B316" s="32"/>
      <c r="C316" s="31"/>
      <c r="D316" s="31"/>
      <c r="E316" s="31"/>
      <c r="F316" s="92"/>
      <c r="G316" s="32"/>
      <c r="H316" s="93"/>
      <c r="I316" s="80"/>
      <c r="J316" s="80"/>
      <c r="K316" s="80"/>
      <c r="L316" s="80"/>
      <c r="M316" s="80"/>
      <c r="N316" s="80"/>
      <c r="O316" s="80"/>
      <c r="P316" s="80"/>
      <c r="Q316" s="80"/>
      <c r="R316" s="80"/>
      <c r="S316" s="80"/>
      <c r="T316" s="80"/>
      <c r="U316" s="80"/>
      <c r="V316" s="80"/>
      <c r="W316" s="80"/>
      <c r="X316" s="80"/>
      <c r="Y316" s="80"/>
      <c r="Z316" s="80"/>
      <c r="AA316" s="80"/>
      <c r="AB316" s="80"/>
      <c r="AC316" s="80"/>
      <c r="AD316" s="80"/>
      <c r="AE316" s="80"/>
      <c r="AF316" s="80"/>
      <c r="AG316" s="80"/>
      <c r="AH316" s="80"/>
      <c r="AI316" s="80"/>
    </row>
    <row r="317" spans="1:35" ht="12.75" customHeight="1">
      <c r="A317" s="91"/>
      <c r="B317" s="32"/>
      <c r="C317" s="31"/>
      <c r="D317" s="31"/>
      <c r="E317" s="31"/>
      <c r="F317" s="92"/>
      <c r="G317" s="32"/>
      <c r="H317" s="93"/>
      <c r="I317" s="80"/>
      <c r="J317" s="80"/>
      <c r="K317" s="80"/>
      <c r="L317" s="80"/>
      <c r="M317" s="80"/>
      <c r="N317" s="80"/>
      <c r="O317" s="80"/>
      <c r="P317" s="80"/>
      <c r="Q317" s="80"/>
      <c r="R317" s="80"/>
      <c r="S317" s="80"/>
      <c r="T317" s="80"/>
      <c r="U317" s="80"/>
      <c r="V317" s="80"/>
      <c r="W317" s="80"/>
      <c r="X317" s="80"/>
      <c r="Y317" s="80"/>
      <c r="Z317" s="80"/>
      <c r="AA317" s="80"/>
      <c r="AB317" s="80"/>
      <c r="AC317" s="80"/>
      <c r="AD317" s="80"/>
      <c r="AE317" s="80"/>
      <c r="AF317" s="80"/>
      <c r="AG317" s="80"/>
      <c r="AH317" s="80"/>
      <c r="AI317" s="80"/>
    </row>
    <row r="318" spans="1:35" ht="12.75" customHeight="1">
      <c r="A318" s="91"/>
      <c r="B318" s="32"/>
      <c r="C318" s="31"/>
      <c r="D318" s="31"/>
      <c r="E318" s="31"/>
      <c r="F318" s="92"/>
      <c r="G318" s="32"/>
      <c r="H318" s="93"/>
      <c r="I318" s="80"/>
      <c r="J318" s="80"/>
      <c r="K318" s="80"/>
      <c r="L318" s="80"/>
      <c r="M318" s="80"/>
      <c r="N318" s="80"/>
      <c r="O318" s="80"/>
      <c r="P318" s="80"/>
      <c r="Q318" s="80"/>
      <c r="R318" s="80"/>
      <c r="S318" s="80"/>
      <c r="T318" s="80"/>
      <c r="U318" s="80"/>
      <c r="V318" s="80"/>
      <c r="W318" s="80"/>
      <c r="X318" s="80"/>
      <c r="Y318" s="80"/>
      <c r="Z318" s="80"/>
      <c r="AA318" s="80"/>
      <c r="AB318" s="80"/>
      <c r="AC318" s="80"/>
      <c r="AD318" s="80"/>
      <c r="AE318" s="80"/>
      <c r="AF318" s="80"/>
      <c r="AG318" s="80"/>
      <c r="AH318" s="80"/>
      <c r="AI318" s="80"/>
    </row>
    <row r="319" spans="1:35" ht="12.75" customHeight="1">
      <c r="A319" s="91"/>
      <c r="B319" s="32"/>
      <c r="C319" s="31"/>
      <c r="D319" s="31"/>
      <c r="E319" s="31"/>
      <c r="F319" s="92"/>
      <c r="G319" s="32"/>
      <c r="H319" s="93"/>
      <c r="I319" s="80"/>
      <c r="J319" s="80"/>
      <c r="K319" s="80"/>
      <c r="L319" s="80"/>
      <c r="M319" s="80"/>
      <c r="N319" s="80"/>
      <c r="O319" s="80"/>
      <c r="P319" s="80"/>
      <c r="Q319" s="80"/>
      <c r="R319" s="80"/>
      <c r="S319" s="80"/>
      <c r="T319" s="80"/>
      <c r="U319" s="80"/>
      <c r="V319" s="80"/>
      <c r="W319" s="80"/>
      <c r="X319" s="80"/>
      <c r="Y319" s="80"/>
      <c r="Z319" s="80"/>
      <c r="AA319" s="80"/>
      <c r="AB319" s="80"/>
      <c r="AC319" s="80"/>
      <c r="AD319" s="80"/>
      <c r="AE319" s="80"/>
      <c r="AF319" s="80"/>
      <c r="AG319" s="80"/>
      <c r="AH319" s="80"/>
      <c r="AI319" s="80"/>
    </row>
    <row r="320" spans="1:35" ht="12.75" customHeight="1">
      <c r="A320" s="91"/>
      <c r="B320" s="32"/>
      <c r="C320" s="31"/>
      <c r="D320" s="31"/>
      <c r="E320" s="31"/>
      <c r="F320" s="92"/>
      <c r="G320" s="32"/>
      <c r="H320" s="93"/>
      <c r="I320" s="80"/>
      <c r="J320" s="80"/>
      <c r="K320" s="80"/>
      <c r="L320" s="80"/>
      <c r="M320" s="80"/>
      <c r="N320" s="80"/>
      <c r="O320" s="80"/>
      <c r="P320" s="80"/>
      <c r="Q320" s="80"/>
      <c r="R320" s="80"/>
      <c r="S320" s="80"/>
      <c r="T320" s="80"/>
      <c r="U320" s="80"/>
      <c r="V320" s="80"/>
      <c r="W320" s="80"/>
      <c r="X320" s="80"/>
      <c r="Y320" s="80"/>
      <c r="Z320" s="80"/>
      <c r="AA320" s="80"/>
      <c r="AB320" s="80"/>
      <c r="AC320" s="80"/>
      <c r="AD320" s="80"/>
      <c r="AE320" s="80"/>
      <c r="AF320" s="80"/>
      <c r="AG320" s="80"/>
      <c r="AH320" s="80"/>
      <c r="AI320" s="80"/>
    </row>
    <row r="321" spans="1:35" ht="12.75" customHeight="1">
      <c r="A321" s="91"/>
      <c r="B321" s="32"/>
      <c r="C321" s="31"/>
      <c r="D321" s="31"/>
      <c r="E321" s="31"/>
      <c r="F321" s="92"/>
      <c r="G321" s="32"/>
      <c r="H321" s="93"/>
      <c r="I321" s="80"/>
      <c r="J321" s="80"/>
      <c r="K321" s="80"/>
      <c r="L321" s="80"/>
      <c r="M321" s="80"/>
      <c r="N321" s="80"/>
      <c r="O321" s="80"/>
      <c r="P321" s="80"/>
      <c r="Q321" s="80"/>
      <c r="R321" s="80"/>
      <c r="S321" s="80"/>
      <c r="T321" s="80"/>
      <c r="U321" s="80"/>
      <c r="V321" s="80"/>
      <c r="W321" s="80"/>
      <c r="X321" s="80"/>
      <c r="Y321" s="80"/>
      <c r="Z321" s="80"/>
      <c r="AA321" s="80"/>
      <c r="AB321" s="80"/>
      <c r="AC321" s="80"/>
      <c r="AD321" s="80"/>
      <c r="AE321" s="80"/>
      <c r="AF321" s="80"/>
      <c r="AG321" s="80"/>
      <c r="AH321" s="80"/>
      <c r="AI321" s="80"/>
    </row>
    <row r="322" spans="1:35" ht="12.75" customHeight="1">
      <c r="A322" s="91"/>
      <c r="B322" s="32"/>
      <c r="C322" s="31"/>
      <c r="D322" s="31"/>
      <c r="E322" s="31"/>
      <c r="F322" s="92"/>
      <c r="G322" s="32"/>
      <c r="H322" s="93"/>
      <c r="I322" s="80"/>
      <c r="J322" s="80"/>
      <c r="K322" s="80"/>
      <c r="L322" s="80"/>
      <c r="M322" s="80"/>
      <c r="N322" s="80"/>
      <c r="O322" s="80"/>
      <c r="P322" s="80"/>
      <c r="Q322" s="80"/>
      <c r="R322" s="80"/>
      <c r="S322" s="80"/>
      <c r="T322" s="80"/>
      <c r="U322" s="80"/>
      <c r="V322" s="80"/>
      <c r="W322" s="80"/>
      <c r="X322" s="80"/>
      <c r="Y322" s="80"/>
      <c r="Z322" s="80"/>
      <c r="AA322" s="80"/>
      <c r="AB322" s="80"/>
      <c r="AC322" s="80"/>
      <c r="AD322" s="80"/>
      <c r="AE322" s="80"/>
      <c r="AF322" s="80"/>
      <c r="AG322" s="80"/>
      <c r="AH322" s="80"/>
      <c r="AI322" s="80"/>
    </row>
    <row r="323" spans="1:35" ht="12.75" customHeight="1">
      <c r="A323" s="91"/>
      <c r="B323" s="32"/>
      <c r="C323" s="31"/>
      <c r="D323" s="31"/>
      <c r="E323" s="31"/>
      <c r="F323" s="92"/>
      <c r="G323" s="32"/>
      <c r="H323" s="93"/>
      <c r="I323" s="80"/>
      <c r="J323" s="80"/>
      <c r="K323" s="80"/>
      <c r="L323" s="80"/>
      <c r="M323" s="80"/>
      <c r="N323" s="80"/>
      <c r="O323" s="80"/>
      <c r="P323" s="80"/>
      <c r="Q323" s="80"/>
      <c r="R323" s="80"/>
      <c r="S323" s="80"/>
      <c r="T323" s="80"/>
      <c r="U323" s="80"/>
      <c r="V323" s="80"/>
      <c r="W323" s="80"/>
      <c r="X323" s="80"/>
      <c r="Y323" s="80"/>
      <c r="Z323" s="80"/>
      <c r="AA323" s="80"/>
      <c r="AB323" s="80"/>
      <c r="AC323" s="80"/>
      <c r="AD323" s="80"/>
      <c r="AE323" s="80"/>
      <c r="AF323" s="80"/>
      <c r="AG323" s="80"/>
      <c r="AH323" s="80"/>
      <c r="AI323" s="80"/>
    </row>
    <row r="324" spans="1:35" ht="12.75" customHeight="1">
      <c r="A324" s="91"/>
      <c r="B324" s="32"/>
      <c r="C324" s="31"/>
      <c r="D324" s="31"/>
      <c r="E324" s="31"/>
      <c r="F324" s="92"/>
      <c r="G324" s="32"/>
      <c r="H324" s="93"/>
      <c r="I324" s="80"/>
      <c r="J324" s="80"/>
      <c r="K324" s="80"/>
      <c r="L324" s="80"/>
      <c r="M324" s="80"/>
      <c r="N324" s="80"/>
      <c r="O324" s="80"/>
      <c r="P324" s="80"/>
      <c r="Q324" s="80"/>
      <c r="R324" s="80"/>
      <c r="S324" s="80"/>
      <c r="T324" s="80"/>
      <c r="U324" s="80"/>
      <c r="V324" s="80"/>
      <c r="W324" s="80"/>
      <c r="X324" s="80"/>
      <c r="Y324" s="80"/>
      <c r="Z324" s="80"/>
      <c r="AA324" s="80"/>
      <c r="AB324" s="80"/>
      <c r="AC324" s="80"/>
      <c r="AD324" s="80"/>
      <c r="AE324" s="80"/>
      <c r="AF324" s="80"/>
      <c r="AG324" s="80"/>
      <c r="AH324" s="80"/>
      <c r="AI324" s="80"/>
    </row>
    <row r="325" spans="1:35" ht="12.75" customHeight="1">
      <c r="A325" s="91"/>
      <c r="B325" s="32"/>
      <c r="C325" s="31"/>
      <c r="D325" s="31"/>
      <c r="E325" s="31"/>
      <c r="F325" s="92"/>
      <c r="G325" s="32"/>
      <c r="H325" s="93"/>
      <c r="I325" s="80"/>
      <c r="J325" s="80"/>
      <c r="K325" s="80"/>
      <c r="L325" s="80"/>
      <c r="M325" s="80"/>
      <c r="N325" s="80"/>
      <c r="O325" s="80"/>
      <c r="P325" s="80"/>
      <c r="Q325" s="80"/>
      <c r="R325" s="80"/>
      <c r="S325" s="80"/>
      <c r="T325" s="80"/>
      <c r="U325" s="80"/>
      <c r="V325" s="80"/>
      <c r="W325" s="80"/>
      <c r="X325" s="80"/>
      <c r="Y325" s="80"/>
      <c r="Z325" s="80"/>
      <c r="AA325" s="80"/>
      <c r="AB325" s="80"/>
      <c r="AC325" s="80"/>
      <c r="AD325" s="80"/>
      <c r="AE325" s="80"/>
      <c r="AF325" s="80"/>
      <c r="AG325" s="80"/>
      <c r="AH325" s="80"/>
      <c r="AI325" s="80"/>
    </row>
    <row r="326" spans="1:35" ht="12.75" customHeight="1">
      <c r="A326" s="91"/>
      <c r="B326" s="32"/>
      <c r="C326" s="31"/>
      <c r="D326" s="31"/>
      <c r="E326" s="31"/>
      <c r="F326" s="92"/>
      <c r="G326" s="32"/>
      <c r="H326" s="93"/>
      <c r="I326" s="80"/>
      <c r="J326" s="80"/>
      <c r="K326" s="80"/>
      <c r="L326" s="80"/>
      <c r="M326" s="80"/>
      <c r="N326" s="80"/>
      <c r="O326" s="80"/>
      <c r="P326" s="80"/>
      <c r="Q326" s="80"/>
      <c r="R326" s="80"/>
      <c r="S326" s="80"/>
      <c r="T326" s="80"/>
      <c r="U326" s="80"/>
      <c r="V326" s="80"/>
      <c r="W326" s="80"/>
      <c r="X326" s="80"/>
      <c r="Y326" s="80"/>
      <c r="Z326" s="80"/>
      <c r="AA326" s="80"/>
      <c r="AB326" s="80"/>
      <c r="AC326" s="80"/>
      <c r="AD326" s="80"/>
      <c r="AE326" s="80"/>
      <c r="AF326" s="80"/>
      <c r="AG326" s="80"/>
      <c r="AH326" s="80"/>
      <c r="AI326" s="80"/>
    </row>
    <row r="327" spans="1:35" ht="12.75" customHeight="1">
      <c r="A327" s="91"/>
      <c r="B327" s="32"/>
      <c r="C327" s="31"/>
      <c r="D327" s="31"/>
      <c r="E327" s="31"/>
      <c r="F327" s="92"/>
      <c r="G327" s="32"/>
      <c r="H327" s="93"/>
      <c r="I327" s="80"/>
      <c r="J327" s="80"/>
      <c r="K327" s="80"/>
      <c r="L327" s="80"/>
      <c r="M327" s="80"/>
      <c r="N327" s="80"/>
      <c r="O327" s="80"/>
      <c r="P327" s="80"/>
      <c r="Q327" s="80"/>
      <c r="R327" s="80"/>
      <c r="S327" s="80"/>
      <c r="T327" s="80"/>
      <c r="U327" s="80"/>
      <c r="V327" s="80"/>
      <c r="W327" s="80"/>
      <c r="X327" s="80"/>
      <c r="Y327" s="80"/>
      <c r="Z327" s="80"/>
      <c r="AA327" s="80"/>
      <c r="AB327" s="80"/>
      <c r="AC327" s="80"/>
      <c r="AD327" s="80"/>
      <c r="AE327" s="80"/>
      <c r="AF327" s="80"/>
      <c r="AG327" s="80"/>
      <c r="AH327" s="80"/>
      <c r="AI327" s="80"/>
    </row>
    <row r="328" spans="1:35" ht="12.75" customHeight="1">
      <c r="A328" s="91"/>
      <c r="B328" s="32"/>
      <c r="C328" s="31"/>
      <c r="D328" s="31"/>
      <c r="E328" s="31"/>
      <c r="F328" s="92"/>
      <c r="G328" s="32"/>
      <c r="H328" s="93"/>
      <c r="I328" s="80"/>
      <c r="J328" s="80"/>
      <c r="K328" s="80"/>
      <c r="L328" s="80"/>
      <c r="M328" s="80"/>
      <c r="N328" s="80"/>
      <c r="O328" s="80"/>
      <c r="P328" s="80"/>
      <c r="Q328" s="80"/>
      <c r="R328" s="80"/>
      <c r="S328" s="80"/>
      <c r="T328" s="80"/>
      <c r="U328" s="80"/>
      <c r="V328" s="80"/>
      <c r="W328" s="80"/>
      <c r="X328" s="80"/>
      <c r="Y328" s="80"/>
      <c r="Z328" s="80"/>
      <c r="AA328" s="80"/>
      <c r="AB328" s="80"/>
      <c r="AC328" s="80"/>
      <c r="AD328" s="80"/>
      <c r="AE328" s="80"/>
      <c r="AF328" s="80"/>
      <c r="AG328" s="80"/>
      <c r="AH328" s="80"/>
      <c r="AI328" s="80"/>
    </row>
    <row r="329" spans="1:35" ht="12.75" customHeight="1">
      <c r="A329" s="91"/>
      <c r="B329" s="32"/>
      <c r="C329" s="31"/>
      <c r="D329" s="31"/>
      <c r="E329" s="31"/>
      <c r="F329" s="92"/>
      <c r="G329" s="32"/>
      <c r="H329" s="93"/>
      <c r="I329" s="80"/>
      <c r="J329" s="80"/>
      <c r="K329" s="80"/>
      <c r="L329" s="80"/>
      <c r="M329" s="80"/>
      <c r="N329" s="80"/>
      <c r="O329" s="80"/>
      <c r="P329" s="80"/>
      <c r="Q329" s="80"/>
      <c r="R329" s="80"/>
      <c r="S329" s="80"/>
      <c r="T329" s="80"/>
      <c r="U329" s="80"/>
      <c r="V329" s="80"/>
      <c r="W329" s="80"/>
      <c r="X329" s="80"/>
      <c r="Y329" s="80"/>
      <c r="Z329" s="80"/>
      <c r="AA329" s="80"/>
      <c r="AB329" s="80"/>
      <c r="AC329" s="80"/>
      <c r="AD329" s="80"/>
      <c r="AE329" s="80"/>
      <c r="AF329" s="80"/>
      <c r="AG329" s="80"/>
      <c r="AH329" s="80"/>
      <c r="AI329" s="80"/>
    </row>
    <row r="330" spans="1:35" ht="12.75" customHeight="1">
      <c r="A330" s="91"/>
      <c r="B330" s="32"/>
      <c r="C330" s="31"/>
      <c r="D330" s="31"/>
      <c r="E330" s="31"/>
      <c r="F330" s="92"/>
      <c r="G330" s="32"/>
      <c r="H330" s="93"/>
      <c r="I330" s="80"/>
      <c r="J330" s="80"/>
      <c r="K330" s="80"/>
      <c r="L330" s="80"/>
      <c r="M330" s="80"/>
      <c r="N330" s="80"/>
      <c r="O330" s="80"/>
      <c r="P330" s="80"/>
      <c r="Q330" s="80"/>
      <c r="R330" s="80"/>
      <c r="S330" s="80"/>
      <c r="T330" s="80"/>
      <c r="U330" s="80"/>
      <c r="V330" s="80"/>
      <c r="W330" s="80"/>
      <c r="X330" s="80"/>
      <c r="Y330" s="80"/>
      <c r="Z330" s="80"/>
      <c r="AA330" s="80"/>
      <c r="AB330" s="80"/>
      <c r="AC330" s="80"/>
      <c r="AD330" s="80"/>
      <c r="AE330" s="80"/>
      <c r="AF330" s="80"/>
      <c r="AG330" s="80"/>
      <c r="AH330" s="80"/>
      <c r="AI330" s="80"/>
    </row>
    <row r="331" spans="1:35" ht="12.75" customHeight="1">
      <c r="A331" s="91"/>
      <c r="B331" s="32"/>
      <c r="C331" s="31"/>
      <c r="D331" s="31"/>
      <c r="E331" s="31"/>
      <c r="F331" s="92"/>
      <c r="G331" s="32"/>
      <c r="H331" s="93"/>
      <c r="I331" s="80"/>
      <c r="J331" s="80"/>
      <c r="K331" s="80"/>
      <c r="L331" s="80"/>
      <c r="M331" s="80"/>
      <c r="N331" s="80"/>
      <c r="O331" s="80"/>
      <c r="P331" s="80"/>
      <c r="Q331" s="80"/>
      <c r="R331" s="80"/>
      <c r="S331" s="80"/>
      <c r="T331" s="80"/>
      <c r="U331" s="80"/>
      <c r="V331" s="80"/>
      <c r="W331" s="80"/>
      <c r="X331" s="80"/>
      <c r="Y331" s="80"/>
      <c r="Z331" s="80"/>
      <c r="AA331" s="80"/>
      <c r="AB331" s="80"/>
      <c r="AC331" s="80"/>
      <c r="AD331" s="80"/>
      <c r="AE331" s="80"/>
      <c r="AF331" s="80"/>
      <c r="AG331" s="80"/>
      <c r="AH331" s="80"/>
      <c r="AI331" s="80"/>
    </row>
    <row r="332" spans="1:35" ht="12.75" customHeight="1">
      <c r="A332" s="91"/>
      <c r="B332" s="32"/>
      <c r="C332" s="31"/>
      <c r="D332" s="31"/>
      <c r="E332" s="31"/>
      <c r="F332" s="92"/>
      <c r="G332" s="32"/>
      <c r="H332" s="93"/>
      <c r="I332" s="80"/>
      <c r="J332" s="80"/>
      <c r="K332" s="80"/>
      <c r="L332" s="80"/>
      <c r="M332" s="80"/>
      <c r="N332" s="80"/>
      <c r="O332" s="80"/>
      <c r="P332" s="80"/>
      <c r="Q332" s="80"/>
      <c r="R332" s="80"/>
      <c r="S332" s="80"/>
      <c r="T332" s="80"/>
      <c r="U332" s="80"/>
      <c r="V332" s="80"/>
      <c r="W332" s="80"/>
      <c r="X332" s="80"/>
      <c r="Y332" s="80"/>
      <c r="Z332" s="80"/>
      <c r="AA332" s="80"/>
      <c r="AB332" s="80"/>
      <c r="AC332" s="80"/>
      <c r="AD332" s="80"/>
      <c r="AE332" s="80"/>
      <c r="AF332" s="80"/>
      <c r="AG332" s="80"/>
      <c r="AH332" s="80"/>
      <c r="AI332" s="80"/>
    </row>
    <row r="333" spans="1:35" ht="12.75" customHeight="1">
      <c r="A333" s="91"/>
      <c r="B333" s="32"/>
      <c r="C333" s="31"/>
      <c r="D333" s="31"/>
      <c r="E333" s="31"/>
      <c r="F333" s="92"/>
      <c r="G333" s="32"/>
      <c r="H333" s="93"/>
      <c r="I333" s="80"/>
      <c r="J333" s="80"/>
      <c r="K333" s="80"/>
      <c r="L333" s="80"/>
      <c r="M333" s="80"/>
      <c r="N333" s="80"/>
      <c r="O333" s="80"/>
      <c r="P333" s="80"/>
      <c r="Q333" s="80"/>
      <c r="R333" s="80"/>
      <c r="S333" s="80"/>
      <c r="T333" s="80"/>
      <c r="U333" s="80"/>
      <c r="V333" s="80"/>
      <c r="W333" s="80"/>
      <c r="X333" s="80"/>
      <c r="Y333" s="80"/>
      <c r="Z333" s="80"/>
      <c r="AA333" s="80"/>
      <c r="AB333" s="80"/>
      <c r="AC333" s="80"/>
      <c r="AD333" s="80"/>
      <c r="AE333" s="80"/>
      <c r="AF333" s="80"/>
      <c r="AG333" s="80"/>
      <c r="AH333" s="80"/>
      <c r="AI333" s="80"/>
    </row>
    <row r="334" spans="1:35" ht="12.75" customHeight="1">
      <c r="A334" s="91"/>
      <c r="B334" s="32"/>
      <c r="C334" s="31"/>
      <c r="D334" s="31"/>
      <c r="E334" s="31"/>
      <c r="F334" s="92"/>
      <c r="G334" s="32"/>
      <c r="H334" s="93"/>
      <c r="I334" s="80"/>
      <c r="J334" s="80"/>
      <c r="K334" s="80"/>
      <c r="L334" s="80"/>
      <c r="M334" s="80"/>
      <c r="N334" s="80"/>
      <c r="O334" s="80"/>
      <c r="P334" s="80"/>
      <c r="Q334" s="80"/>
      <c r="R334" s="80"/>
      <c r="S334" s="80"/>
      <c r="T334" s="80"/>
      <c r="U334" s="80"/>
      <c r="V334" s="80"/>
      <c r="W334" s="80"/>
      <c r="X334" s="80"/>
      <c r="Y334" s="80"/>
      <c r="Z334" s="80"/>
      <c r="AA334" s="80"/>
      <c r="AB334" s="80"/>
      <c r="AC334" s="80"/>
      <c r="AD334" s="80"/>
      <c r="AE334" s="80"/>
      <c r="AF334" s="80"/>
      <c r="AG334" s="80"/>
      <c r="AH334" s="80"/>
      <c r="AI334" s="80"/>
    </row>
    <row r="335" spans="1:35" ht="12.75" customHeight="1">
      <c r="A335" s="91"/>
      <c r="B335" s="32"/>
      <c r="C335" s="31"/>
      <c r="D335" s="31"/>
      <c r="E335" s="31"/>
      <c r="F335" s="92"/>
      <c r="G335" s="32"/>
      <c r="H335" s="93"/>
      <c r="I335" s="80"/>
      <c r="J335" s="80"/>
      <c r="K335" s="80"/>
      <c r="L335" s="80"/>
      <c r="M335" s="80"/>
      <c r="N335" s="80"/>
      <c r="O335" s="80"/>
      <c r="P335" s="80"/>
      <c r="Q335" s="80"/>
      <c r="R335" s="80"/>
      <c r="S335" s="80"/>
      <c r="T335" s="80"/>
      <c r="U335" s="80"/>
      <c r="V335" s="80"/>
      <c r="W335" s="80"/>
      <c r="X335" s="80"/>
      <c r="Y335" s="80"/>
      <c r="Z335" s="80"/>
      <c r="AA335" s="80"/>
      <c r="AB335" s="80"/>
      <c r="AC335" s="80"/>
      <c r="AD335" s="80"/>
      <c r="AE335" s="80"/>
      <c r="AF335" s="80"/>
      <c r="AG335" s="80"/>
      <c r="AH335" s="80"/>
      <c r="AI335" s="80"/>
    </row>
    <row r="336" spans="1:35" ht="12.75" customHeight="1">
      <c r="A336" s="91"/>
      <c r="B336" s="32"/>
      <c r="C336" s="31"/>
      <c r="D336" s="31"/>
      <c r="E336" s="31"/>
      <c r="F336" s="92"/>
      <c r="G336" s="32"/>
      <c r="H336" s="93"/>
      <c r="I336" s="80"/>
      <c r="J336" s="80"/>
      <c r="K336" s="80"/>
      <c r="L336" s="80"/>
      <c r="M336" s="80"/>
      <c r="N336" s="80"/>
      <c r="O336" s="80"/>
      <c r="P336" s="80"/>
      <c r="Q336" s="80"/>
      <c r="R336" s="80"/>
      <c r="S336" s="80"/>
      <c r="T336" s="80"/>
      <c r="U336" s="80"/>
      <c r="V336" s="80"/>
      <c r="W336" s="80"/>
      <c r="X336" s="80"/>
      <c r="Y336" s="80"/>
      <c r="Z336" s="80"/>
      <c r="AA336" s="80"/>
      <c r="AB336" s="80"/>
      <c r="AC336" s="80"/>
      <c r="AD336" s="80"/>
      <c r="AE336" s="80"/>
      <c r="AF336" s="80"/>
      <c r="AG336" s="80"/>
      <c r="AH336" s="80"/>
      <c r="AI336" s="80"/>
    </row>
    <row r="337" spans="1:35" ht="12.75" customHeight="1">
      <c r="A337" s="91"/>
      <c r="B337" s="32"/>
      <c r="C337" s="31"/>
      <c r="D337" s="31"/>
      <c r="E337" s="31"/>
      <c r="F337" s="92"/>
      <c r="G337" s="32"/>
      <c r="H337" s="93"/>
      <c r="I337" s="80"/>
      <c r="J337" s="80"/>
      <c r="K337" s="80"/>
      <c r="L337" s="80"/>
      <c r="M337" s="80"/>
      <c r="N337" s="80"/>
      <c r="O337" s="80"/>
      <c r="P337" s="80"/>
      <c r="Q337" s="80"/>
      <c r="R337" s="80"/>
      <c r="S337" s="80"/>
      <c r="T337" s="80"/>
      <c r="U337" s="80"/>
      <c r="V337" s="80"/>
      <c r="W337" s="80"/>
      <c r="X337" s="80"/>
      <c r="Y337" s="80"/>
      <c r="Z337" s="80"/>
      <c r="AA337" s="80"/>
      <c r="AB337" s="80"/>
      <c r="AC337" s="80"/>
      <c r="AD337" s="80"/>
      <c r="AE337" s="80"/>
      <c r="AF337" s="80"/>
      <c r="AG337" s="80"/>
      <c r="AH337" s="80"/>
      <c r="AI337" s="80"/>
    </row>
    <row r="338" spans="1:35" ht="12.75" customHeight="1">
      <c r="A338" s="91"/>
      <c r="B338" s="32"/>
      <c r="C338" s="31"/>
      <c r="D338" s="31"/>
      <c r="E338" s="31"/>
      <c r="F338" s="92"/>
      <c r="G338" s="32"/>
      <c r="H338" s="93"/>
      <c r="I338" s="80"/>
      <c r="J338" s="80"/>
      <c r="K338" s="80"/>
      <c r="L338" s="80"/>
      <c r="M338" s="80"/>
      <c r="N338" s="80"/>
      <c r="O338" s="80"/>
      <c r="P338" s="80"/>
      <c r="Q338" s="80"/>
      <c r="R338" s="80"/>
      <c r="S338" s="80"/>
      <c r="T338" s="80"/>
      <c r="U338" s="80"/>
      <c r="V338" s="80"/>
      <c r="W338" s="80"/>
      <c r="X338" s="80"/>
      <c r="Y338" s="80"/>
      <c r="Z338" s="80"/>
      <c r="AA338" s="80"/>
      <c r="AB338" s="80"/>
      <c r="AC338" s="80"/>
      <c r="AD338" s="80"/>
      <c r="AE338" s="80"/>
      <c r="AF338" s="80"/>
      <c r="AG338" s="80"/>
      <c r="AH338" s="80"/>
      <c r="AI338" s="80"/>
    </row>
    <row r="339" spans="1:35" ht="12.75" customHeight="1">
      <c r="A339" s="91"/>
      <c r="B339" s="32"/>
      <c r="C339" s="31"/>
      <c r="D339" s="31"/>
      <c r="E339" s="31"/>
      <c r="F339" s="92"/>
      <c r="G339" s="32"/>
      <c r="H339" s="93"/>
      <c r="I339" s="80"/>
      <c r="J339" s="80"/>
      <c r="K339" s="80"/>
      <c r="L339" s="80"/>
      <c r="M339" s="80"/>
      <c r="N339" s="80"/>
      <c r="O339" s="80"/>
      <c r="P339" s="80"/>
      <c r="Q339" s="80"/>
      <c r="R339" s="80"/>
      <c r="S339" s="80"/>
      <c r="T339" s="80"/>
      <c r="U339" s="80"/>
      <c r="V339" s="80"/>
      <c r="W339" s="80"/>
      <c r="X339" s="80"/>
      <c r="Y339" s="80"/>
      <c r="Z339" s="80"/>
      <c r="AA339" s="80"/>
      <c r="AB339" s="80"/>
      <c r="AC339" s="80"/>
      <c r="AD339" s="80"/>
      <c r="AE339" s="80"/>
      <c r="AF339" s="80"/>
      <c r="AG339" s="80"/>
      <c r="AH339" s="80"/>
      <c r="AI339" s="80"/>
    </row>
    <row r="340" spans="1:35" ht="12.75" customHeight="1">
      <c r="A340" s="91"/>
      <c r="B340" s="32"/>
      <c r="C340" s="31"/>
      <c r="D340" s="31"/>
      <c r="E340" s="31"/>
      <c r="F340" s="92"/>
      <c r="G340" s="32"/>
      <c r="H340" s="93"/>
      <c r="I340" s="80"/>
      <c r="J340" s="80"/>
      <c r="K340" s="80"/>
      <c r="L340" s="80"/>
      <c r="M340" s="80"/>
      <c r="N340" s="80"/>
      <c r="O340" s="80"/>
      <c r="P340" s="80"/>
      <c r="Q340" s="80"/>
      <c r="R340" s="80"/>
      <c r="S340" s="80"/>
      <c r="T340" s="80"/>
      <c r="U340" s="80"/>
      <c r="V340" s="80"/>
      <c r="W340" s="80"/>
      <c r="X340" s="80"/>
      <c r="Y340" s="80"/>
      <c r="Z340" s="80"/>
      <c r="AA340" s="80"/>
      <c r="AB340" s="80"/>
      <c r="AC340" s="80"/>
      <c r="AD340" s="80"/>
      <c r="AE340" s="80"/>
      <c r="AF340" s="80"/>
      <c r="AG340" s="80"/>
      <c r="AH340" s="80"/>
      <c r="AI340" s="80"/>
    </row>
    <row r="341" spans="1:35" ht="12.75" customHeight="1">
      <c r="A341" s="91"/>
      <c r="B341" s="32"/>
      <c r="C341" s="31"/>
      <c r="D341" s="31"/>
      <c r="E341" s="31"/>
      <c r="F341" s="92"/>
      <c r="G341" s="32"/>
      <c r="H341" s="93"/>
      <c r="I341" s="80"/>
      <c r="J341" s="80"/>
      <c r="K341" s="80"/>
      <c r="L341" s="80"/>
      <c r="M341" s="80"/>
      <c r="N341" s="80"/>
      <c r="O341" s="80"/>
      <c r="P341" s="80"/>
      <c r="Q341" s="80"/>
      <c r="R341" s="80"/>
      <c r="S341" s="80"/>
      <c r="T341" s="80"/>
      <c r="U341" s="80"/>
      <c r="V341" s="80"/>
      <c r="W341" s="80"/>
      <c r="X341" s="80"/>
      <c r="Y341" s="80"/>
      <c r="Z341" s="80"/>
      <c r="AA341" s="80"/>
      <c r="AB341" s="80"/>
      <c r="AC341" s="80"/>
      <c r="AD341" s="80"/>
      <c r="AE341" s="80"/>
      <c r="AF341" s="80"/>
      <c r="AG341" s="80"/>
      <c r="AH341" s="80"/>
      <c r="AI341" s="80"/>
    </row>
    <row r="342" spans="1:35" ht="12.75" customHeight="1">
      <c r="A342" s="91"/>
      <c r="B342" s="32"/>
      <c r="C342" s="31"/>
      <c r="D342" s="31"/>
      <c r="E342" s="31"/>
      <c r="F342" s="92"/>
      <c r="G342" s="32"/>
      <c r="H342" s="93"/>
      <c r="I342" s="80"/>
      <c r="J342" s="80"/>
      <c r="K342" s="80"/>
      <c r="L342" s="80"/>
      <c r="M342" s="80"/>
      <c r="N342" s="80"/>
      <c r="O342" s="80"/>
      <c r="P342" s="80"/>
      <c r="Q342" s="80"/>
      <c r="R342" s="80"/>
      <c r="S342" s="80"/>
      <c r="T342" s="80"/>
      <c r="U342" s="80"/>
      <c r="V342" s="80"/>
      <c r="W342" s="80"/>
      <c r="X342" s="80"/>
      <c r="Y342" s="80"/>
      <c r="Z342" s="80"/>
      <c r="AA342" s="80"/>
      <c r="AB342" s="80"/>
      <c r="AC342" s="80"/>
      <c r="AD342" s="80"/>
      <c r="AE342" s="80"/>
      <c r="AF342" s="80"/>
      <c r="AG342" s="80"/>
      <c r="AH342" s="80"/>
      <c r="AI342" s="80"/>
    </row>
    <row r="343" spans="1:35" ht="12.75" customHeight="1">
      <c r="A343" s="91"/>
      <c r="B343" s="32"/>
      <c r="C343" s="31"/>
      <c r="D343" s="31"/>
      <c r="E343" s="31"/>
      <c r="F343" s="92"/>
      <c r="G343" s="32"/>
      <c r="H343" s="93"/>
      <c r="I343" s="80"/>
      <c r="J343" s="80"/>
      <c r="K343" s="80"/>
      <c r="L343" s="80"/>
      <c r="M343" s="80"/>
      <c r="N343" s="80"/>
      <c r="O343" s="80"/>
      <c r="P343" s="80"/>
      <c r="Q343" s="80"/>
      <c r="R343" s="80"/>
      <c r="S343" s="80"/>
      <c r="T343" s="80"/>
      <c r="U343" s="80"/>
      <c r="V343" s="80"/>
      <c r="W343" s="80"/>
      <c r="X343" s="80"/>
      <c r="Y343" s="80"/>
      <c r="Z343" s="80"/>
      <c r="AA343" s="80"/>
      <c r="AB343" s="80"/>
      <c r="AC343" s="80"/>
      <c r="AD343" s="80"/>
      <c r="AE343" s="80"/>
      <c r="AF343" s="80"/>
      <c r="AG343" s="80"/>
      <c r="AH343" s="80"/>
      <c r="AI343" s="80"/>
    </row>
    <row r="344" spans="1:35" ht="12.75" customHeight="1">
      <c r="A344" s="91"/>
      <c r="B344" s="32"/>
      <c r="C344" s="31"/>
      <c r="D344" s="31"/>
      <c r="E344" s="31"/>
      <c r="F344" s="92"/>
      <c r="G344" s="32"/>
      <c r="H344" s="93"/>
      <c r="I344" s="80"/>
      <c r="J344" s="80"/>
      <c r="K344" s="80"/>
      <c r="L344" s="80"/>
      <c r="M344" s="80"/>
      <c r="N344" s="80"/>
      <c r="O344" s="80"/>
      <c r="P344" s="80"/>
      <c r="Q344" s="80"/>
      <c r="R344" s="80"/>
      <c r="S344" s="80"/>
      <c r="T344" s="80"/>
      <c r="U344" s="80"/>
      <c r="V344" s="80"/>
      <c r="W344" s="80"/>
      <c r="X344" s="80"/>
      <c r="Y344" s="80"/>
      <c r="Z344" s="80"/>
      <c r="AA344" s="80"/>
      <c r="AB344" s="80"/>
      <c r="AC344" s="80"/>
      <c r="AD344" s="80"/>
      <c r="AE344" s="80"/>
      <c r="AF344" s="80"/>
      <c r="AG344" s="80"/>
      <c r="AH344" s="80"/>
      <c r="AI344" s="80"/>
    </row>
    <row r="345" spans="1:35" ht="12.75" customHeight="1">
      <c r="A345" s="91"/>
      <c r="B345" s="32"/>
      <c r="C345" s="31"/>
      <c r="D345" s="31"/>
      <c r="E345" s="31"/>
      <c r="F345" s="92"/>
      <c r="G345" s="32"/>
      <c r="H345" s="93"/>
      <c r="I345" s="80"/>
      <c r="J345" s="80"/>
      <c r="K345" s="80"/>
      <c r="L345" s="80"/>
      <c r="M345" s="80"/>
      <c r="N345" s="80"/>
      <c r="O345" s="80"/>
      <c r="P345" s="80"/>
      <c r="Q345" s="80"/>
      <c r="R345" s="80"/>
      <c r="S345" s="80"/>
      <c r="T345" s="80"/>
      <c r="U345" s="80"/>
      <c r="V345" s="80"/>
      <c r="W345" s="80"/>
      <c r="X345" s="80"/>
      <c r="Y345" s="80"/>
      <c r="Z345" s="80"/>
      <c r="AA345" s="80"/>
      <c r="AB345" s="80"/>
      <c r="AC345" s="80"/>
      <c r="AD345" s="80"/>
      <c r="AE345" s="80"/>
      <c r="AF345" s="80"/>
      <c r="AG345" s="80"/>
      <c r="AH345" s="80"/>
      <c r="AI345" s="80"/>
    </row>
    <row r="346" spans="1:35" ht="12.75" customHeight="1">
      <c r="A346" s="91"/>
      <c r="B346" s="32"/>
      <c r="C346" s="31"/>
      <c r="D346" s="31"/>
      <c r="E346" s="31"/>
      <c r="F346" s="92"/>
      <c r="G346" s="32"/>
      <c r="H346" s="93"/>
      <c r="I346" s="80"/>
      <c r="J346" s="80"/>
      <c r="K346" s="80"/>
      <c r="L346" s="80"/>
      <c r="M346" s="80"/>
      <c r="N346" s="80"/>
      <c r="O346" s="80"/>
      <c r="P346" s="80"/>
      <c r="Q346" s="80"/>
      <c r="R346" s="80"/>
      <c r="S346" s="80"/>
      <c r="T346" s="80"/>
      <c r="U346" s="80"/>
      <c r="V346" s="80"/>
      <c r="W346" s="80"/>
      <c r="X346" s="80"/>
      <c r="Y346" s="80"/>
      <c r="Z346" s="80"/>
      <c r="AA346" s="80"/>
      <c r="AB346" s="80"/>
      <c r="AC346" s="80"/>
      <c r="AD346" s="80"/>
      <c r="AE346" s="80"/>
      <c r="AF346" s="80"/>
      <c r="AG346" s="80"/>
      <c r="AH346" s="80"/>
      <c r="AI346" s="80"/>
    </row>
    <row r="347" spans="1:35" ht="12.75" customHeight="1">
      <c r="A347" s="91"/>
      <c r="B347" s="32"/>
      <c r="C347" s="31"/>
      <c r="D347" s="31"/>
      <c r="E347" s="31"/>
      <c r="F347" s="92"/>
      <c r="G347" s="32"/>
      <c r="H347" s="93"/>
      <c r="I347" s="80"/>
      <c r="J347" s="80"/>
      <c r="K347" s="80"/>
      <c r="L347" s="80"/>
      <c r="M347" s="80"/>
      <c r="N347" s="80"/>
      <c r="O347" s="80"/>
      <c r="P347" s="80"/>
      <c r="Q347" s="80"/>
      <c r="R347" s="80"/>
      <c r="S347" s="80"/>
      <c r="T347" s="80"/>
      <c r="U347" s="80"/>
      <c r="V347" s="80"/>
      <c r="W347" s="80"/>
      <c r="X347" s="80"/>
      <c r="Y347" s="80"/>
      <c r="Z347" s="80"/>
      <c r="AA347" s="80"/>
      <c r="AB347" s="80"/>
      <c r="AC347" s="80"/>
      <c r="AD347" s="80"/>
      <c r="AE347" s="80"/>
      <c r="AF347" s="80"/>
      <c r="AG347" s="80"/>
      <c r="AH347" s="80"/>
      <c r="AI347" s="80"/>
    </row>
    <row r="348" spans="1:35" ht="12.75" customHeight="1">
      <c r="A348" s="91"/>
      <c r="B348" s="32"/>
      <c r="C348" s="31"/>
      <c r="D348" s="31"/>
      <c r="E348" s="31"/>
      <c r="F348" s="92"/>
      <c r="G348" s="32"/>
      <c r="H348" s="93"/>
      <c r="I348" s="80"/>
      <c r="J348" s="80"/>
      <c r="K348" s="80"/>
      <c r="L348" s="80"/>
      <c r="M348" s="80"/>
      <c r="N348" s="80"/>
      <c r="O348" s="80"/>
      <c r="P348" s="80"/>
      <c r="Q348" s="80"/>
      <c r="R348" s="80"/>
      <c r="S348" s="80"/>
      <c r="T348" s="80"/>
      <c r="U348" s="80"/>
      <c r="V348" s="80"/>
      <c r="W348" s="80"/>
      <c r="X348" s="80"/>
      <c r="Y348" s="80"/>
      <c r="Z348" s="80"/>
      <c r="AA348" s="80"/>
      <c r="AB348" s="80"/>
      <c r="AC348" s="80"/>
      <c r="AD348" s="80"/>
      <c r="AE348" s="80"/>
      <c r="AF348" s="80"/>
      <c r="AG348" s="80"/>
      <c r="AH348" s="80"/>
      <c r="AI348" s="80"/>
    </row>
    <row r="349" spans="1:35" ht="12.75" customHeight="1">
      <c r="A349" s="91"/>
      <c r="B349" s="32"/>
      <c r="C349" s="31"/>
      <c r="D349" s="31"/>
      <c r="E349" s="31"/>
      <c r="F349" s="92"/>
      <c r="G349" s="32"/>
      <c r="H349" s="93"/>
      <c r="I349" s="80"/>
      <c r="J349" s="80"/>
      <c r="K349" s="80"/>
      <c r="L349" s="80"/>
      <c r="M349" s="80"/>
      <c r="N349" s="80"/>
      <c r="O349" s="80"/>
      <c r="P349" s="80"/>
      <c r="Q349" s="80"/>
      <c r="R349" s="80"/>
      <c r="S349" s="80"/>
      <c r="T349" s="80"/>
      <c r="U349" s="80"/>
      <c r="V349" s="80"/>
      <c r="W349" s="80"/>
      <c r="X349" s="80"/>
      <c r="Y349" s="80"/>
      <c r="Z349" s="80"/>
      <c r="AA349" s="80"/>
      <c r="AB349" s="80"/>
      <c r="AC349" s="80"/>
      <c r="AD349" s="80"/>
      <c r="AE349" s="80"/>
      <c r="AF349" s="80"/>
      <c r="AG349" s="80"/>
      <c r="AH349" s="80"/>
      <c r="AI349" s="80"/>
    </row>
    <row r="350" spans="1:35" ht="12.75" customHeight="1">
      <c r="A350" s="91"/>
      <c r="B350" s="32"/>
      <c r="C350" s="31"/>
      <c r="D350" s="31"/>
      <c r="E350" s="31"/>
      <c r="F350" s="92"/>
      <c r="G350" s="32"/>
      <c r="H350" s="93"/>
      <c r="I350" s="80"/>
      <c r="J350" s="80"/>
      <c r="K350" s="80"/>
      <c r="L350" s="80"/>
      <c r="M350" s="80"/>
      <c r="N350" s="80"/>
      <c r="O350" s="80"/>
      <c r="P350" s="80"/>
      <c r="Q350" s="80"/>
      <c r="R350" s="80"/>
      <c r="S350" s="80"/>
      <c r="T350" s="80"/>
      <c r="U350" s="80"/>
      <c r="V350" s="80"/>
      <c r="W350" s="80"/>
      <c r="X350" s="80"/>
      <c r="Y350" s="80"/>
      <c r="Z350" s="80"/>
      <c r="AA350" s="80"/>
      <c r="AB350" s="80"/>
      <c r="AC350" s="80"/>
      <c r="AD350" s="80"/>
      <c r="AE350" s="80"/>
      <c r="AF350" s="80"/>
      <c r="AG350" s="80"/>
      <c r="AH350" s="80"/>
      <c r="AI350" s="80"/>
    </row>
    <row r="351" spans="1:35" ht="12.75" customHeight="1">
      <c r="A351" s="91"/>
      <c r="B351" s="32"/>
      <c r="C351" s="31"/>
      <c r="D351" s="31"/>
      <c r="E351" s="31"/>
      <c r="F351" s="92"/>
      <c r="G351" s="32"/>
      <c r="H351" s="93"/>
      <c r="I351" s="80"/>
      <c r="J351" s="80"/>
      <c r="K351" s="80"/>
      <c r="L351" s="80"/>
      <c r="M351" s="80"/>
      <c r="N351" s="80"/>
      <c r="O351" s="80"/>
      <c r="P351" s="80"/>
      <c r="Q351" s="80"/>
      <c r="R351" s="80"/>
      <c r="S351" s="80"/>
      <c r="T351" s="80"/>
      <c r="U351" s="80"/>
      <c r="V351" s="80"/>
      <c r="W351" s="80"/>
      <c r="X351" s="80"/>
      <c r="Y351" s="80"/>
      <c r="Z351" s="80"/>
      <c r="AA351" s="80"/>
      <c r="AB351" s="80"/>
      <c r="AC351" s="80"/>
      <c r="AD351" s="80"/>
      <c r="AE351" s="80"/>
      <c r="AF351" s="80"/>
      <c r="AG351" s="80"/>
      <c r="AH351" s="80"/>
      <c r="AI351" s="80"/>
    </row>
    <row r="352" spans="1:35" ht="12.75" customHeight="1">
      <c r="A352" s="91"/>
      <c r="B352" s="32"/>
      <c r="C352" s="31"/>
      <c r="D352" s="31"/>
      <c r="E352" s="31"/>
      <c r="F352" s="92"/>
      <c r="G352" s="32"/>
      <c r="H352" s="93"/>
      <c r="I352" s="80"/>
      <c r="J352" s="80"/>
      <c r="K352" s="80"/>
      <c r="L352" s="80"/>
      <c r="M352" s="80"/>
      <c r="N352" s="80"/>
      <c r="O352" s="80"/>
      <c r="P352" s="80"/>
      <c r="Q352" s="80"/>
      <c r="R352" s="80"/>
      <c r="S352" s="80"/>
      <c r="T352" s="80"/>
      <c r="U352" s="80"/>
      <c r="V352" s="80"/>
      <c r="W352" s="80"/>
      <c r="X352" s="80"/>
      <c r="Y352" s="80"/>
      <c r="Z352" s="80"/>
      <c r="AA352" s="80"/>
      <c r="AB352" s="80"/>
      <c r="AC352" s="80"/>
      <c r="AD352" s="80"/>
      <c r="AE352" s="80"/>
      <c r="AF352" s="80"/>
      <c r="AG352" s="80"/>
      <c r="AH352" s="80"/>
      <c r="AI352" s="80"/>
    </row>
    <row r="353" spans="1:35" ht="12.75" customHeight="1">
      <c r="A353" s="91"/>
      <c r="B353" s="32"/>
      <c r="C353" s="31"/>
      <c r="D353" s="31"/>
      <c r="E353" s="31"/>
      <c r="F353" s="92"/>
      <c r="G353" s="32"/>
      <c r="H353" s="93"/>
      <c r="I353" s="80"/>
      <c r="J353" s="80"/>
      <c r="K353" s="80"/>
      <c r="L353" s="80"/>
      <c r="M353" s="80"/>
      <c r="N353" s="80"/>
      <c r="O353" s="80"/>
      <c r="P353" s="80"/>
      <c r="Q353" s="80"/>
      <c r="R353" s="80"/>
      <c r="S353" s="80"/>
      <c r="T353" s="80"/>
      <c r="U353" s="80"/>
      <c r="V353" s="80"/>
      <c r="W353" s="80"/>
      <c r="X353" s="80"/>
      <c r="Y353" s="80"/>
      <c r="Z353" s="80"/>
      <c r="AA353" s="80"/>
      <c r="AB353" s="80"/>
      <c r="AC353" s="80"/>
      <c r="AD353" s="80"/>
      <c r="AE353" s="80"/>
      <c r="AF353" s="80"/>
      <c r="AG353" s="80"/>
      <c r="AH353" s="80"/>
      <c r="AI353" s="80"/>
    </row>
    <row r="354" spans="1:35" ht="12.75" customHeight="1">
      <c r="A354" s="91"/>
      <c r="B354" s="32"/>
      <c r="C354" s="31"/>
      <c r="D354" s="31"/>
      <c r="E354" s="31"/>
      <c r="F354" s="92"/>
      <c r="G354" s="32"/>
      <c r="H354" s="93"/>
      <c r="I354" s="80"/>
      <c r="J354" s="80"/>
      <c r="K354" s="80"/>
      <c r="L354" s="80"/>
      <c r="M354" s="80"/>
      <c r="N354" s="80"/>
      <c r="O354" s="80"/>
      <c r="P354" s="80"/>
      <c r="Q354" s="80"/>
      <c r="R354" s="80"/>
      <c r="S354" s="80"/>
      <c r="T354" s="80"/>
      <c r="U354" s="80"/>
      <c r="V354" s="80"/>
      <c r="W354" s="80"/>
      <c r="X354" s="80"/>
      <c r="Y354" s="80"/>
      <c r="Z354" s="80"/>
      <c r="AA354" s="80"/>
      <c r="AB354" s="80"/>
      <c r="AC354" s="80"/>
      <c r="AD354" s="80"/>
      <c r="AE354" s="80"/>
      <c r="AF354" s="80"/>
      <c r="AG354" s="80"/>
      <c r="AH354" s="80"/>
      <c r="AI354" s="80"/>
    </row>
    <row r="355" spans="1:35" ht="12.75" customHeight="1">
      <c r="A355" s="91"/>
      <c r="B355" s="32"/>
      <c r="C355" s="31"/>
      <c r="D355" s="31"/>
      <c r="E355" s="31"/>
      <c r="F355" s="92"/>
      <c r="G355" s="32"/>
      <c r="H355" s="93"/>
      <c r="I355" s="80"/>
      <c r="J355" s="80"/>
      <c r="K355" s="80"/>
      <c r="L355" s="80"/>
      <c r="M355" s="80"/>
      <c r="N355" s="80"/>
      <c r="O355" s="80"/>
      <c r="P355" s="80"/>
      <c r="Q355" s="80"/>
      <c r="R355" s="80"/>
      <c r="S355" s="80"/>
      <c r="T355" s="80"/>
      <c r="U355" s="80"/>
      <c r="V355" s="80"/>
      <c r="W355" s="80"/>
      <c r="X355" s="80"/>
      <c r="Y355" s="80"/>
      <c r="Z355" s="80"/>
      <c r="AA355" s="80"/>
      <c r="AB355" s="80"/>
      <c r="AC355" s="80"/>
      <c r="AD355" s="80"/>
      <c r="AE355" s="80"/>
      <c r="AF355" s="80"/>
      <c r="AG355" s="80"/>
      <c r="AH355" s="80"/>
      <c r="AI355" s="80"/>
    </row>
    <row r="356" spans="1:35" ht="12.75" customHeight="1">
      <c r="A356" s="91"/>
      <c r="B356" s="32"/>
      <c r="C356" s="31"/>
      <c r="D356" s="31"/>
      <c r="E356" s="31"/>
      <c r="F356" s="92"/>
      <c r="G356" s="32"/>
      <c r="H356" s="93"/>
      <c r="I356" s="80"/>
      <c r="J356" s="80"/>
      <c r="K356" s="80"/>
      <c r="L356" s="80"/>
      <c r="M356" s="80"/>
      <c r="N356" s="80"/>
      <c r="O356" s="80"/>
      <c r="P356" s="80"/>
      <c r="Q356" s="80"/>
      <c r="R356" s="80"/>
      <c r="S356" s="80"/>
      <c r="T356" s="80"/>
      <c r="U356" s="80"/>
      <c r="V356" s="80"/>
      <c r="W356" s="80"/>
      <c r="X356" s="80"/>
      <c r="Y356" s="80"/>
      <c r="Z356" s="80"/>
      <c r="AA356" s="80"/>
      <c r="AB356" s="80"/>
      <c r="AC356" s="80"/>
      <c r="AD356" s="80"/>
      <c r="AE356" s="80"/>
      <c r="AF356" s="80"/>
      <c r="AG356" s="80"/>
      <c r="AH356" s="80"/>
      <c r="AI356" s="80"/>
    </row>
    <row r="357" spans="1:35" ht="12.75" customHeight="1">
      <c r="A357" s="91"/>
      <c r="B357" s="32"/>
      <c r="C357" s="31"/>
      <c r="D357" s="31"/>
      <c r="E357" s="31"/>
      <c r="F357" s="92"/>
      <c r="G357" s="32"/>
      <c r="H357" s="93"/>
      <c r="I357" s="80"/>
      <c r="J357" s="80"/>
      <c r="K357" s="80"/>
      <c r="L357" s="80"/>
      <c r="M357" s="80"/>
      <c r="N357" s="80"/>
      <c r="O357" s="80"/>
      <c r="P357" s="80"/>
      <c r="Q357" s="80"/>
      <c r="R357" s="80"/>
      <c r="S357" s="80"/>
      <c r="T357" s="80"/>
      <c r="U357" s="80"/>
      <c r="V357" s="80"/>
      <c r="W357" s="80"/>
      <c r="X357" s="80"/>
      <c r="Y357" s="80"/>
      <c r="Z357" s="80"/>
      <c r="AA357" s="80"/>
      <c r="AB357" s="80"/>
      <c r="AC357" s="80"/>
      <c r="AD357" s="80"/>
      <c r="AE357" s="80"/>
      <c r="AF357" s="80"/>
      <c r="AG357" s="80"/>
      <c r="AH357" s="80"/>
      <c r="AI357" s="80"/>
    </row>
    <row r="358" spans="1:35" ht="12.75" customHeight="1">
      <c r="A358" s="91"/>
      <c r="B358" s="32"/>
      <c r="C358" s="31"/>
      <c r="D358" s="31"/>
      <c r="E358" s="31"/>
      <c r="F358" s="92"/>
      <c r="G358" s="32"/>
      <c r="H358" s="93"/>
      <c r="I358" s="80"/>
      <c r="J358" s="80"/>
      <c r="K358" s="80"/>
      <c r="L358" s="80"/>
      <c r="M358" s="80"/>
      <c r="N358" s="80"/>
      <c r="O358" s="80"/>
      <c r="P358" s="80"/>
      <c r="Q358" s="80"/>
      <c r="R358" s="80"/>
      <c r="S358" s="80"/>
      <c r="T358" s="80"/>
      <c r="U358" s="80"/>
      <c r="V358" s="80"/>
      <c r="W358" s="80"/>
      <c r="X358" s="80"/>
      <c r="Y358" s="80"/>
      <c r="Z358" s="80"/>
      <c r="AA358" s="80"/>
      <c r="AB358" s="80"/>
      <c r="AC358" s="80"/>
      <c r="AD358" s="80"/>
      <c r="AE358" s="80"/>
      <c r="AF358" s="80"/>
      <c r="AG358" s="80"/>
      <c r="AH358" s="80"/>
      <c r="AI358" s="80"/>
    </row>
    <row r="359" spans="1:35" ht="12.75" customHeight="1">
      <c r="A359" s="91"/>
      <c r="B359" s="32"/>
      <c r="C359" s="31"/>
      <c r="D359" s="31"/>
      <c r="E359" s="31"/>
      <c r="F359" s="92"/>
      <c r="G359" s="32"/>
      <c r="H359" s="93"/>
      <c r="I359" s="80"/>
      <c r="J359" s="80"/>
      <c r="K359" s="80"/>
      <c r="L359" s="80"/>
      <c r="M359" s="80"/>
      <c r="N359" s="80"/>
      <c r="O359" s="80"/>
      <c r="P359" s="80"/>
      <c r="Q359" s="80"/>
      <c r="R359" s="80"/>
      <c r="S359" s="80"/>
      <c r="T359" s="80"/>
      <c r="U359" s="80"/>
      <c r="V359" s="80"/>
      <c r="W359" s="80"/>
      <c r="X359" s="80"/>
      <c r="Y359" s="80"/>
      <c r="Z359" s="80"/>
      <c r="AA359" s="80"/>
      <c r="AB359" s="80"/>
      <c r="AC359" s="80"/>
      <c r="AD359" s="80"/>
      <c r="AE359" s="80"/>
      <c r="AF359" s="80"/>
      <c r="AG359" s="80"/>
      <c r="AH359" s="80"/>
      <c r="AI359" s="80"/>
    </row>
    <row r="360" spans="1:35" ht="12.75" customHeight="1">
      <c r="A360" s="91"/>
      <c r="B360" s="32"/>
      <c r="C360" s="31"/>
      <c r="D360" s="31"/>
      <c r="E360" s="31"/>
      <c r="F360" s="92"/>
      <c r="G360" s="32"/>
      <c r="H360" s="93"/>
      <c r="I360" s="80"/>
      <c r="J360" s="80"/>
      <c r="K360" s="80"/>
      <c r="L360" s="80"/>
      <c r="M360" s="80"/>
      <c r="N360" s="80"/>
      <c r="O360" s="80"/>
      <c r="P360" s="80"/>
      <c r="Q360" s="80"/>
      <c r="R360" s="80"/>
      <c r="S360" s="80"/>
      <c r="T360" s="80"/>
      <c r="U360" s="80"/>
      <c r="V360" s="80"/>
      <c r="W360" s="80"/>
      <c r="X360" s="80"/>
      <c r="Y360" s="80"/>
      <c r="Z360" s="80"/>
      <c r="AA360" s="80"/>
      <c r="AB360" s="80"/>
      <c r="AC360" s="80"/>
      <c r="AD360" s="80"/>
      <c r="AE360" s="80"/>
      <c r="AF360" s="80"/>
      <c r="AG360" s="80"/>
      <c r="AH360" s="80"/>
      <c r="AI360" s="80"/>
    </row>
    <row r="361" spans="1:35" ht="12.75" customHeight="1">
      <c r="A361" s="91"/>
      <c r="B361" s="32"/>
      <c r="C361" s="31"/>
      <c r="D361" s="31"/>
      <c r="E361" s="31"/>
      <c r="F361" s="92"/>
      <c r="G361" s="32"/>
      <c r="H361" s="93"/>
      <c r="I361" s="80"/>
      <c r="J361" s="80"/>
      <c r="K361" s="80"/>
      <c r="L361" s="80"/>
      <c r="M361" s="80"/>
      <c r="N361" s="80"/>
      <c r="O361" s="80"/>
      <c r="P361" s="80"/>
      <c r="Q361" s="80"/>
      <c r="R361" s="80"/>
      <c r="S361" s="80"/>
      <c r="T361" s="80"/>
      <c r="U361" s="80"/>
      <c r="V361" s="80"/>
      <c r="W361" s="80"/>
      <c r="X361" s="80"/>
      <c r="Y361" s="80"/>
      <c r="Z361" s="80"/>
      <c r="AA361" s="80"/>
      <c r="AB361" s="80"/>
      <c r="AC361" s="80"/>
      <c r="AD361" s="80"/>
      <c r="AE361" s="80"/>
      <c r="AF361" s="80"/>
      <c r="AG361" s="80"/>
      <c r="AH361" s="80"/>
      <c r="AI361" s="80"/>
    </row>
    <row r="362" spans="1:35" ht="12.75" customHeight="1">
      <c r="A362" s="91"/>
      <c r="B362" s="32"/>
      <c r="C362" s="31"/>
      <c r="D362" s="31"/>
      <c r="E362" s="31"/>
      <c r="F362" s="92"/>
      <c r="G362" s="32"/>
      <c r="H362" s="93"/>
      <c r="I362" s="80"/>
      <c r="J362" s="80"/>
      <c r="K362" s="80"/>
      <c r="L362" s="80"/>
      <c r="M362" s="80"/>
      <c r="N362" s="80"/>
      <c r="O362" s="80"/>
      <c r="P362" s="80"/>
      <c r="Q362" s="80"/>
      <c r="R362" s="80"/>
      <c r="S362" s="80"/>
      <c r="T362" s="80"/>
      <c r="U362" s="80"/>
      <c r="V362" s="80"/>
      <c r="W362" s="80"/>
      <c r="X362" s="80"/>
      <c r="Y362" s="80"/>
      <c r="Z362" s="80"/>
      <c r="AA362" s="80"/>
      <c r="AB362" s="80"/>
      <c r="AC362" s="80"/>
      <c r="AD362" s="80"/>
      <c r="AE362" s="80"/>
      <c r="AF362" s="80"/>
      <c r="AG362" s="80"/>
      <c r="AH362" s="80"/>
      <c r="AI362" s="80"/>
    </row>
    <row r="363" spans="1:35" ht="12.75" customHeight="1">
      <c r="A363" s="91"/>
      <c r="B363" s="32"/>
      <c r="C363" s="31"/>
      <c r="D363" s="31"/>
      <c r="E363" s="31"/>
      <c r="F363" s="92"/>
      <c r="G363" s="32"/>
      <c r="H363" s="93"/>
      <c r="I363" s="80"/>
      <c r="J363" s="80"/>
      <c r="K363" s="80"/>
      <c r="L363" s="80"/>
      <c r="M363" s="80"/>
      <c r="N363" s="80"/>
      <c r="O363" s="80"/>
      <c r="P363" s="80"/>
      <c r="Q363" s="80"/>
      <c r="R363" s="80"/>
      <c r="S363" s="80"/>
      <c r="T363" s="80"/>
      <c r="U363" s="80"/>
      <c r="V363" s="80"/>
      <c r="W363" s="80"/>
      <c r="X363" s="80"/>
      <c r="Y363" s="80"/>
      <c r="Z363" s="80"/>
      <c r="AA363" s="80"/>
      <c r="AB363" s="80"/>
      <c r="AC363" s="80"/>
      <c r="AD363" s="80"/>
      <c r="AE363" s="80"/>
      <c r="AF363" s="80"/>
      <c r="AG363" s="80"/>
      <c r="AH363" s="80"/>
      <c r="AI363" s="80"/>
    </row>
    <row r="364" spans="1:35" ht="12.75" customHeight="1">
      <c r="A364" s="91"/>
      <c r="B364" s="18"/>
      <c r="C364" s="20"/>
      <c r="D364" s="20"/>
      <c r="E364" s="18"/>
      <c r="F364" s="18"/>
      <c r="G364" s="18"/>
      <c r="H364" s="93"/>
      <c r="I364" s="80"/>
      <c r="J364" s="80"/>
      <c r="K364" s="80"/>
      <c r="L364" s="80"/>
      <c r="M364" s="80"/>
      <c r="N364" s="80"/>
      <c r="O364" s="80"/>
      <c r="P364" s="80"/>
      <c r="Q364" s="80"/>
      <c r="R364" s="80"/>
      <c r="S364" s="80"/>
      <c r="T364" s="80"/>
      <c r="U364" s="80"/>
      <c r="V364" s="80"/>
      <c r="W364" s="80"/>
      <c r="X364" s="80"/>
      <c r="Y364" s="80"/>
      <c r="Z364" s="80"/>
      <c r="AA364" s="80"/>
      <c r="AB364" s="80"/>
      <c r="AC364" s="80"/>
      <c r="AD364" s="80"/>
      <c r="AE364" s="80"/>
      <c r="AF364" s="80"/>
      <c r="AG364" s="80"/>
      <c r="AH364" s="80"/>
      <c r="AI364" s="80"/>
    </row>
    <row r="365" spans="1:35" ht="12.75" customHeight="1">
      <c r="A365" s="91"/>
      <c r="B365" s="18"/>
      <c r="C365" s="20"/>
      <c r="D365" s="20"/>
      <c r="E365" s="18"/>
      <c r="F365" s="18"/>
      <c r="G365" s="18"/>
      <c r="H365" s="93"/>
      <c r="I365" s="80"/>
      <c r="J365" s="80"/>
      <c r="K365" s="80"/>
      <c r="L365" s="80"/>
      <c r="M365" s="80"/>
      <c r="N365" s="80"/>
      <c r="O365" s="80"/>
      <c r="P365" s="80"/>
      <c r="Q365" s="80"/>
      <c r="R365" s="80"/>
      <c r="S365" s="80"/>
      <c r="T365" s="80"/>
      <c r="U365" s="80"/>
      <c r="V365" s="80"/>
      <c r="W365" s="80"/>
      <c r="X365" s="80"/>
      <c r="Y365" s="80"/>
      <c r="Z365" s="80"/>
      <c r="AA365" s="80"/>
      <c r="AB365" s="80"/>
      <c r="AC365" s="80"/>
      <c r="AD365" s="80"/>
      <c r="AE365" s="80"/>
      <c r="AF365" s="80"/>
      <c r="AG365" s="80"/>
      <c r="AH365" s="80"/>
      <c r="AI365" s="80"/>
    </row>
    <row r="366" spans="1:35" ht="12.75" customHeight="1">
      <c r="A366" s="91"/>
      <c r="B366" s="18"/>
      <c r="C366" s="20"/>
      <c r="D366" s="20"/>
      <c r="E366" s="18"/>
      <c r="F366" s="18"/>
      <c r="G366" s="18"/>
      <c r="H366" s="93"/>
      <c r="I366" s="80"/>
      <c r="J366" s="80"/>
      <c r="K366" s="80"/>
      <c r="L366" s="80"/>
      <c r="M366" s="80"/>
      <c r="N366" s="80"/>
      <c r="O366" s="80"/>
      <c r="P366" s="80"/>
      <c r="Q366" s="80"/>
      <c r="R366" s="80"/>
      <c r="S366" s="80"/>
      <c r="T366" s="80"/>
      <c r="U366" s="80"/>
      <c r="V366" s="80"/>
      <c r="W366" s="80"/>
      <c r="X366" s="80"/>
      <c r="Y366" s="80"/>
      <c r="Z366" s="80"/>
      <c r="AA366" s="80"/>
      <c r="AB366" s="80"/>
      <c r="AC366" s="80"/>
      <c r="AD366" s="80"/>
      <c r="AE366" s="80"/>
      <c r="AF366" s="80"/>
      <c r="AG366" s="80"/>
      <c r="AH366" s="80"/>
      <c r="AI366" s="80"/>
    </row>
    <row r="367" spans="1:35" ht="12.75" customHeight="1">
      <c r="A367" s="91"/>
      <c r="B367" s="18"/>
      <c r="C367" s="20"/>
      <c r="D367" s="20"/>
      <c r="E367" s="18"/>
      <c r="F367" s="18"/>
      <c r="G367" s="18"/>
      <c r="H367" s="93"/>
      <c r="I367" s="80"/>
      <c r="J367" s="80"/>
      <c r="K367" s="80"/>
      <c r="L367" s="80"/>
      <c r="M367" s="80"/>
      <c r="N367" s="80"/>
      <c r="O367" s="80"/>
      <c r="P367" s="80"/>
      <c r="Q367" s="80"/>
      <c r="R367" s="80"/>
      <c r="S367" s="80"/>
      <c r="T367" s="80"/>
      <c r="U367" s="80"/>
      <c r="V367" s="80"/>
      <c r="W367" s="80"/>
      <c r="X367" s="80"/>
      <c r="Y367" s="80"/>
      <c r="Z367" s="80"/>
      <c r="AA367" s="80"/>
      <c r="AB367" s="80"/>
      <c r="AC367" s="80"/>
      <c r="AD367" s="80"/>
      <c r="AE367" s="80"/>
      <c r="AF367" s="80"/>
      <c r="AG367" s="80"/>
      <c r="AH367" s="80"/>
      <c r="AI367" s="80"/>
    </row>
    <row r="368" spans="1:35" ht="12.75" customHeight="1">
      <c r="A368" s="91"/>
      <c r="B368" s="18"/>
      <c r="C368" s="20"/>
      <c r="D368" s="20"/>
      <c r="E368" s="18"/>
      <c r="F368" s="18"/>
      <c r="G368" s="18"/>
      <c r="H368" s="93"/>
      <c r="I368" s="80"/>
      <c r="J368" s="80"/>
      <c r="K368" s="80"/>
      <c r="L368" s="80"/>
      <c r="M368" s="80"/>
      <c r="N368" s="80"/>
      <c r="O368" s="80"/>
      <c r="P368" s="80"/>
      <c r="Q368" s="80"/>
      <c r="R368" s="80"/>
      <c r="S368" s="80"/>
      <c r="T368" s="80"/>
      <c r="U368" s="80"/>
      <c r="V368" s="80"/>
      <c r="W368" s="80"/>
      <c r="X368" s="80"/>
      <c r="Y368" s="80"/>
      <c r="Z368" s="80"/>
      <c r="AA368" s="80"/>
      <c r="AB368" s="80"/>
      <c r="AC368" s="80"/>
      <c r="AD368" s="80"/>
      <c r="AE368" s="80"/>
      <c r="AF368" s="80"/>
      <c r="AG368" s="80"/>
      <c r="AH368" s="80"/>
      <c r="AI368" s="80"/>
    </row>
    <row r="369" spans="1:35" ht="12.75" customHeight="1">
      <c r="A369" s="91"/>
      <c r="B369" s="18"/>
      <c r="C369" s="20"/>
      <c r="D369" s="20"/>
      <c r="E369" s="18"/>
      <c r="F369" s="18"/>
      <c r="G369" s="18"/>
      <c r="H369" s="93"/>
      <c r="I369" s="80"/>
      <c r="J369" s="80"/>
      <c r="K369" s="80"/>
      <c r="L369" s="80"/>
      <c r="M369" s="80"/>
      <c r="N369" s="80"/>
      <c r="O369" s="80"/>
      <c r="P369" s="80"/>
      <c r="Q369" s="80"/>
      <c r="R369" s="80"/>
      <c r="S369" s="80"/>
      <c r="T369" s="80"/>
      <c r="U369" s="80"/>
      <c r="V369" s="80"/>
      <c r="W369" s="80"/>
      <c r="X369" s="80"/>
      <c r="Y369" s="80"/>
      <c r="Z369" s="80"/>
      <c r="AA369" s="80"/>
      <c r="AB369" s="80"/>
      <c r="AC369" s="80"/>
      <c r="AD369" s="80"/>
      <c r="AE369" s="80"/>
      <c r="AF369" s="80"/>
      <c r="AG369" s="80"/>
      <c r="AH369" s="80"/>
      <c r="AI369" s="80"/>
    </row>
    <row r="370" spans="1:35" ht="12.75" customHeight="1">
      <c r="A370" s="91"/>
      <c r="B370" s="18"/>
      <c r="C370" s="20"/>
      <c r="D370" s="20"/>
      <c r="E370" s="18"/>
      <c r="F370" s="18"/>
      <c r="G370" s="18"/>
      <c r="H370" s="93"/>
      <c r="I370" s="80"/>
      <c r="J370" s="80"/>
      <c r="K370" s="80"/>
      <c r="L370" s="80"/>
      <c r="M370" s="80"/>
      <c r="N370" s="80"/>
      <c r="O370" s="80"/>
      <c r="P370" s="80"/>
      <c r="Q370" s="80"/>
      <c r="R370" s="80"/>
      <c r="S370" s="80"/>
      <c r="T370" s="80"/>
      <c r="U370" s="80"/>
      <c r="V370" s="80"/>
      <c r="W370" s="80"/>
      <c r="X370" s="80"/>
      <c r="Y370" s="80"/>
      <c r="Z370" s="80"/>
      <c r="AA370" s="80"/>
      <c r="AB370" s="80"/>
      <c r="AC370" s="80"/>
      <c r="AD370" s="80"/>
      <c r="AE370" s="80"/>
      <c r="AF370" s="80"/>
      <c r="AG370" s="80"/>
      <c r="AH370" s="80"/>
      <c r="AI370" s="80"/>
    </row>
    <row r="371" spans="1:35" ht="12.75" customHeight="1">
      <c r="A371" s="91"/>
      <c r="B371" s="18"/>
      <c r="C371" s="20"/>
      <c r="D371" s="20"/>
      <c r="E371" s="18"/>
      <c r="F371" s="18"/>
      <c r="G371" s="18"/>
      <c r="H371" s="93"/>
      <c r="I371" s="80"/>
      <c r="J371" s="80"/>
      <c r="K371" s="80"/>
      <c r="L371" s="80"/>
      <c r="M371" s="80"/>
      <c r="N371" s="80"/>
      <c r="O371" s="80"/>
      <c r="P371" s="80"/>
      <c r="Q371" s="80"/>
      <c r="R371" s="80"/>
      <c r="S371" s="80"/>
      <c r="T371" s="80"/>
      <c r="U371" s="80"/>
      <c r="V371" s="80"/>
      <c r="W371" s="80"/>
      <c r="X371" s="80"/>
      <c r="Y371" s="80"/>
      <c r="Z371" s="80"/>
      <c r="AA371" s="80"/>
      <c r="AB371" s="80"/>
      <c r="AC371" s="80"/>
      <c r="AD371" s="80"/>
      <c r="AE371" s="80"/>
      <c r="AF371" s="80"/>
      <c r="AG371" s="80"/>
      <c r="AH371" s="80"/>
      <c r="AI371" s="80"/>
    </row>
    <row r="372" spans="1:35" ht="12.75" customHeight="1">
      <c r="A372" s="91"/>
      <c r="B372" s="18"/>
      <c r="C372" s="20"/>
      <c r="D372" s="20"/>
      <c r="E372" s="18"/>
      <c r="F372" s="18"/>
      <c r="G372" s="18"/>
      <c r="H372" s="93"/>
      <c r="I372" s="80"/>
      <c r="J372" s="80"/>
      <c r="K372" s="80"/>
      <c r="L372" s="80"/>
      <c r="M372" s="80"/>
      <c r="N372" s="80"/>
      <c r="O372" s="80"/>
      <c r="P372" s="80"/>
      <c r="Q372" s="80"/>
      <c r="R372" s="80"/>
      <c r="S372" s="80"/>
      <c r="T372" s="80"/>
      <c r="U372" s="80"/>
      <c r="V372" s="80"/>
      <c r="W372" s="80"/>
      <c r="X372" s="80"/>
      <c r="Y372" s="80"/>
      <c r="Z372" s="80"/>
      <c r="AA372" s="80"/>
      <c r="AB372" s="80"/>
      <c r="AC372" s="80"/>
      <c r="AD372" s="80"/>
      <c r="AE372" s="80"/>
      <c r="AF372" s="80"/>
      <c r="AG372" s="80"/>
      <c r="AH372" s="80"/>
      <c r="AI372" s="80"/>
    </row>
    <row r="373" spans="1:35" ht="12.75" customHeight="1">
      <c r="A373" s="91"/>
      <c r="B373" s="18"/>
      <c r="C373" s="20"/>
      <c r="D373" s="20"/>
      <c r="E373" s="18"/>
      <c r="F373" s="18"/>
      <c r="G373" s="18"/>
      <c r="H373" s="93"/>
      <c r="I373" s="80"/>
      <c r="J373" s="80"/>
      <c r="K373" s="80"/>
      <c r="L373" s="80"/>
      <c r="M373" s="80"/>
      <c r="N373" s="80"/>
      <c r="O373" s="80"/>
      <c r="P373" s="80"/>
      <c r="Q373" s="80"/>
      <c r="R373" s="80"/>
      <c r="S373" s="80"/>
      <c r="T373" s="80"/>
      <c r="U373" s="80"/>
      <c r="V373" s="80"/>
      <c r="W373" s="80"/>
      <c r="X373" s="80"/>
      <c r="Y373" s="80"/>
      <c r="Z373" s="80"/>
      <c r="AA373" s="80"/>
      <c r="AB373" s="80"/>
      <c r="AC373" s="80"/>
      <c r="AD373" s="80"/>
      <c r="AE373" s="80"/>
      <c r="AF373" s="80"/>
      <c r="AG373" s="80"/>
      <c r="AH373" s="80"/>
      <c r="AI373" s="80"/>
    </row>
    <row r="374" spans="1:35" ht="12.75" customHeight="1">
      <c r="A374" s="91"/>
      <c r="B374" s="18"/>
      <c r="C374" s="20"/>
      <c r="D374" s="20"/>
      <c r="E374" s="18"/>
      <c r="F374" s="18"/>
      <c r="G374" s="18"/>
      <c r="H374" s="93"/>
      <c r="I374" s="80"/>
      <c r="J374" s="80"/>
      <c r="K374" s="80"/>
      <c r="L374" s="80"/>
      <c r="M374" s="80"/>
      <c r="N374" s="80"/>
      <c r="O374" s="80"/>
      <c r="P374" s="80"/>
      <c r="Q374" s="80"/>
      <c r="R374" s="80"/>
      <c r="S374" s="80"/>
      <c r="T374" s="80"/>
      <c r="U374" s="80"/>
      <c r="V374" s="80"/>
      <c r="W374" s="80"/>
      <c r="X374" s="80"/>
      <c r="Y374" s="80"/>
      <c r="Z374" s="80"/>
      <c r="AA374" s="80"/>
      <c r="AB374" s="80"/>
      <c r="AC374" s="80"/>
      <c r="AD374" s="80"/>
      <c r="AE374" s="80"/>
      <c r="AF374" s="80"/>
      <c r="AG374" s="80"/>
      <c r="AH374" s="80"/>
      <c r="AI374" s="80"/>
    </row>
    <row r="375" spans="1:35" ht="12.75" customHeight="1">
      <c r="A375" s="91"/>
      <c r="B375" s="18"/>
      <c r="C375" s="20"/>
      <c r="D375" s="20"/>
      <c r="E375" s="18"/>
      <c r="F375" s="18"/>
      <c r="G375" s="18"/>
      <c r="H375" s="93"/>
      <c r="I375" s="80"/>
      <c r="J375" s="80"/>
      <c r="K375" s="80"/>
      <c r="L375" s="80"/>
      <c r="M375" s="80"/>
      <c r="N375" s="80"/>
      <c r="O375" s="80"/>
      <c r="P375" s="80"/>
      <c r="Q375" s="80"/>
      <c r="R375" s="80"/>
      <c r="S375" s="80"/>
      <c r="T375" s="80"/>
      <c r="U375" s="80"/>
      <c r="V375" s="80"/>
      <c r="W375" s="80"/>
      <c r="X375" s="80"/>
      <c r="Y375" s="80"/>
      <c r="Z375" s="80"/>
      <c r="AA375" s="80"/>
      <c r="AB375" s="80"/>
      <c r="AC375" s="80"/>
      <c r="AD375" s="80"/>
      <c r="AE375" s="80"/>
      <c r="AF375" s="80"/>
      <c r="AG375" s="80"/>
      <c r="AH375" s="80"/>
      <c r="AI375" s="80"/>
    </row>
    <row r="376" spans="1:35" ht="12.75" customHeight="1">
      <c r="A376" s="91"/>
      <c r="B376" s="18"/>
      <c r="C376" s="20"/>
      <c r="D376" s="20"/>
      <c r="E376" s="18"/>
      <c r="F376" s="18"/>
      <c r="G376" s="18"/>
      <c r="H376" s="93"/>
      <c r="I376" s="80"/>
      <c r="J376" s="80"/>
      <c r="K376" s="80"/>
      <c r="L376" s="80"/>
      <c r="M376" s="80"/>
      <c r="N376" s="80"/>
      <c r="O376" s="80"/>
      <c r="P376" s="80"/>
      <c r="Q376" s="80"/>
      <c r="R376" s="80"/>
      <c r="S376" s="80"/>
      <c r="T376" s="80"/>
      <c r="U376" s="80"/>
      <c r="V376" s="80"/>
      <c r="W376" s="80"/>
      <c r="X376" s="80"/>
      <c r="Y376" s="80"/>
      <c r="Z376" s="80"/>
      <c r="AA376" s="80"/>
      <c r="AB376" s="80"/>
      <c r="AC376" s="80"/>
      <c r="AD376" s="80"/>
      <c r="AE376" s="80"/>
      <c r="AF376" s="80"/>
      <c r="AG376" s="80"/>
      <c r="AH376" s="80"/>
      <c r="AI376" s="80"/>
    </row>
    <row r="377" spans="1:35" ht="12.75" customHeight="1">
      <c r="A377" s="91"/>
      <c r="B377" s="18"/>
      <c r="C377" s="20"/>
      <c r="D377" s="20"/>
      <c r="E377" s="18"/>
      <c r="F377" s="18"/>
      <c r="G377" s="18"/>
      <c r="H377" s="93"/>
      <c r="I377" s="80"/>
      <c r="J377" s="80"/>
      <c r="K377" s="80"/>
      <c r="L377" s="80"/>
      <c r="M377" s="80"/>
      <c r="N377" s="80"/>
      <c r="O377" s="80"/>
      <c r="P377" s="80"/>
      <c r="Q377" s="80"/>
      <c r="R377" s="80"/>
      <c r="S377" s="80"/>
      <c r="T377" s="80"/>
      <c r="U377" s="80"/>
      <c r="V377" s="80"/>
      <c r="W377" s="80"/>
      <c r="X377" s="80"/>
      <c r="Y377" s="80"/>
      <c r="Z377" s="80"/>
      <c r="AA377" s="80"/>
      <c r="AB377" s="80"/>
      <c r="AC377" s="80"/>
      <c r="AD377" s="80"/>
      <c r="AE377" s="80"/>
      <c r="AF377" s="80"/>
      <c r="AG377" s="80"/>
      <c r="AH377" s="80"/>
      <c r="AI377" s="80"/>
    </row>
    <row r="378" spans="1:35" ht="12.75" customHeight="1">
      <c r="A378" s="91"/>
      <c r="B378" s="18"/>
      <c r="C378" s="20"/>
      <c r="D378" s="20"/>
      <c r="E378" s="18"/>
      <c r="F378" s="18"/>
      <c r="G378" s="18"/>
      <c r="H378" s="93"/>
      <c r="I378" s="80"/>
      <c r="J378" s="80"/>
      <c r="K378" s="80"/>
      <c r="L378" s="80"/>
      <c r="M378" s="80"/>
      <c r="N378" s="80"/>
      <c r="O378" s="80"/>
      <c r="P378" s="80"/>
      <c r="Q378" s="80"/>
      <c r="R378" s="80"/>
      <c r="S378" s="80"/>
      <c r="T378" s="80"/>
      <c r="U378" s="80"/>
      <c r="V378" s="80"/>
      <c r="W378" s="80"/>
      <c r="X378" s="80"/>
      <c r="Y378" s="80"/>
      <c r="Z378" s="80"/>
      <c r="AA378" s="80"/>
      <c r="AB378" s="80"/>
      <c r="AC378" s="80"/>
      <c r="AD378" s="80"/>
      <c r="AE378" s="80"/>
      <c r="AF378" s="80"/>
      <c r="AG378" s="80"/>
      <c r="AH378" s="80"/>
      <c r="AI378" s="80"/>
    </row>
    <row r="379" spans="1:35" ht="12.75" customHeight="1">
      <c r="A379" s="91"/>
      <c r="B379" s="18"/>
      <c r="C379" s="20"/>
      <c r="D379" s="20"/>
      <c r="E379" s="18"/>
      <c r="F379" s="18"/>
      <c r="G379" s="18"/>
      <c r="H379" s="93"/>
      <c r="I379" s="80"/>
      <c r="J379" s="80"/>
      <c r="K379" s="80"/>
      <c r="L379" s="80"/>
      <c r="M379" s="80"/>
      <c r="N379" s="80"/>
      <c r="O379" s="80"/>
      <c r="P379" s="80"/>
      <c r="Q379" s="80"/>
      <c r="R379" s="80"/>
      <c r="S379" s="80"/>
      <c r="T379" s="80"/>
      <c r="U379" s="80"/>
      <c r="V379" s="80"/>
      <c r="W379" s="80"/>
      <c r="X379" s="80"/>
      <c r="Y379" s="80"/>
      <c r="Z379" s="80"/>
      <c r="AA379" s="80"/>
      <c r="AB379" s="80"/>
      <c r="AC379" s="80"/>
      <c r="AD379" s="80"/>
      <c r="AE379" s="80"/>
      <c r="AF379" s="80"/>
      <c r="AG379" s="80"/>
      <c r="AH379" s="80"/>
      <c r="AI379" s="80"/>
    </row>
    <row r="380" spans="1:35" ht="12.75" customHeight="1">
      <c r="A380" s="91"/>
      <c r="B380" s="18"/>
      <c r="C380" s="20"/>
      <c r="D380" s="20"/>
      <c r="E380" s="18"/>
      <c r="F380" s="18"/>
      <c r="G380" s="18"/>
      <c r="H380" s="93"/>
      <c r="I380" s="80"/>
      <c r="J380" s="80"/>
      <c r="K380" s="80"/>
      <c r="L380" s="80"/>
      <c r="M380" s="80"/>
      <c r="N380" s="80"/>
      <c r="O380" s="80"/>
      <c r="P380" s="80"/>
      <c r="Q380" s="80"/>
      <c r="R380" s="80"/>
      <c r="S380" s="80"/>
      <c r="T380" s="80"/>
      <c r="U380" s="80"/>
      <c r="V380" s="80"/>
      <c r="W380" s="80"/>
      <c r="X380" s="80"/>
      <c r="Y380" s="80"/>
      <c r="Z380" s="80"/>
      <c r="AA380" s="80"/>
      <c r="AB380" s="80"/>
      <c r="AC380" s="80"/>
      <c r="AD380" s="80"/>
      <c r="AE380" s="80"/>
      <c r="AF380" s="80"/>
      <c r="AG380" s="80"/>
      <c r="AH380" s="80"/>
      <c r="AI380" s="80"/>
    </row>
    <row r="381" spans="1:35" ht="12.75" customHeight="1">
      <c r="A381" s="91"/>
      <c r="B381" s="18"/>
      <c r="C381" s="20"/>
      <c r="D381" s="20"/>
      <c r="E381" s="18"/>
      <c r="F381" s="18"/>
      <c r="G381" s="18"/>
      <c r="H381" s="93"/>
      <c r="I381" s="80"/>
      <c r="J381" s="80"/>
      <c r="K381" s="80"/>
      <c r="L381" s="80"/>
      <c r="M381" s="80"/>
      <c r="N381" s="80"/>
      <c r="O381" s="80"/>
      <c r="P381" s="80"/>
      <c r="Q381" s="80"/>
      <c r="R381" s="80"/>
      <c r="S381" s="80"/>
      <c r="T381" s="80"/>
      <c r="U381" s="80"/>
      <c r="V381" s="80"/>
      <c r="W381" s="80"/>
      <c r="X381" s="80"/>
      <c r="Y381" s="80"/>
      <c r="Z381" s="80"/>
      <c r="AA381" s="80"/>
      <c r="AB381" s="80"/>
      <c r="AC381" s="80"/>
      <c r="AD381" s="80"/>
      <c r="AE381" s="80"/>
      <c r="AF381" s="80"/>
      <c r="AG381" s="80"/>
      <c r="AH381" s="80"/>
      <c r="AI381" s="80"/>
    </row>
    <row r="382" spans="1:35" ht="12.75" customHeight="1">
      <c r="A382" s="91"/>
      <c r="B382" s="18"/>
      <c r="C382" s="20"/>
      <c r="D382" s="20"/>
      <c r="E382" s="18"/>
      <c r="F382" s="18"/>
      <c r="G382" s="18"/>
      <c r="H382" s="93"/>
      <c r="I382" s="80"/>
      <c r="J382" s="80"/>
      <c r="K382" s="80"/>
      <c r="L382" s="80"/>
      <c r="M382" s="80"/>
      <c r="N382" s="80"/>
      <c r="O382" s="80"/>
      <c r="P382" s="80"/>
      <c r="Q382" s="80"/>
      <c r="R382" s="80"/>
      <c r="S382" s="80"/>
      <c r="T382" s="80"/>
      <c r="U382" s="80"/>
      <c r="V382" s="80"/>
      <c r="W382" s="80"/>
      <c r="X382" s="80"/>
      <c r="Y382" s="80"/>
      <c r="Z382" s="80"/>
      <c r="AA382" s="80"/>
      <c r="AB382" s="80"/>
      <c r="AC382" s="80"/>
      <c r="AD382" s="80"/>
      <c r="AE382" s="80"/>
      <c r="AF382" s="80"/>
      <c r="AG382" s="80"/>
      <c r="AH382" s="80"/>
      <c r="AI382" s="80"/>
    </row>
    <row r="383" spans="1:35" ht="12.75" customHeight="1">
      <c r="A383" s="91"/>
      <c r="B383" s="18"/>
      <c r="C383" s="20"/>
      <c r="D383" s="20"/>
      <c r="E383" s="18"/>
      <c r="F383" s="18"/>
      <c r="G383" s="18"/>
      <c r="H383" s="93"/>
      <c r="I383" s="80"/>
      <c r="J383" s="80"/>
      <c r="K383" s="80"/>
      <c r="L383" s="80"/>
      <c r="M383" s="80"/>
      <c r="N383" s="80"/>
      <c r="O383" s="80"/>
      <c r="P383" s="80"/>
      <c r="Q383" s="80"/>
      <c r="R383" s="80"/>
      <c r="S383" s="80"/>
      <c r="T383" s="80"/>
      <c r="U383" s="80"/>
      <c r="V383" s="80"/>
      <c r="W383" s="80"/>
      <c r="X383" s="80"/>
      <c r="Y383" s="80"/>
      <c r="Z383" s="80"/>
      <c r="AA383" s="80"/>
      <c r="AB383" s="80"/>
      <c r="AC383" s="80"/>
      <c r="AD383" s="80"/>
      <c r="AE383" s="80"/>
      <c r="AF383" s="80"/>
      <c r="AG383" s="80"/>
      <c r="AH383" s="80"/>
      <c r="AI383" s="80"/>
    </row>
    <row r="384" spans="1:35" ht="12.75" customHeight="1">
      <c r="A384" s="91"/>
      <c r="B384" s="18"/>
      <c r="C384" s="20"/>
      <c r="D384" s="20"/>
      <c r="E384" s="18"/>
      <c r="F384" s="18"/>
      <c r="G384" s="18"/>
      <c r="H384" s="93"/>
      <c r="I384" s="80"/>
      <c r="J384" s="80"/>
      <c r="K384" s="80"/>
      <c r="L384" s="80"/>
      <c r="M384" s="80"/>
      <c r="N384" s="80"/>
      <c r="O384" s="80"/>
      <c r="P384" s="80"/>
      <c r="Q384" s="80"/>
      <c r="R384" s="80"/>
      <c r="S384" s="80"/>
      <c r="T384" s="80"/>
      <c r="U384" s="80"/>
      <c r="V384" s="80"/>
      <c r="W384" s="80"/>
      <c r="X384" s="80"/>
      <c r="Y384" s="80"/>
      <c r="Z384" s="80"/>
      <c r="AA384" s="80"/>
      <c r="AB384" s="80"/>
      <c r="AC384" s="80"/>
      <c r="AD384" s="80"/>
      <c r="AE384" s="80"/>
      <c r="AF384" s="80"/>
      <c r="AG384" s="80"/>
      <c r="AH384" s="80"/>
      <c r="AI384" s="80"/>
    </row>
    <row r="385" spans="1:35" ht="12.75" customHeight="1">
      <c r="A385" s="91"/>
      <c r="B385" s="18"/>
      <c r="C385" s="20"/>
      <c r="D385" s="20"/>
      <c r="E385" s="18"/>
      <c r="F385" s="18"/>
      <c r="G385" s="18"/>
      <c r="H385" s="93"/>
      <c r="I385" s="80"/>
      <c r="J385" s="80"/>
      <c r="K385" s="80"/>
      <c r="L385" s="80"/>
      <c r="M385" s="80"/>
      <c r="N385" s="80"/>
      <c r="O385" s="80"/>
      <c r="P385" s="80"/>
      <c r="Q385" s="80"/>
      <c r="R385" s="80"/>
      <c r="S385" s="80"/>
      <c r="T385" s="80"/>
      <c r="U385" s="80"/>
      <c r="V385" s="80"/>
      <c r="W385" s="80"/>
      <c r="X385" s="80"/>
      <c r="Y385" s="80"/>
      <c r="Z385" s="80"/>
      <c r="AA385" s="80"/>
      <c r="AB385" s="80"/>
      <c r="AC385" s="80"/>
      <c r="AD385" s="80"/>
      <c r="AE385" s="80"/>
      <c r="AF385" s="80"/>
      <c r="AG385" s="80"/>
      <c r="AH385" s="80"/>
      <c r="AI385" s="80"/>
    </row>
    <row r="386" spans="1:35" ht="12.75" customHeight="1">
      <c r="A386" s="91"/>
      <c r="B386" s="18"/>
      <c r="C386" s="20"/>
      <c r="D386" s="20"/>
      <c r="E386" s="18"/>
      <c r="F386" s="18"/>
      <c r="G386" s="18"/>
      <c r="H386" s="93"/>
      <c r="I386" s="80"/>
      <c r="J386" s="80"/>
      <c r="K386" s="80"/>
      <c r="L386" s="80"/>
      <c r="M386" s="80"/>
      <c r="N386" s="80"/>
      <c r="O386" s="80"/>
      <c r="P386" s="80"/>
      <c r="Q386" s="80"/>
      <c r="R386" s="80"/>
      <c r="S386" s="80"/>
      <c r="T386" s="80"/>
      <c r="U386" s="80"/>
      <c r="V386" s="80"/>
      <c r="W386" s="80"/>
      <c r="X386" s="80"/>
      <c r="Y386" s="80"/>
      <c r="Z386" s="80"/>
      <c r="AA386" s="80"/>
      <c r="AB386" s="80"/>
      <c r="AC386" s="80"/>
      <c r="AD386" s="80"/>
      <c r="AE386" s="80"/>
      <c r="AF386" s="80"/>
      <c r="AG386" s="80"/>
      <c r="AH386" s="80"/>
      <c r="AI386" s="80"/>
    </row>
    <row r="387" spans="1:35" ht="12.75" customHeight="1">
      <c r="A387" s="91"/>
      <c r="B387" s="18"/>
      <c r="C387" s="20"/>
      <c r="D387" s="20"/>
      <c r="E387" s="18"/>
      <c r="F387" s="18"/>
      <c r="G387" s="18"/>
      <c r="H387" s="93"/>
      <c r="I387" s="80"/>
      <c r="J387" s="80"/>
      <c r="K387" s="80"/>
      <c r="L387" s="80"/>
      <c r="M387" s="80"/>
      <c r="N387" s="80"/>
      <c r="O387" s="80"/>
      <c r="P387" s="80"/>
      <c r="Q387" s="80"/>
      <c r="R387" s="80"/>
      <c r="S387" s="80"/>
      <c r="T387" s="80"/>
      <c r="U387" s="80"/>
      <c r="V387" s="80"/>
      <c r="W387" s="80"/>
      <c r="X387" s="80"/>
      <c r="Y387" s="80"/>
      <c r="Z387" s="80"/>
      <c r="AA387" s="80"/>
      <c r="AB387" s="80"/>
      <c r="AC387" s="80"/>
      <c r="AD387" s="80"/>
      <c r="AE387" s="80"/>
      <c r="AF387" s="80"/>
      <c r="AG387" s="80"/>
      <c r="AH387" s="80"/>
      <c r="AI387" s="80"/>
    </row>
    <row r="388" spans="1:35" ht="12.75" customHeight="1">
      <c r="A388" s="91"/>
      <c r="B388" s="18"/>
      <c r="C388" s="20"/>
      <c r="D388" s="20"/>
      <c r="E388" s="18"/>
      <c r="F388" s="18"/>
      <c r="G388" s="18"/>
      <c r="H388" s="93"/>
      <c r="I388" s="80"/>
      <c r="J388" s="80"/>
      <c r="K388" s="80"/>
      <c r="L388" s="80"/>
      <c r="M388" s="80"/>
      <c r="N388" s="80"/>
      <c r="O388" s="80"/>
      <c r="P388" s="80"/>
      <c r="Q388" s="80"/>
      <c r="R388" s="80"/>
      <c r="S388" s="80"/>
      <c r="T388" s="80"/>
      <c r="U388" s="80"/>
      <c r="V388" s="80"/>
      <c r="W388" s="80"/>
      <c r="X388" s="80"/>
      <c r="Y388" s="80"/>
      <c r="Z388" s="80"/>
      <c r="AA388" s="80"/>
      <c r="AB388" s="80"/>
      <c r="AC388" s="80"/>
      <c r="AD388" s="80"/>
      <c r="AE388" s="80"/>
      <c r="AF388" s="80"/>
      <c r="AG388" s="80"/>
      <c r="AH388" s="80"/>
      <c r="AI388" s="80"/>
    </row>
    <row r="389" spans="1:35" ht="12.75" customHeight="1">
      <c r="A389" s="91"/>
      <c r="B389" s="18"/>
      <c r="C389" s="20"/>
      <c r="D389" s="20"/>
      <c r="E389" s="18"/>
      <c r="F389" s="18"/>
      <c r="G389" s="18"/>
      <c r="H389" s="93"/>
      <c r="I389" s="80"/>
      <c r="J389" s="80"/>
      <c r="K389" s="80"/>
      <c r="L389" s="80"/>
      <c r="M389" s="80"/>
      <c r="N389" s="80"/>
      <c r="O389" s="80"/>
      <c r="P389" s="80"/>
      <c r="Q389" s="80"/>
      <c r="R389" s="80"/>
      <c r="S389" s="80"/>
      <c r="T389" s="80"/>
      <c r="U389" s="80"/>
      <c r="V389" s="80"/>
      <c r="W389" s="80"/>
      <c r="X389" s="80"/>
      <c r="Y389" s="80"/>
      <c r="Z389" s="80"/>
      <c r="AA389" s="80"/>
      <c r="AB389" s="80"/>
      <c r="AC389" s="80"/>
      <c r="AD389" s="80"/>
      <c r="AE389" s="80"/>
      <c r="AF389" s="80"/>
      <c r="AG389" s="80"/>
      <c r="AH389" s="80"/>
      <c r="AI389" s="80"/>
    </row>
    <row r="390" spans="1:35" ht="12.75" customHeight="1">
      <c r="A390" s="91"/>
      <c r="B390" s="18"/>
      <c r="C390" s="20"/>
      <c r="D390" s="20"/>
      <c r="E390" s="18"/>
      <c r="F390" s="18"/>
      <c r="G390" s="18"/>
      <c r="H390" s="93"/>
      <c r="I390" s="80"/>
      <c r="J390" s="80"/>
      <c r="K390" s="80"/>
      <c r="L390" s="80"/>
      <c r="M390" s="80"/>
      <c r="N390" s="80"/>
      <c r="O390" s="80"/>
      <c r="P390" s="80"/>
      <c r="Q390" s="80"/>
      <c r="R390" s="80"/>
      <c r="S390" s="80"/>
      <c r="T390" s="80"/>
      <c r="U390" s="80"/>
      <c r="V390" s="80"/>
      <c r="W390" s="80"/>
      <c r="X390" s="80"/>
      <c r="Y390" s="80"/>
      <c r="Z390" s="80"/>
      <c r="AA390" s="80"/>
      <c r="AB390" s="80"/>
      <c r="AC390" s="80"/>
      <c r="AD390" s="80"/>
      <c r="AE390" s="80"/>
      <c r="AF390" s="80"/>
      <c r="AG390" s="80"/>
      <c r="AH390" s="80"/>
      <c r="AI390" s="80"/>
    </row>
    <row r="391" spans="1:35" ht="12.75" customHeight="1">
      <c r="A391" s="91"/>
      <c r="B391" s="18"/>
      <c r="C391" s="20"/>
      <c r="D391" s="20"/>
      <c r="E391" s="18"/>
      <c r="F391" s="18"/>
      <c r="G391" s="18"/>
      <c r="H391" s="93"/>
      <c r="I391" s="80"/>
      <c r="J391" s="80"/>
      <c r="K391" s="80"/>
      <c r="L391" s="80"/>
      <c r="M391" s="80"/>
      <c r="N391" s="80"/>
      <c r="O391" s="80"/>
      <c r="P391" s="80"/>
      <c r="Q391" s="80"/>
      <c r="R391" s="80"/>
      <c r="S391" s="80"/>
      <c r="T391" s="80"/>
      <c r="U391" s="80"/>
      <c r="V391" s="80"/>
      <c r="W391" s="80"/>
      <c r="X391" s="80"/>
      <c r="Y391" s="80"/>
      <c r="Z391" s="80"/>
      <c r="AA391" s="80"/>
      <c r="AB391" s="80"/>
      <c r="AC391" s="80"/>
      <c r="AD391" s="80"/>
      <c r="AE391" s="80"/>
      <c r="AF391" s="80"/>
      <c r="AG391" s="80"/>
      <c r="AH391" s="80"/>
      <c r="AI391" s="80"/>
    </row>
    <row r="392" spans="1:35" ht="12.75" customHeight="1">
      <c r="A392" s="91"/>
      <c r="B392" s="18"/>
      <c r="C392" s="20"/>
      <c r="D392" s="20"/>
      <c r="E392" s="18"/>
      <c r="F392" s="18"/>
      <c r="G392" s="18"/>
      <c r="H392" s="93"/>
      <c r="I392" s="80"/>
      <c r="J392" s="80"/>
      <c r="K392" s="80"/>
      <c r="L392" s="80"/>
      <c r="M392" s="80"/>
      <c r="N392" s="80"/>
      <c r="O392" s="80"/>
      <c r="P392" s="80"/>
      <c r="Q392" s="80"/>
      <c r="R392" s="80"/>
      <c r="S392" s="80"/>
      <c r="T392" s="80"/>
      <c r="U392" s="80"/>
      <c r="V392" s="80"/>
      <c r="W392" s="80"/>
      <c r="X392" s="80"/>
      <c r="Y392" s="80"/>
      <c r="Z392" s="80"/>
      <c r="AA392" s="80"/>
      <c r="AB392" s="80"/>
      <c r="AC392" s="80"/>
      <c r="AD392" s="80"/>
      <c r="AE392" s="80"/>
      <c r="AF392" s="80"/>
      <c r="AG392" s="80"/>
      <c r="AH392" s="80"/>
      <c r="AI392" s="80"/>
    </row>
    <row r="393" spans="1:35" ht="12.75" customHeight="1">
      <c r="A393" s="91"/>
      <c r="B393" s="18"/>
      <c r="C393" s="20"/>
      <c r="D393" s="20"/>
      <c r="E393" s="18"/>
      <c r="F393" s="18"/>
      <c r="G393" s="18"/>
      <c r="H393" s="93"/>
      <c r="I393" s="80"/>
      <c r="J393" s="80"/>
      <c r="K393" s="80"/>
      <c r="L393" s="80"/>
      <c r="M393" s="80"/>
      <c r="N393" s="80"/>
      <c r="O393" s="80"/>
      <c r="P393" s="80"/>
      <c r="Q393" s="80"/>
      <c r="R393" s="80"/>
      <c r="S393" s="80"/>
      <c r="T393" s="80"/>
      <c r="U393" s="80"/>
      <c r="V393" s="80"/>
      <c r="W393" s="80"/>
      <c r="X393" s="80"/>
      <c r="Y393" s="80"/>
      <c r="Z393" s="80"/>
      <c r="AA393" s="80"/>
      <c r="AB393" s="80"/>
      <c r="AC393" s="80"/>
      <c r="AD393" s="80"/>
      <c r="AE393" s="80"/>
      <c r="AF393" s="80"/>
      <c r="AG393" s="80"/>
      <c r="AH393" s="80"/>
      <c r="AI393" s="80"/>
    </row>
    <row r="394" spans="1:35" ht="12.75" customHeight="1">
      <c r="A394" s="91"/>
      <c r="B394" s="18"/>
      <c r="C394" s="20"/>
      <c r="D394" s="20"/>
      <c r="E394" s="18"/>
      <c r="F394" s="18"/>
      <c r="G394" s="18"/>
      <c r="H394" s="93"/>
      <c r="I394" s="80"/>
      <c r="J394" s="80"/>
      <c r="K394" s="80"/>
      <c r="L394" s="80"/>
      <c r="M394" s="80"/>
      <c r="N394" s="80"/>
      <c r="O394" s="80"/>
      <c r="P394" s="80"/>
      <c r="Q394" s="80"/>
      <c r="R394" s="80"/>
      <c r="S394" s="80"/>
      <c r="T394" s="80"/>
      <c r="U394" s="80"/>
      <c r="V394" s="80"/>
      <c r="W394" s="80"/>
      <c r="X394" s="80"/>
      <c r="Y394" s="80"/>
      <c r="Z394" s="80"/>
      <c r="AA394" s="80"/>
      <c r="AB394" s="80"/>
      <c r="AC394" s="80"/>
      <c r="AD394" s="80"/>
      <c r="AE394" s="80"/>
      <c r="AF394" s="80"/>
      <c r="AG394" s="80"/>
      <c r="AH394" s="80"/>
      <c r="AI394" s="80"/>
    </row>
    <row r="395" spans="1:35" ht="12.75" customHeight="1">
      <c r="A395" s="91"/>
      <c r="B395" s="18"/>
      <c r="C395" s="20"/>
      <c r="D395" s="20"/>
      <c r="E395" s="18"/>
      <c r="F395" s="18"/>
      <c r="G395" s="18"/>
      <c r="H395" s="93"/>
      <c r="I395" s="80"/>
      <c r="J395" s="80"/>
      <c r="K395" s="80"/>
      <c r="L395" s="80"/>
      <c r="M395" s="80"/>
      <c r="N395" s="80"/>
      <c r="O395" s="80"/>
      <c r="P395" s="80"/>
      <c r="Q395" s="80"/>
      <c r="R395" s="80"/>
      <c r="S395" s="80"/>
      <c r="T395" s="80"/>
      <c r="U395" s="80"/>
      <c r="V395" s="80"/>
      <c r="W395" s="80"/>
      <c r="X395" s="80"/>
      <c r="Y395" s="80"/>
      <c r="Z395" s="80"/>
      <c r="AA395" s="80"/>
      <c r="AB395" s="80"/>
      <c r="AC395" s="80"/>
      <c r="AD395" s="80"/>
      <c r="AE395" s="80"/>
      <c r="AF395" s="80"/>
      <c r="AG395" s="80"/>
      <c r="AH395" s="80"/>
      <c r="AI395" s="80"/>
    </row>
    <row r="396" spans="1:35" ht="12.75" customHeight="1">
      <c r="A396" s="91"/>
      <c r="B396" s="18"/>
      <c r="C396" s="20"/>
      <c r="D396" s="20"/>
      <c r="E396" s="18"/>
      <c r="F396" s="18"/>
      <c r="G396" s="18"/>
      <c r="H396" s="93"/>
      <c r="I396" s="80"/>
      <c r="J396" s="80"/>
      <c r="K396" s="80"/>
      <c r="L396" s="80"/>
      <c r="M396" s="80"/>
      <c r="N396" s="80"/>
      <c r="O396" s="80"/>
      <c r="P396" s="80"/>
      <c r="Q396" s="80"/>
      <c r="R396" s="80"/>
      <c r="S396" s="80"/>
      <c r="T396" s="80"/>
      <c r="U396" s="80"/>
      <c r="V396" s="80"/>
      <c r="W396" s="80"/>
      <c r="X396" s="80"/>
      <c r="Y396" s="80"/>
      <c r="Z396" s="80"/>
      <c r="AA396" s="80"/>
      <c r="AB396" s="80"/>
      <c r="AC396" s="80"/>
      <c r="AD396" s="80"/>
      <c r="AE396" s="80"/>
      <c r="AF396" s="80"/>
      <c r="AG396" s="80"/>
      <c r="AH396" s="80"/>
      <c r="AI396" s="80"/>
    </row>
    <row r="397" spans="1:35" ht="12.75" customHeight="1">
      <c r="A397" s="91"/>
      <c r="B397" s="18"/>
      <c r="C397" s="20"/>
      <c r="D397" s="20"/>
      <c r="E397" s="18"/>
      <c r="F397" s="18"/>
      <c r="G397" s="18"/>
      <c r="H397" s="93"/>
      <c r="I397" s="80"/>
      <c r="J397" s="80"/>
      <c r="K397" s="80"/>
      <c r="L397" s="80"/>
      <c r="M397" s="80"/>
      <c r="N397" s="80"/>
      <c r="O397" s="80"/>
      <c r="P397" s="80"/>
      <c r="Q397" s="80"/>
      <c r="R397" s="80"/>
      <c r="S397" s="80"/>
      <c r="T397" s="80"/>
      <c r="U397" s="80"/>
      <c r="V397" s="80"/>
      <c r="W397" s="80"/>
      <c r="X397" s="80"/>
      <c r="Y397" s="80"/>
      <c r="Z397" s="80"/>
      <c r="AA397" s="80"/>
      <c r="AB397" s="80"/>
      <c r="AC397" s="80"/>
      <c r="AD397" s="80"/>
      <c r="AE397" s="80"/>
      <c r="AF397" s="80"/>
      <c r="AG397" s="80"/>
      <c r="AH397" s="80"/>
      <c r="AI397" s="80"/>
    </row>
    <row r="398" spans="1:35" ht="12.75" customHeight="1">
      <c r="A398" s="91"/>
      <c r="B398" s="18"/>
      <c r="C398" s="20"/>
      <c r="D398" s="20"/>
      <c r="E398" s="18"/>
      <c r="F398" s="18"/>
      <c r="G398" s="18"/>
      <c r="H398" s="93"/>
      <c r="I398" s="80"/>
      <c r="J398" s="80"/>
      <c r="K398" s="80"/>
      <c r="L398" s="80"/>
      <c r="M398" s="80"/>
      <c r="N398" s="80"/>
      <c r="O398" s="80"/>
      <c r="P398" s="80"/>
      <c r="Q398" s="80"/>
      <c r="R398" s="80"/>
      <c r="S398" s="80"/>
      <c r="T398" s="80"/>
      <c r="U398" s="80"/>
      <c r="V398" s="80"/>
      <c r="W398" s="80"/>
      <c r="X398" s="80"/>
      <c r="Y398" s="80"/>
      <c r="Z398" s="80"/>
      <c r="AA398" s="80"/>
      <c r="AB398" s="80"/>
      <c r="AC398" s="80"/>
      <c r="AD398" s="80"/>
      <c r="AE398" s="80"/>
      <c r="AF398" s="80"/>
      <c r="AG398" s="80"/>
      <c r="AH398" s="80"/>
      <c r="AI398" s="80"/>
    </row>
    <row r="399" spans="1:35" ht="12.75" customHeight="1">
      <c r="A399" s="91"/>
      <c r="B399" s="18"/>
      <c r="C399" s="20"/>
      <c r="D399" s="20"/>
      <c r="E399" s="18"/>
      <c r="F399" s="18"/>
      <c r="G399" s="18"/>
      <c r="H399" s="93"/>
      <c r="I399" s="80"/>
      <c r="J399" s="80"/>
      <c r="K399" s="80"/>
      <c r="L399" s="80"/>
      <c r="M399" s="80"/>
      <c r="N399" s="80"/>
      <c r="O399" s="80"/>
      <c r="P399" s="80"/>
      <c r="Q399" s="80"/>
      <c r="R399" s="80"/>
      <c r="S399" s="80"/>
      <c r="T399" s="80"/>
      <c r="U399" s="80"/>
      <c r="V399" s="80"/>
      <c r="W399" s="80"/>
      <c r="X399" s="80"/>
      <c r="Y399" s="80"/>
      <c r="Z399" s="80"/>
      <c r="AA399" s="80"/>
      <c r="AB399" s="80"/>
      <c r="AC399" s="80"/>
      <c r="AD399" s="80"/>
      <c r="AE399" s="80"/>
      <c r="AF399" s="80"/>
      <c r="AG399" s="80"/>
      <c r="AH399" s="80"/>
      <c r="AI399" s="80"/>
    </row>
    <row r="400" spans="1:35" ht="12.75" customHeight="1">
      <c r="A400" s="91"/>
      <c r="B400" s="18"/>
      <c r="C400" s="20"/>
      <c r="D400" s="20"/>
      <c r="E400" s="18"/>
      <c r="F400" s="18"/>
      <c r="G400" s="18"/>
      <c r="H400" s="93"/>
      <c r="I400" s="80"/>
      <c r="J400" s="80"/>
      <c r="K400" s="80"/>
      <c r="L400" s="80"/>
      <c r="M400" s="80"/>
      <c r="N400" s="80"/>
      <c r="O400" s="80"/>
      <c r="P400" s="80"/>
      <c r="Q400" s="80"/>
      <c r="R400" s="80"/>
      <c r="S400" s="80"/>
      <c r="T400" s="80"/>
      <c r="U400" s="80"/>
      <c r="V400" s="80"/>
      <c r="W400" s="80"/>
      <c r="X400" s="80"/>
      <c r="Y400" s="80"/>
      <c r="Z400" s="80"/>
      <c r="AA400" s="80"/>
      <c r="AB400" s="80"/>
      <c r="AC400" s="80"/>
      <c r="AD400" s="80"/>
      <c r="AE400" s="80"/>
      <c r="AF400" s="80"/>
      <c r="AG400" s="80"/>
      <c r="AH400" s="80"/>
      <c r="AI400" s="80"/>
    </row>
    <row r="401" spans="1:35" ht="12.75" customHeight="1">
      <c r="A401" s="91"/>
      <c r="B401" s="18"/>
      <c r="C401" s="20"/>
      <c r="D401" s="20"/>
      <c r="E401" s="18"/>
      <c r="F401" s="18"/>
      <c r="G401" s="18"/>
      <c r="H401" s="93"/>
      <c r="I401" s="80"/>
      <c r="J401" s="80"/>
      <c r="K401" s="80"/>
      <c r="L401" s="80"/>
      <c r="M401" s="80"/>
      <c r="N401" s="80"/>
      <c r="O401" s="80"/>
      <c r="P401" s="80"/>
      <c r="Q401" s="80"/>
      <c r="R401" s="80"/>
      <c r="S401" s="80"/>
      <c r="T401" s="80"/>
      <c r="U401" s="80"/>
      <c r="V401" s="80"/>
      <c r="W401" s="80"/>
      <c r="X401" s="80"/>
      <c r="Y401" s="80"/>
      <c r="Z401" s="80"/>
      <c r="AA401" s="80"/>
      <c r="AB401" s="80"/>
      <c r="AC401" s="80"/>
      <c r="AD401" s="80"/>
      <c r="AE401" s="80"/>
      <c r="AF401" s="80"/>
      <c r="AG401" s="80"/>
      <c r="AH401" s="80"/>
      <c r="AI401" s="80"/>
    </row>
    <row r="402" spans="1:35" ht="12.75" customHeight="1">
      <c r="A402" s="91"/>
      <c r="B402" s="18"/>
      <c r="C402" s="20"/>
      <c r="D402" s="20"/>
      <c r="E402" s="18"/>
      <c r="F402" s="18"/>
      <c r="G402" s="18"/>
      <c r="H402" s="93"/>
      <c r="I402" s="80"/>
      <c r="J402" s="80"/>
      <c r="K402" s="80"/>
      <c r="L402" s="80"/>
      <c r="M402" s="80"/>
      <c r="N402" s="80"/>
      <c r="O402" s="80"/>
      <c r="P402" s="80"/>
      <c r="Q402" s="80"/>
      <c r="R402" s="80"/>
      <c r="S402" s="80"/>
      <c r="T402" s="80"/>
      <c r="U402" s="80"/>
      <c r="V402" s="80"/>
      <c r="W402" s="80"/>
      <c r="X402" s="80"/>
      <c r="Y402" s="80"/>
      <c r="Z402" s="80"/>
      <c r="AA402" s="80"/>
      <c r="AB402" s="80"/>
      <c r="AC402" s="80"/>
      <c r="AD402" s="80"/>
      <c r="AE402" s="80"/>
      <c r="AF402" s="80"/>
      <c r="AG402" s="80"/>
      <c r="AH402" s="80"/>
      <c r="AI402" s="80"/>
    </row>
    <row r="403" spans="1:35" ht="12.75" customHeight="1">
      <c r="A403" s="91"/>
      <c r="B403" s="18"/>
      <c r="C403" s="20"/>
      <c r="D403" s="20"/>
      <c r="E403" s="18"/>
      <c r="F403" s="18"/>
      <c r="G403" s="18"/>
      <c r="H403" s="93"/>
      <c r="I403" s="80"/>
      <c r="J403" s="80"/>
      <c r="K403" s="80"/>
      <c r="L403" s="80"/>
      <c r="M403" s="80"/>
      <c r="N403" s="80"/>
      <c r="O403" s="80"/>
      <c r="P403" s="80"/>
      <c r="Q403" s="80"/>
      <c r="R403" s="80"/>
      <c r="S403" s="80"/>
      <c r="T403" s="80"/>
      <c r="U403" s="80"/>
      <c r="V403" s="80"/>
      <c r="W403" s="80"/>
      <c r="X403" s="80"/>
      <c r="Y403" s="80"/>
      <c r="Z403" s="80"/>
      <c r="AA403" s="80"/>
      <c r="AB403" s="80"/>
      <c r="AC403" s="80"/>
      <c r="AD403" s="80"/>
      <c r="AE403" s="80"/>
      <c r="AF403" s="80"/>
      <c r="AG403" s="80"/>
      <c r="AH403" s="80"/>
      <c r="AI403" s="80"/>
    </row>
    <row r="404" spans="1:35" ht="12.75" customHeight="1">
      <c r="A404" s="91"/>
      <c r="B404" s="18"/>
      <c r="C404" s="20"/>
      <c r="D404" s="20"/>
      <c r="E404" s="18"/>
      <c r="F404" s="18"/>
      <c r="G404" s="18"/>
      <c r="H404" s="93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</row>
    <row r="405" spans="1:35" ht="12.75" customHeight="1">
      <c r="A405" s="91"/>
      <c r="B405" s="18"/>
      <c r="C405" s="20"/>
      <c r="D405" s="20"/>
      <c r="E405" s="18"/>
      <c r="F405" s="18"/>
      <c r="G405" s="18"/>
      <c r="H405" s="93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</row>
    <row r="406" spans="1:35" ht="12.75" customHeight="1">
      <c r="A406" s="91"/>
      <c r="B406" s="18"/>
      <c r="C406" s="20"/>
      <c r="D406" s="20"/>
      <c r="E406" s="18"/>
      <c r="F406" s="18"/>
      <c r="G406" s="18"/>
      <c r="H406" s="93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</row>
    <row r="407" spans="1:35" ht="12.75" customHeight="1">
      <c r="A407" s="91"/>
      <c r="B407" s="18"/>
      <c r="C407" s="20"/>
      <c r="D407" s="20"/>
      <c r="E407" s="18"/>
      <c r="F407" s="18"/>
      <c r="G407" s="18"/>
      <c r="H407" s="93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</row>
    <row r="408" spans="1:35" ht="12.75" customHeight="1">
      <c r="A408" s="91"/>
      <c r="B408" s="18"/>
      <c r="C408" s="20"/>
      <c r="D408" s="20"/>
      <c r="E408" s="18"/>
      <c r="F408" s="18"/>
      <c r="G408" s="18"/>
      <c r="H408" s="93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</row>
    <row r="409" spans="1:35" ht="12.75" customHeight="1">
      <c r="A409" s="91"/>
      <c r="B409" s="18"/>
      <c r="C409" s="20"/>
      <c r="D409" s="20"/>
      <c r="E409" s="18"/>
      <c r="F409" s="18"/>
      <c r="G409" s="18"/>
      <c r="H409" s="93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</row>
    <row r="410" spans="1:35" ht="12.75" customHeight="1">
      <c r="A410" s="91"/>
      <c r="B410" s="18"/>
      <c r="C410" s="20"/>
      <c r="D410" s="20"/>
      <c r="E410" s="18"/>
      <c r="F410" s="18"/>
      <c r="G410" s="18"/>
      <c r="H410" s="93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</row>
    <row r="411" spans="1:35" ht="12.75" customHeight="1">
      <c r="A411" s="91"/>
      <c r="B411" s="18"/>
      <c r="C411" s="20"/>
      <c r="D411" s="20"/>
      <c r="E411" s="18"/>
      <c r="F411" s="18"/>
      <c r="G411" s="18"/>
      <c r="H411" s="93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</row>
    <row r="412" spans="1:35" ht="12.75" customHeight="1">
      <c r="A412" s="91"/>
      <c r="B412" s="18"/>
      <c r="C412" s="20"/>
      <c r="D412" s="20"/>
      <c r="E412" s="18"/>
      <c r="F412" s="18"/>
      <c r="G412" s="18"/>
      <c r="H412" s="93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</row>
    <row r="413" spans="1:35" ht="12.75" customHeight="1">
      <c r="A413" s="91"/>
      <c r="B413" s="18"/>
      <c r="C413" s="20"/>
      <c r="D413" s="20"/>
      <c r="E413" s="18"/>
      <c r="F413" s="18"/>
      <c r="G413" s="18"/>
      <c r="H413" s="93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</row>
    <row r="414" spans="1:35" ht="12.75" customHeight="1">
      <c r="A414" s="91"/>
      <c r="B414" s="18"/>
      <c r="C414" s="20"/>
      <c r="D414" s="20"/>
      <c r="E414" s="18"/>
      <c r="F414" s="18"/>
      <c r="G414" s="18"/>
      <c r="H414" s="93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</row>
    <row r="415" spans="1:35" ht="12.75" customHeight="1">
      <c r="A415" s="91"/>
      <c r="B415" s="18"/>
      <c r="C415" s="20"/>
      <c r="D415" s="20"/>
      <c r="E415" s="18"/>
      <c r="F415" s="18"/>
      <c r="G415" s="18"/>
      <c r="H415" s="93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</row>
    <row r="416" spans="1:35" ht="12.75" customHeight="1">
      <c r="A416" s="91"/>
      <c r="B416" s="18"/>
      <c r="C416" s="20"/>
      <c r="D416" s="20"/>
      <c r="E416" s="18"/>
      <c r="F416" s="18"/>
      <c r="G416" s="18"/>
      <c r="H416" s="93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</row>
    <row r="417" spans="1:35" ht="12.75" customHeight="1">
      <c r="A417" s="91"/>
      <c r="B417" s="18"/>
      <c r="C417" s="20"/>
      <c r="D417" s="20"/>
      <c r="E417" s="18"/>
      <c r="F417" s="18"/>
      <c r="G417" s="18"/>
      <c r="H417" s="93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</row>
    <row r="418" spans="1:35" ht="12.75" customHeight="1">
      <c r="A418" s="91"/>
      <c r="B418" s="18"/>
      <c r="C418" s="20"/>
      <c r="D418" s="20"/>
      <c r="E418" s="18"/>
      <c r="F418" s="18"/>
      <c r="G418" s="18"/>
      <c r="H418" s="93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</row>
    <row r="419" spans="1:35" ht="12.75" customHeight="1">
      <c r="A419" s="91"/>
      <c r="B419" s="18"/>
      <c r="C419" s="20"/>
      <c r="D419" s="20"/>
      <c r="E419" s="18"/>
      <c r="F419" s="18"/>
      <c r="G419" s="18"/>
      <c r="H419" s="93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</row>
    <row r="420" spans="1:35" ht="12.75" customHeight="1">
      <c r="A420" s="91"/>
      <c r="B420" s="18"/>
      <c r="C420" s="20"/>
      <c r="D420" s="20"/>
      <c r="E420" s="18"/>
      <c r="F420" s="18"/>
      <c r="G420" s="18"/>
      <c r="H420" s="93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</row>
    <row r="421" spans="1:35" ht="12.75" customHeight="1">
      <c r="A421" s="91"/>
      <c r="B421" s="18"/>
      <c r="C421" s="20"/>
      <c r="D421" s="20"/>
      <c r="E421" s="18"/>
      <c r="F421" s="18"/>
      <c r="G421" s="18"/>
      <c r="H421" s="93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</row>
    <row r="422" spans="1:35" ht="12.75" customHeight="1">
      <c r="A422" s="91"/>
      <c r="B422" s="18"/>
      <c r="C422" s="20"/>
      <c r="D422" s="20"/>
      <c r="E422" s="18"/>
      <c r="F422" s="18"/>
      <c r="G422" s="18"/>
      <c r="H422" s="93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</row>
    <row r="423" spans="1:35" ht="12.75" customHeight="1">
      <c r="A423" s="91"/>
      <c r="B423" s="18"/>
      <c r="C423" s="20"/>
      <c r="D423" s="20"/>
      <c r="E423" s="18"/>
      <c r="F423" s="18"/>
      <c r="G423" s="18"/>
      <c r="H423" s="93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</row>
    <row r="424" spans="1:35" ht="12.75" customHeight="1">
      <c r="A424" s="91"/>
      <c r="B424" s="18"/>
      <c r="C424" s="20"/>
      <c r="D424" s="20"/>
      <c r="E424" s="18"/>
      <c r="F424" s="18"/>
      <c r="G424" s="18"/>
      <c r="H424" s="93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</row>
    <row r="425" spans="1:35" ht="12.75" customHeight="1">
      <c r="A425" s="91"/>
      <c r="B425" s="18"/>
      <c r="C425" s="20"/>
      <c r="D425" s="20"/>
      <c r="E425" s="18"/>
      <c r="F425" s="18"/>
      <c r="G425" s="18"/>
      <c r="H425" s="93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</row>
    <row r="426" spans="1:35" ht="12.75" customHeight="1">
      <c r="A426" s="91"/>
      <c r="B426" s="18"/>
      <c r="C426" s="20"/>
      <c r="D426" s="20"/>
      <c r="E426" s="18"/>
      <c r="F426" s="18"/>
      <c r="G426" s="18"/>
      <c r="H426" s="93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</row>
    <row r="427" spans="1:35" ht="12.75" customHeight="1">
      <c r="A427" s="91"/>
      <c r="B427" s="18"/>
      <c r="C427" s="20"/>
      <c r="D427" s="20"/>
      <c r="E427" s="18"/>
      <c r="F427" s="18"/>
      <c r="G427" s="18"/>
      <c r="H427" s="93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</row>
    <row r="428" spans="1:35" ht="12.75" customHeight="1">
      <c r="A428" s="91"/>
      <c r="B428" s="18"/>
      <c r="C428" s="20"/>
      <c r="D428" s="20"/>
      <c r="E428" s="18"/>
      <c r="F428" s="18"/>
      <c r="G428" s="18"/>
      <c r="H428" s="93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</row>
    <row r="429" spans="1:35" ht="12.75" customHeight="1">
      <c r="A429" s="91"/>
      <c r="B429" s="18"/>
      <c r="C429" s="20"/>
      <c r="D429" s="20"/>
      <c r="E429" s="18"/>
      <c r="F429" s="18"/>
      <c r="G429" s="18"/>
      <c r="H429" s="93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</row>
    <row r="430" spans="1:35" ht="12.75" customHeight="1">
      <c r="A430" s="91"/>
      <c r="B430" s="18"/>
      <c r="C430" s="20"/>
      <c r="D430" s="20"/>
      <c r="E430" s="18"/>
      <c r="F430" s="18"/>
      <c r="G430" s="18"/>
      <c r="H430" s="93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</row>
    <row r="431" spans="1:35" ht="12.75" customHeight="1">
      <c r="A431" s="91"/>
      <c r="B431" s="18"/>
      <c r="C431" s="20"/>
      <c r="D431" s="20"/>
      <c r="E431" s="18"/>
      <c r="F431" s="18"/>
      <c r="G431" s="18"/>
      <c r="H431" s="93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</row>
    <row r="432" spans="1:35" ht="12.75" customHeight="1">
      <c r="A432" s="91"/>
      <c r="B432" s="18"/>
      <c r="C432" s="20"/>
      <c r="D432" s="20"/>
      <c r="E432" s="18"/>
      <c r="F432" s="18"/>
      <c r="G432" s="18"/>
      <c r="H432" s="93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</row>
    <row r="433" spans="1:35" ht="12.75" customHeight="1">
      <c r="A433" s="91"/>
      <c r="B433" s="18"/>
      <c r="C433" s="20"/>
      <c r="D433" s="20"/>
      <c r="E433" s="18"/>
      <c r="F433" s="18"/>
      <c r="G433" s="18"/>
      <c r="H433" s="93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</row>
    <row r="434" spans="1:35" ht="12.75" customHeight="1">
      <c r="A434" s="91"/>
      <c r="B434" s="18"/>
      <c r="C434" s="20"/>
      <c r="D434" s="20"/>
      <c r="E434" s="18"/>
      <c r="F434" s="18"/>
      <c r="G434" s="18"/>
      <c r="H434" s="93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</row>
    <row r="435" spans="1:35" ht="12.75" customHeight="1">
      <c r="A435" s="91"/>
      <c r="B435" s="18"/>
      <c r="C435" s="20"/>
      <c r="D435" s="20"/>
      <c r="E435" s="18"/>
      <c r="F435" s="18"/>
      <c r="G435" s="18"/>
      <c r="H435" s="93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</row>
    <row r="436" spans="1:35" ht="12.75" customHeight="1">
      <c r="A436" s="91"/>
      <c r="B436" s="18"/>
      <c r="C436" s="20"/>
      <c r="D436" s="20"/>
      <c r="E436" s="18"/>
      <c r="F436" s="18"/>
      <c r="G436" s="18"/>
      <c r="H436" s="93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</row>
    <row r="437" spans="1:35" ht="12.75" customHeight="1">
      <c r="A437" s="91"/>
      <c r="B437" s="18"/>
      <c r="C437" s="20"/>
      <c r="D437" s="20"/>
      <c r="E437" s="18"/>
      <c r="F437" s="18"/>
      <c r="G437" s="18"/>
      <c r="H437" s="93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</row>
    <row r="438" spans="1:35" ht="12.75" customHeight="1">
      <c r="A438" s="91"/>
      <c r="B438" s="18"/>
      <c r="C438" s="20"/>
      <c r="D438" s="20"/>
      <c r="E438" s="18"/>
      <c r="F438" s="18"/>
      <c r="G438" s="18"/>
      <c r="H438" s="93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</row>
    <row r="439" spans="1:35" ht="12.75" customHeight="1">
      <c r="A439" s="91"/>
      <c r="B439" s="18"/>
      <c r="C439" s="20"/>
      <c r="D439" s="20"/>
      <c r="E439" s="18"/>
      <c r="F439" s="18"/>
      <c r="G439" s="18"/>
      <c r="H439" s="93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</row>
    <row r="440" spans="1:35" ht="12.75" customHeight="1">
      <c r="A440" s="91"/>
      <c r="B440" s="18"/>
      <c r="C440" s="20"/>
      <c r="D440" s="20"/>
      <c r="E440" s="18"/>
      <c r="F440" s="18"/>
      <c r="G440" s="18"/>
      <c r="H440" s="93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</row>
    <row r="441" spans="1:35" ht="12.75" customHeight="1">
      <c r="A441" s="91"/>
      <c r="B441" s="18"/>
      <c r="C441" s="20"/>
      <c r="D441" s="20"/>
      <c r="E441" s="18"/>
      <c r="F441" s="18"/>
      <c r="G441" s="18"/>
      <c r="H441" s="93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</row>
    <row r="442" spans="1:35" ht="12.75" customHeight="1">
      <c r="A442" s="91"/>
      <c r="B442" s="18"/>
      <c r="C442" s="20"/>
      <c r="D442" s="20"/>
      <c r="E442" s="18"/>
      <c r="F442" s="18"/>
      <c r="G442" s="18"/>
      <c r="H442" s="93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</row>
    <row r="443" spans="1:35" ht="12.75" customHeight="1">
      <c r="A443" s="91"/>
      <c r="B443" s="18"/>
      <c r="C443" s="20"/>
      <c r="D443" s="20"/>
      <c r="E443" s="18"/>
      <c r="F443" s="18"/>
      <c r="G443" s="18"/>
      <c r="H443" s="93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</row>
    <row r="444" spans="1:35" ht="12.75" customHeight="1">
      <c r="A444" s="91"/>
      <c r="B444" s="18"/>
      <c r="C444" s="20"/>
      <c r="D444" s="20"/>
      <c r="E444" s="18"/>
      <c r="F444" s="18"/>
      <c r="G444" s="18"/>
      <c r="H444" s="93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</row>
    <row r="445" spans="1:35" ht="12.75" customHeight="1">
      <c r="A445" s="91"/>
      <c r="B445" s="18"/>
      <c r="C445" s="20"/>
      <c r="D445" s="20"/>
      <c r="E445" s="18"/>
      <c r="F445" s="18"/>
      <c r="G445" s="18"/>
      <c r="H445" s="93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</row>
    <row r="446" spans="1:35" ht="12.75" customHeight="1">
      <c r="A446" s="91"/>
      <c r="B446" s="18"/>
      <c r="C446" s="20"/>
      <c r="D446" s="20"/>
      <c r="E446" s="18"/>
      <c r="F446" s="18"/>
      <c r="G446" s="18"/>
      <c r="H446" s="93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</row>
    <row r="447" spans="1:35" ht="12.75" customHeight="1">
      <c r="A447" s="91"/>
      <c r="B447" s="18"/>
      <c r="C447" s="20"/>
      <c r="D447" s="20"/>
      <c r="E447" s="18"/>
      <c r="F447" s="18"/>
      <c r="G447" s="18"/>
      <c r="H447" s="93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</row>
    <row r="448" spans="1:35" ht="12.75" customHeight="1">
      <c r="A448" s="91"/>
      <c r="B448" s="18"/>
      <c r="C448" s="20"/>
      <c r="D448" s="20"/>
      <c r="E448" s="18"/>
      <c r="F448" s="18"/>
      <c r="G448" s="18"/>
      <c r="H448" s="93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</row>
    <row r="449" spans="1:35" ht="12.75" customHeight="1">
      <c r="A449" s="91"/>
      <c r="B449" s="18"/>
      <c r="C449" s="20"/>
      <c r="D449" s="20"/>
      <c r="E449" s="18"/>
      <c r="F449" s="18"/>
      <c r="G449" s="18"/>
      <c r="H449" s="93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</row>
    <row r="450" spans="1:35" ht="12.75" customHeight="1">
      <c r="A450" s="91"/>
      <c r="B450" s="18"/>
      <c r="C450" s="20"/>
      <c r="D450" s="20"/>
      <c r="E450" s="18"/>
      <c r="F450" s="18"/>
      <c r="G450" s="18"/>
      <c r="H450" s="93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</row>
    <row r="451" spans="1:35" ht="12.75" customHeight="1">
      <c r="A451" s="91"/>
      <c r="B451" s="18"/>
      <c r="C451" s="20"/>
      <c r="D451" s="20"/>
      <c r="E451" s="18"/>
      <c r="F451" s="18"/>
      <c r="G451" s="18"/>
      <c r="H451" s="93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</row>
    <row r="452" spans="1:35" ht="12.75" customHeight="1">
      <c r="A452" s="91"/>
      <c r="B452" s="18"/>
      <c r="C452" s="20"/>
      <c r="D452" s="20"/>
      <c r="E452" s="18"/>
      <c r="F452" s="18"/>
      <c r="G452" s="18"/>
      <c r="H452" s="93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</row>
    <row r="453" spans="1:35" ht="12.75" customHeight="1">
      <c r="A453" s="91"/>
      <c r="B453" s="18"/>
      <c r="C453" s="20"/>
      <c r="D453" s="20"/>
      <c r="E453" s="18"/>
      <c r="F453" s="18"/>
      <c r="G453" s="18"/>
      <c r="H453" s="93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</row>
    <row r="454" spans="1:35" ht="12.75" customHeight="1">
      <c r="A454" s="91"/>
      <c r="B454" s="18"/>
      <c r="C454" s="20"/>
      <c r="D454" s="20"/>
      <c r="E454" s="18"/>
      <c r="F454" s="18"/>
      <c r="G454" s="18"/>
      <c r="H454" s="93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</row>
    <row r="455" spans="1:35" ht="12.75" customHeight="1">
      <c r="A455" s="91"/>
      <c r="B455" s="18"/>
      <c r="C455" s="20"/>
      <c r="D455" s="20"/>
      <c r="E455" s="18"/>
      <c r="F455" s="18"/>
      <c r="G455" s="18"/>
      <c r="H455" s="93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</row>
    <row r="456" spans="1:35" ht="12.75" customHeight="1">
      <c r="A456" s="91"/>
      <c r="B456" s="18"/>
      <c r="C456" s="20"/>
      <c r="D456" s="20"/>
      <c r="E456" s="18"/>
      <c r="F456" s="18"/>
      <c r="G456" s="18"/>
      <c r="H456" s="93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</row>
    <row r="457" spans="1:35" ht="12.75" customHeight="1">
      <c r="A457" s="91"/>
      <c r="B457" s="18"/>
      <c r="C457" s="20"/>
      <c r="D457" s="20"/>
      <c r="E457" s="18"/>
      <c r="F457" s="18"/>
      <c r="G457" s="18"/>
      <c r="H457" s="93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</row>
    <row r="458" spans="1:35" ht="12.75" customHeight="1">
      <c r="A458" s="91"/>
      <c r="B458" s="18"/>
      <c r="C458" s="20"/>
      <c r="D458" s="20"/>
      <c r="E458" s="18"/>
      <c r="F458" s="18"/>
      <c r="G458" s="18"/>
      <c r="H458" s="93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</row>
    <row r="459" spans="1:35" ht="12.75" customHeight="1">
      <c r="A459" s="91"/>
      <c r="B459" s="18"/>
      <c r="C459" s="20"/>
      <c r="D459" s="20"/>
      <c r="E459" s="18"/>
      <c r="F459" s="18"/>
      <c r="G459" s="18"/>
      <c r="H459" s="93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</row>
    <row r="460" spans="1:35" ht="12.75" customHeight="1">
      <c r="A460" s="91"/>
      <c r="B460" s="18"/>
      <c r="C460" s="20"/>
      <c r="D460" s="20"/>
      <c r="E460" s="18"/>
      <c r="F460" s="18"/>
      <c r="G460" s="18"/>
      <c r="H460" s="93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</row>
    <row r="461" spans="1:35" ht="12.75" customHeight="1">
      <c r="A461" s="91"/>
      <c r="B461" s="18"/>
      <c r="C461" s="20"/>
      <c r="D461" s="20"/>
      <c r="E461" s="18"/>
      <c r="F461" s="18"/>
      <c r="G461" s="18"/>
      <c r="H461" s="93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</row>
    <row r="462" spans="1:35" ht="12.75" customHeight="1">
      <c r="A462" s="91"/>
      <c r="B462" s="18"/>
      <c r="C462" s="20"/>
      <c r="D462" s="20"/>
      <c r="E462" s="18"/>
      <c r="F462" s="18"/>
      <c r="G462" s="18"/>
      <c r="H462" s="93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</row>
    <row r="463" spans="1:35" ht="12.75" customHeight="1">
      <c r="A463" s="91"/>
      <c r="B463" s="18"/>
      <c r="C463" s="20"/>
      <c r="D463" s="20"/>
      <c r="E463" s="18"/>
      <c r="F463" s="18"/>
      <c r="G463" s="18"/>
      <c r="H463" s="93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</row>
    <row r="464" spans="1:35" ht="12.75" customHeight="1">
      <c r="A464" s="91"/>
      <c r="B464" s="18"/>
      <c r="C464" s="20"/>
      <c r="D464" s="20"/>
      <c r="E464" s="18"/>
      <c r="F464" s="18"/>
      <c r="G464" s="18"/>
      <c r="H464" s="93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</row>
    <row r="465" spans="1:35" ht="12.75" customHeight="1">
      <c r="A465" s="91"/>
      <c r="B465" s="18"/>
      <c r="C465" s="20"/>
      <c r="D465" s="20"/>
      <c r="E465" s="18"/>
      <c r="F465" s="18"/>
      <c r="G465" s="18"/>
      <c r="H465" s="93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</row>
    <row r="466" spans="1:35" ht="12.75" customHeight="1">
      <c r="A466" s="91"/>
      <c r="B466" s="18"/>
      <c r="C466" s="20"/>
      <c r="D466" s="20"/>
      <c r="E466" s="18"/>
      <c r="F466" s="18"/>
      <c r="G466" s="18"/>
      <c r="H466" s="93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</row>
    <row r="467" spans="1:35" ht="12.75" customHeight="1">
      <c r="A467" s="91"/>
      <c r="B467" s="18"/>
      <c r="C467" s="20"/>
      <c r="D467" s="20"/>
      <c r="E467" s="18"/>
      <c r="F467" s="18"/>
      <c r="G467" s="18"/>
      <c r="H467" s="93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</row>
    <row r="468" spans="1:35" ht="12.75" customHeight="1">
      <c r="A468" s="91"/>
      <c r="B468" s="18"/>
      <c r="C468" s="20"/>
      <c r="D468" s="20"/>
      <c r="E468" s="18"/>
      <c r="F468" s="18"/>
      <c r="G468" s="18"/>
      <c r="H468" s="93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</row>
    <row r="469" spans="1:35" ht="12.75" customHeight="1">
      <c r="A469" s="91"/>
      <c r="B469" s="18"/>
      <c r="C469" s="20"/>
      <c r="D469" s="20"/>
      <c r="E469" s="18"/>
      <c r="F469" s="18"/>
      <c r="G469" s="18"/>
      <c r="H469" s="93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</row>
    <row r="470" spans="1:35" ht="12.75" customHeight="1">
      <c r="A470" s="91"/>
      <c r="B470" s="18"/>
      <c r="C470" s="20"/>
      <c r="D470" s="20"/>
      <c r="E470" s="18"/>
      <c r="F470" s="18"/>
      <c r="G470" s="18"/>
      <c r="H470" s="93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</row>
    <row r="471" spans="1:35" ht="12.75" customHeight="1">
      <c r="A471" s="91"/>
      <c r="B471" s="18"/>
      <c r="C471" s="20"/>
      <c r="D471" s="20"/>
      <c r="E471" s="18"/>
      <c r="F471" s="18"/>
      <c r="G471" s="18"/>
      <c r="H471" s="93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</row>
    <row r="472" spans="1:35" ht="12.75" customHeight="1">
      <c r="A472" s="91"/>
      <c r="B472" s="18"/>
      <c r="C472" s="20"/>
      <c r="D472" s="20"/>
      <c r="E472" s="18"/>
      <c r="F472" s="18"/>
      <c r="G472" s="18"/>
      <c r="H472" s="93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</row>
    <row r="473" spans="1:35" ht="12.75" customHeight="1">
      <c r="A473" s="91"/>
      <c r="B473" s="18"/>
      <c r="C473" s="20"/>
      <c r="D473" s="20"/>
      <c r="E473" s="18"/>
      <c r="F473" s="18"/>
      <c r="G473" s="18"/>
      <c r="H473" s="93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</row>
    <row r="474" spans="1:35" ht="12.75" customHeight="1">
      <c r="A474" s="91"/>
      <c r="B474" s="18"/>
      <c r="C474" s="20"/>
      <c r="D474" s="20"/>
      <c r="E474" s="18"/>
      <c r="F474" s="18"/>
      <c r="G474" s="18"/>
      <c r="H474" s="93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</row>
    <row r="475" spans="1:35" ht="12.75" customHeight="1">
      <c r="A475" s="91"/>
      <c r="B475" s="18"/>
      <c r="C475" s="20"/>
      <c r="D475" s="20"/>
      <c r="E475" s="18"/>
      <c r="F475" s="18"/>
      <c r="G475" s="18"/>
      <c r="H475" s="93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</row>
    <row r="476" spans="1:35" ht="12.75" customHeight="1">
      <c r="A476" s="91"/>
      <c r="B476" s="18"/>
      <c r="C476" s="20"/>
      <c r="D476" s="20"/>
      <c r="E476" s="18"/>
      <c r="F476" s="18"/>
      <c r="G476" s="18"/>
      <c r="H476" s="93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</row>
    <row r="477" spans="1:35" ht="12.75" customHeight="1">
      <c r="A477" s="91"/>
      <c r="B477" s="18"/>
      <c r="C477" s="20"/>
      <c r="D477" s="20"/>
      <c r="E477" s="18"/>
      <c r="F477" s="18"/>
      <c r="G477" s="18"/>
      <c r="H477" s="93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</row>
    <row r="478" spans="1:35" ht="12.75" customHeight="1">
      <c r="A478" s="91"/>
      <c r="B478" s="18"/>
      <c r="C478" s="20"/>
      <c r="D478" s="20"/>
      <c r="E478" s="18"/>
      <c r="F478" s="18"/>
      <c r="G478" s="18"/>
      <c r="H478" s="93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</row>
    <row r="479" spans="1:35" ht="12.75" customHeight="1">
      <c r="A479" s="91"/>
      <c r="B479" s="18"/>
      <c r="C479" s="20"/>
      <c r="D479" s="20"/>
      <c r="E479" s="18"/>
      <c r="F479" s="18"/>
      <c r="G479" s="18"/>
      <c r="H479" s="93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</row>
    <row r="480" spans="1:35" ht="12.75" customHeight="1">
      <c r="A480" s="91"/>
      <c r="B480" s="18"/>
      <c r="C480" s="20"/>
      <c r="D480" s="20"/>
      <c r="E480" s="18"/>
      <c r="F480" s="18"/>
      <c r="G480" s="18"/>
      <c r="H480" s="93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</row>
    <row r="481" spans="1:35" ht="12.75" customHeight="1">
      <c r="A481" s="91"/>
      <c r="B481" s="18"/>
      <c r="C481" s="20"/>
      <c r="D481" s="20"/>
      <c r="E481" s="18"/>
      <c r="F481" s="18"/>
      <c r="G481" s="18"/>
      <c r="H481" s="93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</row>
    <row r="482" spans="1:35" ht="12.75" customHeight="1">
      <c r="A482" s="91"/>
      <c r="B482" s="18"/>
      <c r="C482" s="20"/>
      <c r="D482" s="20"/>
      <c r="E482" s="18"/>
      <c r="F482" s="18"/>
      <c r="G482" s="18"/>
      <c r="H482" s="93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</row>
    <row r="483" spans="1:35" ht="12.75" customHeight="1">
      <c r="A483" s="91"/>
      <c r="B483" s="18"/>
      <c r="C483" s="20"/>
      <c r="D483" s="20"/>
      <c r="E483" s="18"/>
      <c r="F483" s="18"/>
      <c r="G483" s="18"/>
      <c r="H483" s="93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</row>
    <row r="484" spans="1:35" ht="12.75" customHeight="1">
      <c r="A484" s="91"/>
      <c r="B484" s="18"/>
      <c r="C484" s="20"/>
      <c r="D484" s="20"/>
      <c r="E484" s="18"/>
      <c r="F484" s="18"/>
      <c r="G484" s="18"/>
      <c r="H484" s="93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</row>
    <row r="485" spans="1:35" ht="12.75" customHeight="1">
      <c r="A485" s="91"/>
      <c r="B485" s="18"/>
      <c r="C485" s="20"/>
      <c r="D485" s="20"/>
      <c r="E485" s="18"/>
      <c r="F485" s="18"/>
      <c r="G485" s="18"/>
      <c r="H485" s="93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</row>
    <row r="486" spans="1:35" ht="12.75" customHeight="1">
      <c r="A486" s="91"/>
      <c r="B486" s="18"/>
      <c r="C486" s="20"/>
      <c r="D486" s="20"/>
      <c r="E486" s="18"/>
      <c r="F486" s="18"/>
      <c r="G486" s="18"/>
      <c r="H486" s="93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</row>
    <row r="487" spans="1:35" ht="12.75" customHeight="1">
      <c r="A487" s="91"/>
      <c r="B487" s="18"/>
      <c r="C487" s="20"/>
      <c r="D487" s="20"/>
      <c r="E487" s="18"/>
      <c r="F487" s="18"/>
      <c r="G487" s="18"/>
      <c r="H487" s="93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</row>
    <row r="488" spans="1:35" ht="12.75" customHeight="1">
      <c r="A488" s="91"/>
      <c r="B488" s="18"/>
      <c r="C488" s="20"/>
      <c r="D488" s="20"/>
      <c r="E488" s="18"/>
      <c r="F488" s="18"/>
      <c r="G488" s="18"/>
      <c r="H488" s="93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</row>
    <row r="489" spans="1:35" ht="12.75" customHeight="1">
      <c r="A489" s="91"/>
      <c r="B489" s="18"/>
      <c r="C489" s="20"/>
      <c r="D489" s="20"/>
      <c r="E489" s="18"/>
      <c r="F489" s="18"/>
      <c r="G489" s="18"/>
      <c r="H489" s="93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</row>
    <row r="490" spans="1:35" ht="12.75" customHeight="1">
      <c r="A490" s="91"/>
      <c r="B490" s="18"/>
      <c r="C490" s="20"/>
      <c r="D490" s="20"/>
      <c r="E490" s="18"/>
      <c r="F490" s="18"/>
      <c r="G490" s="18"/>
      <c r="H490" s="93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</row>
    <row r="491" spans="1:35" ht="12.75" customHeight="1">
      <c r="A491" s="91"/>
      <c r="B491" s="18"/>
      <c r="C491" s="20"/>
      <c r="D491" s="20"/>
      <c r="E491" s="18"/>
      <c r="F491" s="18"/>
      <c r="G491" s="18"/>
      <c r="H491" s="93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</row>
    <row r="492" spans="1:35" ht="12.75" customHeight="1">
      <c r="A492" s="91"/>
      <c r="B492" s="18"/>
      <c r="C492" s="20"/>
      <c r="D492" s="20"/>
      <c r="E492" s="18"/>
      <c r="F492" s="18"/>
      <c r="G492" s="18"/>
      <c r="H492" s="93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</row>
    <row r="493" spans="1:35" ht="12.75" customHeight="1">
      <c r="A493" s="91"/>
      <c r="B493" s="18"/>
      <c r="C493" s="20"/>
      <c r="D493" s="20"/>
      <c r="E493" s="18"/>
      <c r="F493" s="18"/>
      <c r="G493" s="18"/>
      <c r="H493" s="93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</row>
    <row r="494" spans="1:35" ht="12.75" customHeight="1">
      <c r="A494" s="91"/>
      <c r="B494" s="18"/>
      <c r="C494" s="20"/>
      <c r="D494" s="20"/>
      <c r="E494" s="18"/>
      <c r="F494" s="18"/>
      <c r="G494" s="18"/>
      <c r="H494" s="93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</row>
    <row r="495" spans="1:35" ht="12.75" customHeight="1">
      <c r="A495" s="91"/>
      <c r="B495" s="18"/>
      <c r="C495" s="20"/>
      <c r="D495" s="20"/>
      <c r="E495" s="18"/>
      <c r="F495" s="18"/>
      <c r="G495" s="18"/>
      <c r="H495" s="93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</row>
    <row r="496" spans="1:35" ht="12.75" customHeight="1">
      <c r="A496" s="91"/>
      <c r="B496" s="18"/>
      <c r="C496" s="20"/>
      <c r="D496" s="20"/>
      <c r="E496" s="18"/>
      <c r="F496" s="18"/>
      <c r="G496" s="18"/>
      <c r="H496" s="93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</row>
    <row r="497" spans="1:35" ht="12.75" customHeight="1">
      <c r="A497" s="91"/>
      <c r="B497" s="18"/>
      <c r="C497" s="20"/>
      <c r="D497" s="20"/>
      <c r="E497" s="18"/>
      <c r="F497" s="18"/>
      <c r="G497" s="18"/>
      <c r="H497" s="93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</row>
    <row r="498" spans="1:35" ht="12.75" customHeight="1">
      <c r="A498" s="91"/>
      <c r="B498" s="18"/>
      <c r="C498" s="20"/>
      <c r="D498" s="20"/>
      <c r="E498" s="18"/>
      <c r="F498" s="18"/>
      <c r="G498" s="18"/>
      <c r="H498" s="93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</row>
    <row r="499" spans="1:35" ht="12.75" customHeight="1">
      <c r="A499" s="91"/>
      <c r="B499" s="18"/>
      <c r="C499" s="20"/>
      <c r="D499" s="20"/>
      <c r="E499" s="18"/>
      <c r="F499" s="18"/>
      <c r="G499" s="18"/>
      <c r="H499" s="93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</row>
    <row r="500" spans="1:35" ht="12.75" customHeight="1">
      <c r="A500" s="91"/>
      <c r="B500" s="18"/>
      <c r="C500" s="20"/>
      <c r="D500" s="20"/>
      <c r="E500" s="18"/>
      <c r="F500" s="18"/>
      <c r="G500" s="18"/>
      <c r="H500" s="93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</row>
  </sheetData>
  <mergeCells count="3">
    <mergeCell ref="A5:B5"/>
    <mergeCell ref="C5:D5"/>
    <mergeCell ref="B7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528"/>
  <sheetViews>
    <sheetView zoomScale="85" zoomScaleNormal="85" workbookViewId="0">
      <selection activeCell="J27" sqref="J27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3" width="14" customWidth="1"/>
    <col min="14" max="14" width="12.7109375" customWidth="1"/>
    <col min="15" max="15" width="15" customWidth="1"/>
    <col min="16" max="16" width="14.5703125" customWidth="1"/>
    <col min="17" max="17" width="17.85546875" hidden="1" customWidth="1"/>
    <col min="18" max="18" width="5.7109375" hidden="1" customWidth="1"/>
    <col min="19" max="19" width="12.7109375" hidden="1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4"/>
      <c r="G2" s="94"/>
      <c r="H2" s="94"/>
      <c r="I2" s="94"/>
      <c r="J2" s="22"/>
      <c r="K2" s="94"/>
      <c r="L2" s="94"/>
      <c r="M2" s="94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5"/>
      <c r="L3" s="94"/>
      <c r="M3" s="94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6"/>
      <c r="J4" s="3"/>
      <c r="K4" s="95"/>
      <c r="L4" s="94"/>
      <c r="M4" s="94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61"/>
      <c r="M5" s="97" t="s">
        <v>288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8" t="s">
        <v>936</v>
      </c>
      <c r="D6" s="1"/>
      <c r="E6" s="1"/>
      <c r="F6" s="6"/>
      <c r="G6" s="6"/>
      <c r="H6" s="6"/>
      <c r="I6" s="6"/>
      <c r="J6" s="1"/>
      <c r="K6" s="6"/>
      <c r="L6" s="6"/>
      <c r="M6" s="99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9">
        <f>Main!B10</f>
        <v>44431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100" t="s">
        <v>603</v>
      </c>
      <c r="C8" s="100"/>
      <c r="D8" s="100"/>
      <c r="E8" s="100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101" t="s">
        <v>16</v>
      </c>
      <c r="B9" s="102" t="s">
        <v>590</v>
      </c>
      <c r="C9" s="102"/>
      <c r="D9" s="103" t="s">
        <v>604</v>
      </c>
      <c r="E9" s="102" t="s">
        <v>605</v>
      </c>
      <c r="F9" s="102" t="s">
        <v>606</v>
      </c>
      <c r="G9" s="102" t="s">
        <v>607</v>
      </c>
      <c r="H9" s="102" t="s">
        <v>608</v>
      </c>
      <c r="I9" s="102" t="s">
        <v>609</v>
      </c>
      <c r="J9" s="101" t="s">
        <v>610</v>
      </c>
      <c r="K9" s="102" t="s">
        <v>611</v>
      </c>
      <c r="L9" s="104" t="s">
        <v>612</v>
      </c>
      <c r="M9" s="104" t="s">
        <v>613</v>
      </c>
      <c r="N9" s="102" t="s">
        <v>614</v>
      </c>
      <c r="O9" s="103" t="s">
        <v>615</v>
      </c>
      <c r="Q9" s="1"/>
      <c r="R9" s="6"/>
      <c r="S9" s="1"/>
      <c r="T9" s="1"/>
      <c r="U9" s="1"/>
      <c r="V9" s="1"/>
      <c r="W9" s="1"/>
      <c r="X9" s="1"/>
    </row>
    <row r="10" spans="1:38" ht="12.75" customHeight="1">
      <c r="A10" s="302">
        <v>1</v>
      </c>
      <c r="B10" s="301">
        <v>44357</v>
      </c>
      <c r="C10" s="384"/>
      <c r="D10" s="350" t="s">
        <v>82</v>
      </c>
      <c r="E10" s="385" t="s">
        <v>619</v>
      </c>
      <c r="F10" s="302">
        <v>3585</v>
      </c>
      <c r="G10" s="302">
        <v>3345</v>
      </c>
      <c r="H10" s="385">
        <v>3730</v>
      </c>
      <c r="I10" s="386" t="s">
        <v>621</v>
      </c>
      <c r="J10" s="106" t="s">
        <v>771</v>
      </c>
      <c r="K10" s="106">
        <f t="shared" ref="K10" si="0">H10-F10</f>
        <v>145</v>
      </c>
      <c r="L10" s="108">
        <f>(F10*-0.8)/100</f>
        <v>-28.68</v>
      </c>
      <c r="M10" s="109">
        <f t="shared" ref="M10" si="1">(K10+L10)/F10</f>
        <v>3.2446304044630406E-2</v>
      </c>
      <c r="N10" s="106" t="s">
        <v>617</v>
      </c>
      <c r="O10" s="110">
        <v>44426</v>
      </c>
      <c r="P10" s="105"/>
      <c r="Q10" s="1"/>
      <c r="R10" s="1" t="s">
        <v>618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ht="12.75" customHeight="1">
      <c r="A11" s="302">
        <v>2</v>
      </c>
      <c r="B11" s="301">
        <v>44363</v>
      </c>
      <c r="C11" s="384"/>
      <c r="D11" s="350" t="s">
        <v>102</v>
      </c>
      <c r="E11" s="385" t="s">
        <v>616</v>
      </c>
      <c r="F11" s="302">
        <v>1189.75</v>
      </c>
      <c r="G11" s="302">
        <v>1111.5</v>
      </c>
      <c r="H11" s="385">
        <v>1252</v>
      </c>
      <c r="I11" s="386" t="s">
        <v>623</v>
      </c>
      <c r="J11" s="106" t="s">
        <v>961</v>
      </c>
      <c r="K11" s="106">
        <f t="shared" ref="K11" si="2">H11-F11</f>
        <v>62.25</v>
      </c>
      <c r="L11" s="108">
        <f>(F11*-0.8)/100</f>
        <v>-9.5180000000000007</v>
      </c>
      <c r="M11" s="109">
        <f t="shared" ref="M11" si="3">(K11+L11)/F11</f>
        <v>4.4321916368985081E-2</v>
      </c>
      <c r="N11" s="106" t="s">
        <v>617</v>
      </c>
      <c r="O11" s="110">
        <v>44418</v>
      </c>
      <c r="P11" s="105"/>
      <c r="Q11" s="1"/>
      <c r="R11" s="1" t="s">
        <v>618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ht="12.75" customHeight="1">
      <c r="A12" s="120">
        <v>3</v>
      </c>
      <c r="B12" s="112">
        <v>44385</v>
      </c>
      <c r="C12" s="121"/>
      <c r="D12" s="113" t="s">
        <v>585</v>
      </c>
      <c r="E12" s="114" t="s">
        <v>619</v>
      </c>
      <c r="F12" s="111" t="s">
        <v>624</v>
      </c>
      <c r="G12" s="111">
        <v>2060</v>
      </c>
      <c r="H12" s="114"/>
      <c r="I12" s="115">
        <v>2500</v>
      </c>
      <c r="J12" s="116" t="s">
        <v>620</v>
      </c>
      <c r="K12" s="116"/>
      <c r="L12" s="117"/>
      <c r="M12" s="118"/>
      <c r="N12" s="116"/>
      <c r="O12" s="119"/>
      <c r="P12" s="105"/>
      <c r="Q12" s="1"/>
      <c r="R12" s="1" t="s">
        <v>622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ht="12.75" customHeight="1">
      <c r="A13" s="380">
        <v>4</v>
      </c>
      <c r="B13" s="317">
        <v>44385</v>
      </c>
      <c r="C13" s="381"/>
      <c r="D13" s="347" t="s">
        <v>155</v>
      </c>
      <c r="E13" s="382" t="s">
        <v>616</v>
      </c>
      <c r="F13" s="306">
        <v>7335</v>
      </c>
      <c r="G13" s="306">
        <v>6905</v>
      </c>
      <c r="H13" s="382">
        <v>6905</v>
      </c>
      <c r="I13" s="383" t="s">
        <v>625</v>
      </c>
      <c r="J13" s="307" t="s">
        <v>1002</v>
      </c>
      <c r="K13" s="307">
        <f t="shared" ref="K13" si="4">H13-F13</f>
        <v>-430</v>
      </c>
      <c r="L13" s="308">
        <f>(F13*-0.8)/100</f>
        <v>-58.68</v>
      </c>
      <c r="M13" s="309">
        <f t="shared" ref="M13" si="5">(K13+L13)/F13</f>
        <v>-6.6623040218132243E-2</v>
      </c>
      <c r="N13" s="307" t="s">
        <v>634</v>
      </c>
      <c r="O13" s="322">
        <v>44424</v>
      </c>
      <c r="P13" s="105"/>
      <c r="Q13" s="1"/>
      <c r="R13" s="1" t="s">
        <v>618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ht="12.75" customHeight="1">
      <c r="A14" s="120">
        <v>5</v>
      </c>
      <c r="B14" s="112">
        <v>44396</v>
      </c>
      <c r="C14" s="121"/>
      <c r="D14" s="113" t="s">
        <v>131</v>
      </c>
      <c r="E14" s="114" t="s">
        <v>619</v>
      </c>
      <c r="F14" s="111" t="s">
        <v>858</v>
      </c>
      <c r="G14" s="111">
        <v>510</v>
      </c>
      <c r="H14" s="114"/>
      <c r="I14" s="115" t="s">
        <v>859</v>
      </c>
      <c r="J14" s="116" t="s">
        <v>620</v>
      </c>
      <c r="K14" s="116"/>
      <c r="L14" s="117"/>
      <c r="M14" s="118"/>
      <c r="N14" s="116"/>
      <c r="O14" s="119"/>
      <c r="P14" s="105"/>
      <c r="Q14" s="1"/>
      <c r="R14" s="1" t="s">
        <v>618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ht="12.75" customHeight="1">
      <c r="A15" s="120">
        <v>6</v>
      </c>
      <c r="B15" s="112">
        <v>44397</v>
      </c>
      <c r="C15" s="121"/>
      <c r="D15" s="113" t="s">
        <v>137</v>
      </c>
      <c r="E15" s="114" t="s">
        <v>619</v>
      </c>
      <c r="F15" s="111" t="s">
        <v>860</v>
      </c>
      <c r="G15" s="111">
        <v>96.5</v>
      </c>
      <c r="H15" s="114"/>
      <c r="I15" s="115" t="s">
        <v>861</v>
      </c>
      <c r="J15" s="116" t="s">
        <v>620</v>
      </c>
      <c r="K15" s="116"/>
      <c r="L15" s="117"/>
      <c r="M15" s="118"/>
      <c r="N15" s="116"/>
      <c r="O15" s="119"/>
      <c r="P15" s="105"/>
      <c r="Q15" s="1"/>
      <c r="R15" s="1" t="s">
        <v>618</v>
      </c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 ht="12.75" customHeight="1">
      <c r="A16" s="302">
        <v>7</v>
      </c>
      <c r="B16" s="301">
        <v>44399</v>
      </c>
      <c r="C16" s="384"/>
      <c r="D16" s="350" t="s">
        <v>147</v>
      </c>
      <c r="E16" s="385" t="s">
        <v>616</v>
      </c>
      <c r="F16" s="302">
        <v>1577</v>
      </c>
      <c r="G16" s="302">
        <v>1447</v>
      </c>
      <c r="H16" s="385">
        <v>1673</v>
      </c>
      <c r="I16" s="386" t="s">
        <v>862</v>
      </c>
      <c r="J16" s="106" t="s">
        <v>1001</v>
      </c>
      <c r="K16" s="106">
        <f t="shared" ref="K16:K17" si="6">H16-F16</f>
        <v>96</v>
      </c>
      <c r="L16" s="108">
        <f>(F16*-0.8)/100</f>
        <v>-12.616000000000001</v>
      </c>
      <c r="M16" s="109">
        <f t="shared" ref="M16:M17" si="7">(K16+L16)/F16</f>
        <v>5.2875079264426125E-2</v>
      </c>
      <c r="N16" s="106" t="s">
        <v>617</v>
      </c>
      <c r="O16" s="110">
        <v>44421</v>
      </c>
      <c r="P16" s="105"/>
      <c r="Q16" s="1"/>
      <c r="R16" s="1" t="s">
        <v>618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12.75" customHeight="1">
      <c r="A17" s="418">
        <v>8</v>
      </c>
      <c r="B17" s="419">
        <v>44407</v>
      </c>
      <c r="C17" s="420"/>
      <c r="D17" s="421" t="s">
        <v>51</v>
      </c>
      <c r="E17" s="422" t="s">
        <v>619</v>
      </c>
      <c r="F17" s="423">
        <v>715</v>
      </c>
      <c r="G17" s="423">
        <v>675</v>
      </c>
      <c r="H17" s="422">
        <v>740</v>
      </c>
      <c r="I17" s="424" t="s">
        <v>874</v>
      </c>
      <c r="J17" s="425" t="s">
        <v>1003</v>
      </c>
      <c r="K17" s="425">
        <f t="shared" si="6"/>
        <v>25</v>
      </c>
      <c r="L17" s="426">
        <f t="shared" ref="L17" si="8">(F17*-0.7)/100</f>
        <v>-5.004999999999999</v>
      </c>
      <c r="M17" s="427">
        <f t="shared" si="7"/>
        <v>2.7965034965034965E-2</v>
      </c>
      <c r="N17" s="425" t="s">
        <v>617</v>
      </c>
      <c r="O17" s="428">
        <v>44424</v>
      </c>
      <c r="P17" s="105"/>
      <c r="Q17" s="1"/>
      <c r="R17" s="1" t="s">
        <v>618</v>
      </c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ht="12.75" customHeight="1">
      <c r="A18" s="380">
        <v>9</v>
      </c>
      <c r="B18" s="317">
        <v>44410</v>
      </c>
      <c r="C18" s="381"/>
      <c r="D18" s="347" t="s">
        <v>880</v>
      </c>
      <c r="E18" s="382" t="s">
        <v>619</v>
      </c>
      <c r="F18" s="306">
        <v>63.3</v>
      </c>
      <c r="G18" s="306">
        <v>59</v>
      </c>
      <c r="H18" s="382">
        <v>59</v>
      </c>
      <c r="I18" s="383" t="s">
        <v>881</v>
      </c>
      <c r="J18" s="307" t="s">
        <v>950</v>
      </c>
      <c r="K18" s="307">
        <f t="shared" ref="K18" si="9">H18-F18</f>
        <v>-4.2999999999999972</v>
      </c>
      <c r="L18" s="308">
        <f>(F18*-0.8)/100</f>
        <v>-0.50639999999999996</v>
      </c>
      <c r="M18" s="309">
        <f t="shared" ref="M18" si="10">(K18+L18)/F18</f>
        <v>-7.5930489731437567E-2</v>
      </c>
      <c r="N18" s="307" t="s">
        <v>634</v>
      </c>
      <c r="O18" s="322">
        <v>44418</v>
      </c>
      <c r="P18" s="105"/>
      <c r="Q18" s="1"/>
      <c r="R18" s="1" t="s">
        <v>618</v>
      </c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 ht="12.75" customHeight="1">
      <c r="A19" s="120">
        <v>10</v>
      </c>
      <c r="B19" s="112">
        <v>44417</v>
      </c>
      <c r="C19" s="121"/>
      <c r="D19" s="113" t="s">
        <v>364</v>
      </c>
      <c r="E19" s="114" t="s">
        <v>619</v>
      </c>
      <c r="F19" s="111" t="s">
        <v>948</v>
      </c>
      <c r="G19" s="111">
        <v>69</v>
      </c>
      <c r="H19" s="114"/>
      <c r="I19" s="115" t="s">
        <v>949</v>
      </c>
      <c r="J19" s="116" t="s">
        <v>620</v>
      </c>
      <c r="K19" s="120"/>
      <c r="L19" s="112"/>
      <c r="M19" s="121"/>
      <c r="N19" s="113"/>
      <c r="O19" s="114"/>
      <c r="P19" s="105"/>
      <c r="Q19" s="1"/>
      <c r="R19" s="1" t="s">
        <v>618</v>
      </c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ht="12.75" customHeight="1">
      <c r="A20" s="120">
        <v>11</v>
      </c>
      <c r="B20" s="112">
        <v>44421</v>
      </c>
      <c r="C20" s="121"/>
      <c r="D20" s="113" t="s">
        <v>471</v>
      </c>
      <c r="E20" s="114" t="s">
        <v>619</v>
      </c>
      <c r="F20" s="111" t="s">
        <v>999</v>
      </c>
      <c r="G20" s="111">
        <v>1415</v>
      </c>
      <c r="H20" s="114"/>
      <c r="I20" s="115" t="s">
        <v>1000</v>
      </c>
      <c r="J20" s="116" t="s">
        <v>620</v>
      </c>
      <c r="K20" s="120"/>
      <c r="L20" s="112"/>
      <c r="M20" s="121"/>
      <c r="N20" s="113"/>
      <c r="O20" s="114"/>
      <c r="P20" s="105"/>
      <c r="Q20" s="1"/>
      <c r="R20" s="1" t="s">
        <v>618</v>
      </c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ht="12.75" customHeight="1">
      <c r="A21" s="120">
        <v>12</v>
      </c>
      <c r="B21" s="112">
        <v>44428</v>
      </c>
      <c r="C21" s="121"/>
      <c r="D21" s="113" t="s">
        <v>273</v>
      </c>
      <c r="E21" s="114" t="s">
        <v>619</v>
      </c>
      <c r="F21" s="111" t="s">
        <v>1077</v>
      </c>
      <c r="G21" s="111">
        <v>1740</v>
      </c>
      <c r="H21" s="114"/>
      <c r="I21" s="115" t="s">
        <v>1078</v>
      </c>
      <c r="J21" s="116" t="s">
        <v>620</v>
      </c>
      <c r="K21" s="120"/>
      <c r="L21" s="112"/>
      <c r="M21" s="121"/>
      <c r="N21" s="113"/>
      <c r="O21" s="114"/>
      <c r="P21" s="105"/>
      <c r="Q21" s="1"/>
      <c r="R21" s="1" t="s">
        <v>618</v>
      </c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 ht="12.75" customHeight="1">
      <c r="A22" s="120"/>
      <c r="B22" s="112"/>
      <c r="C22" s="121"/>
      <c r="D22" s="113"/>
      <c r="E22" s="114"/>
      <c r="F22" s="111"/>
      <c r="G22" s="111"/>
      <c r="H22" s="114"/>
      <c r="I22" s="115"/>
      <c r="J22" s="116"/>
      <c r="K22" s="120"/>
      <c r="L22" s="112"/>
      <c r="M22" s="121"/>
      <c r="N22" s="113"/>
      <c r="O22" s="114"/>
      <c r="P22" s="105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 ht="12.75" customHeight="1">
      <c r="A23" s="120"/>
      <c r="B23" s="112"/>
      <c r="C23" s="121"/>
      <c r="D23" s="113"/>
      <c r="E23" s="114"/>
      <c r="F23" s="111"/>
      <c r="G23" s="111"/>
      <c r="H23" s="114"/>
      <c r="I23" s="115"/>
      <c r="J23" s="116"/>
      <c r="K23" s="120"/>
      <c r="L23" s="112"/>
      <c r="M23" s="121"/>
      <c r="N23" s="113"/>
      <c r="O23" s="114"/>
      <c r="P23" s="105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 ht="14.25" customHeight="1">
      <c r="A24" s="120"/>
      <c r="B24" s="112"/>
      <c r="C24" s="121"/>
      <c r="D24" s="113"/>
      <c r="E24" s="114"/>
      <c r="F24" s="111"/>
      <c r="G24" s="111"/>
      <c r="H24" s="114"/>
      <c r="I24" s="115"/>
      <c r="J24" s="116"/>
      <c r="K24" s="120"/>
      <c r="L24" s="112"/>
      <c r="M24" s="121"/>
      <c r="N24" s="113"/>
      <c r="O24" s="114"/>
      <c r="P24" s="105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</row>
    <row r="25" spans="1:38" ht="14.25" customHeight="1">
      <c r="A25" s="127"/>
      <c r="B25" s="128"/>
      <c r="C25" s="129"/>
      <c r="D25" s="130"/>
      <c r="E25" s="131"/>
      <c r="F25" s="131"/>
      <c r="H25" s="131"/>
      <c r="I25" s="132"/>
      <c r="J25" s="133"/>
      <c r="K25" s="133"/>
      <c r="L25" s="134"/>
      <c r="M25" s="135"/>
      <c r="N25" s="136"/>
      <c r="O25" s="137"/>
      <c r="P25" s="138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</row>
    <row r="26" spans="1:38" ht="14.25" customHeight="1">
      <c r="A26" s="127"/>
      <c r="B26" s="128"/>
      <c r="C26" s="129"/>
      <c r="D26" s="130"/>
      <c r="E26" s="131"/>
      <c r="F26" s="131"/>
      <c r="G26" s="127"/>
      <c r="H26" s="131"/>
      <c r="I26" s="132"/>
      <c r="J26" s="133"/>
      <c r="K26" s="133"/>
      <c r="L26" s="134"/>
      <c r="M26" s="135"/>
      <c r="N26" s="136"/>
      <c r="O26" s="137"/>
      <c r="P26" s="138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</row>
    <row r="27" spans="1:38" ht="12" customHeight="1">
      <c r="A27" s="139" t="s">
        <v>626</v>
      </c>
      <c r="B27" s="140"/>
      <c r="C27" s="141"/>
      <c r="D27" s="142"/>
      <c r="E27" s="143"/>
      <c r="F27" s="143"/>
      <c r="G27" s="143"/>
      <c r="H27" s="143"/>
      <c r="I27" s="143"/>
      <c r="J27" s="144"/>
      <c r="K27" s="143"/>
      <c r="L27" s="145"/>
      <c r="M27" s="61"/>
      <c r="N27" s="144"/>
      <c r="O27" s="141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</row>
    <row r="28" spans="1:38" ht="12" customHeight="1">
      <c r="A28" s="146" t="s">
        <v>627</v>
      </c>
      <c r="B28" s="139"/>
      <c r="C28" s="139"/>
      <c r="D28" s="139"/>
      <c r="E28" s="44"/>
      <c r="F28" s="147" t="s">
        <v>628</v>
      </c>
      <c r="G28" s="6"/>
      <c r="H28" s="6"/>
      <c r="I28" s="6"/>
      <c r="J28" s="148"/>
      <c r="K28" s="149"/>
      <c r="L28" s="149"/>
      <c r="M28" s="150"/>
      <c r="N28" s="1"/>
      <c r="O28" s="151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</row>
    <row r="29" spans="1:38" ht="12" customHeight="1">
      <c r="A29" s="139" t="s">
        <v>629</v>
      </c>
      <c r="B29" s="139"/>
      <c r="C29" s="139"/>
      <c r="D29" s="139"/>
      <c r="E29" s="6"/>
      <c r="F29" s="147" t="s">
        <v>630</v>
      </c>
      <c r="G29" s="6"/>
      <c r="H29" s="6"/>
      <c r="I29" s="6"/>
      <c r="J29" s="148"/>
      <c r="K29" s="149"/>
      <c r="L29" s="149"/>
      <c r="M29" s="150"/>
      <c r="N29" s="1"/>
      <c r="O29" s="151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</row>
    <row r="30" spans="1:38" ht="12" customHeight="1">
      <c r="A30" s="139"/>
      <c r="B30" s="139"/>
      <c r="C30" s="139"/>
      <c r="D30" s="139"/>
      <c r="E30" s="6"/>
      <c r="F30" s="6"/>
      <c r="G30" s="6"/>
      <c r="H30" s="6"/>
      <c r="I30" s="6"/>
      <c r="J30" s="152"/>
      <c r="K30" s="149"/>
      <c r="L30" s="149"/>
      <c r="M30" s="6"/>
      <c r="N30" s="153"/>
      <c r="O30" s="1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</row>
    <row r="31" spans="1:38" ht="12.75" customHeight="1">
      <c r="A31" s="1"/>
      <c r="B31" s="154" t="s">
        <v>631</v>
      </c>
      <c r="C31" s="154"/>
      <c r="D31" s="154"/>
      <c r="E31" s="154"/>
      <c r="F31" s="155"/>
      <c r="G31" s="6"/>
      <c r="H31" s="6"/>
      <c r="I31" s="156"/>
      <c r="J31" s="157"/>
      <c r="K31" s="158"/>
      <c r="L31" s="157"/>
      <c r="M31" s="6"/>
      <c r="N31" s="1"/>
      <c r="O31" s="1"/>
      <c r="P31" s="1"/>
      <c r="R31" s="61"/>
      <c r="S31" s="1"/>
      <c r="T31" s="1"/>
      <c r="U31" s="1"/>
      <c r="V31" s="1"/>
      <c r="W31" s="1"/>
      <c r="X31" s="1"/>
      <c r="Y31" s="1"/>
      <c r="Z31" s="1"/>
    </row>
    <row r="32" spans="1:38" ht="38.25" customHeight="1">
      <c r="A32" s="101" t="s">
        <v>16</v>
      </c>
      <c r="B32" s="159" t="s">
        <v>590</v>
      </c>
      <c r="C32" s="104"/>
      <c r="D32" s="103" t="s">
        <v>604</v>
      </c>
      <c r="E32" s="102" t="s">
        <v>605</v>
      </c>
      <c r="F32" s="102" t="s">
        <v>606</v>
      </c>
      <c r="G32" s="102" t="s">
        <v>632</v>
      </c>
      <c r="H32" s="102" t="s">
        <v>608</v>
      </c>
      <c r="I32" s="102" t="s">
        <v>609</v>
      </c>
      <c r="J32" s="102" t="s">
        <v>610</v>
      </c>
      <c r="K32" s="159" t="s">
        <v>633</v>
      </c>
      <c r="L32" s="160" t="s">
        <v>612</v>
      </c>
      <c r="M32" s="104" t="s">
        <v>613</v>
      </c>
      <c r="N32" s="102" t="s">
        <v>614</v>
      </c>
      <c r="O32" s="103" t="s">
        <v>615</v>
      </c>
      <c r="P32" s="1"/>
      <c r="Q32" s="1"/>
      <c r="R32" s="61"/>
      <c r="S32" s="61"/>
      <c r="T32" s="61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</row>
    <row r="33" spans="1:38" ht="15" customHeight="1">
      <c r="A33" s="303">
        <v>1</v>
      </c>
      <c r="B33" s="317">
        <v>44397</v>
      </c>
      <c r="C33" s="304"/>
      <c r="D33" s="305" t="s">
        <v>329</v>
      </c>
      <c r="E33" s="306" t="s">
        <v>619</v>
      </c>
      <c r="F33" s="306">
        <v>846</v>
      </c>
      <c r="G33" s="306">
        <v>821</v>
      </c>
      <c r="H33" s="306">
        <v>832.5</v>
      </c>
      <c r="I33" s="306">
        <v>895</v>
      </c>
      <c r="J33" s="307" t="s">
        <v>905</v>
      </c>
      <c r="K33" s="307">
        <f t="shared" ref="K33" si="11">H33-F33</f>
        <v>-13.5</v>
      </c>
      <c r="L33" s="308">
        <f>(F33*-0.7)/100</f>
        <v>-5.9219999999999997</v>
      </c>
      <c r="M33" s="309">
        <f t="shared" ref="M33" si="12">(K33+L33)/F33</f>
        <v>-2.295744680851064E-2</v>
      </c>
      <c r="N33" s="307" t="s">
        <v>634</v>
      </c>
      <c r="O33" s="322">
        <v>44412</v>
      </c>
      <c r="P33" s="1"/>
      <c r="Q33" s="1"/>
      <c r="R33" s="6" t="s">
        <v>618</v>
      </c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</row>
    <row r="34" spans="1:38" ht="15" customHeight="1">
      <c r="A34" s="315">
        <v>2</v>
      </c>
      <c r="B34" s="301">
        <v>44399</v>
      </c>
      <c r="C34" s="310"/>
      <c r="D34" s="316" t="s">
        <v>540</v>
      </c>
      <c r="E34" s="302" t="s">
        <v>619</v>
      </c>
      <c r="F34" s="302">
        <v>2097</v>
      </c>
      <c r="G34" s="302">
        <v>2040</v>
      </c>
      <c r="H34" s="302">
        <v>2147.5</v>
      </c>
      <c r="I34" s="302" t="s">
        <v>863</v>
      </c>
      <c r="J34" s="106" t="s">
        <v>879</v>
      </c>
      <c r="K34" s="106">
        <f t="shared" ref="K34" si="13">H34-F34</f>
        <v>50.5</v>
      </c>
      <c r="L34" s="108">
        <f t="shared" ref="L34" si="14">(F34*-0.7)/100</f>
        <v>-14.678999999999998</v>
      </c>
      <c r="M34" s="109">
        <f t="shared" ref="M34" si="15">(K34+L34)/F34</f>
        <v>1.7082021936099187E-2</v>
      </c>
      <c r="N34" s="106" t="s">
        <v>617</v>
      </c>
      <c r="O34" s="110">
        <v>44410</v>
      </c>
      <c r="P34" s="1"/>
      <c r="Q34" s="1"/>
      <c r="R34" s="6" t="s">
        <v>618</v>
      </c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</row>
    <row r="35" spans="1:38" ht="15" customHeight="1">
      <c r="A35" s="315">
        <v>2</v>
      </c>
      <c r="B35" s="301">
        <v>44406</v>
      </c>
      <c r="C35" s="310"/>
      <c r="D35" s="316" t="s">
        <v>317</v>
      </c>
      <c r="E35" s="302" t="s">
        <v>619</v>
      </c>
      <c r="F35" s="302">
        <v>1147.5</v>
      </c>
      <c r="G35" s="302">
        <v>1115</v>
      </c>
      <c r="H35" s="302">
        <v>1182.5</v>
      </c>
      <c r="I35" s="302" t="s">
        <v>869</v>
      </c>
      <c r="J35" s="106" t="s">
        <v>864</v>
      </c>
      <c r="K35" s="106">
        <f t="shared" ref="K35:K36" si="16">H35-F35</f>
        <v>35</v>
      </c>
      <c r="L35" s="108">
        <f t="shared" ref="L35" si="17">(F35*-0.7)/100</f>
        <v>-8.0325000000000006</v>
      </c>
      <c r="M35" s="109">
        <f t="shared" ref="M35:M36" si="18">(K35+L35)/F35</f>
        <v>2.3501089324618737E-2</v>
      </c>
      <c r="N35" s="106" t="s">
        <v>617</v>
      </c>
      <c r="O35" s="110">
        <v>44410</v>
      </c>
      <c r="P35" s="1"/>
      <c r="Q35" s="1"/>
      <c r="R35" s="6" t="s">
        <v>622</v>
      </c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</row>
    <row r="36" spans="1:38" ht="15" customHeight="1">
      <c r="A36" s="303">
        <v>4</v>
      </c>
      <c r="B36" s="317">
        <v>44407</v>
      </c>
      <c r="C36" s="304"/>
      <c r="D36" s="305" t="s">
        <v>354</v>
      </c>
      <c r="E36" s="306" t="s">
        <v>619</v>
      </c>
      <c r="F36" s="306">
        <v>184.5</v>
      </c>
      <c r="G36" s="306">
        <v>179</v>
      </c>
      <c r="H36" s="306">
        <v>179</v>
      </c>
      <c r="I36" s="306" t="s">
        <v>873</v>
      </c>
      <c r="J36" s="307" t="s">
        <v>904</v>
      </c>
      <c r="K36" s="307">
        <f t="shared" si="16"/>
        <v>-5.5</v>
      </c>
      <c r="L36" s="308">
        <f>(F36*-0.7)/100</f>
        <v>-1.2915000000000001</v>
      </c>
      <c r="M36" s="309">
        <f t="shared" si="18"/>
        <v>-3.6810298102981032E-2</v>
      </c>
      <c r="N36" s="307" t="s">
        <v>634</v>
      </c>
      <c r="O36" s="322">
        <v>44411</v>
      </c>
      <c r="P36" s="1"/>
      <c r="Q36" s="1"/>
      <c r="R36" s="6" t="s">
        <v>622</v>
      </c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</row>
    <row r="37" spans="1:38" ht="15" customHeight="1">
      <c r="A37" s="303">
        <v>5</v>
      </c>
      <c r="B37" s="317">
        <v>44410</v>
      </c>
      <c r="C37" s="304"/>
      <c r="D37" s="305" t="s">
        <v>154</v>
      </c>
      <c r="E37" s="306" t="s">
        <v>619</v>
      </c>
      <c r="F37" s="306">
        <v>551</v>
      </c>
      <c r="G37" s="306">
        <v>534</v>
      </c>
      <c r="H37" s="306">
        <v>534.5</v>
      </c>
      <c r="I37" s="306">
        <v>580</v>
      </c>
      <c r="J37" s="307" t="s">
        <v>882</v>
      </c>
      <c r="K37" s="307">
        <f t="shared" ref="K37" si="19">H37-F37</f>
        <v>-16.5</v>
      </c>
      <c r="L37" s="308">
        <f>(F37*-0.07)/100</f>
        <v>-0.38569999999999999</v>
      </c>
      <c r="M37" s="309">
        <f t="shared" ref="M37" si="20">(K37+L37)/F37</f>
        <v>-3.0645553539019963E-2</v>
      </c>
      <c r="N37" s="307" t="s">
        <v>634</v>
      </c>
      <c r="O37" s="322">
        <v>44410</v>
      </c>
      <c r="P37" s="1"/>
      <c r="Q37" s="1"/>
      <c r="R37" s="6" t="s">
        <v>622</v>
      </c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spans="1:38" ht="15" customHeight="1">
      <c r="A38" s="357">
        <v>6</v>
      </c>
      <c r="B38" s="358">
        <v>44410</v>
      </c>
      <c r="C38" s="359"/>
      <c r="D38" s="360" t="s">
        <v>197</v>
      </c>
      <c r="E38" s="361" t="s">
        <v>619</v>
      </c>
      <c r="F38" s="361">
        <v>569.5</v>
      </c>
      <c r="G38" s="361">
        <v>554</v>
      </c>
      <c r="H38" s="361">
        <v>554</v>
      </c>
      <c r="I38" s="361" t="s">
        <v>883</v>
      </c>
      <c r="J38" s="307" t="s">
        <v>882</v>
      </c>
      <c r="K38" s="307">
        <f t="shared" ref="K38" si="21">H38-F38</f>
        <v>-15.5</v>
      </c>
      <c r="L38" s="308">
        <f>(F38*-0.7)/100</f>
        <v>-3.9864999999999999</v>
      </c>
      <c r="M38" s="309">
        <f t="shared" ref="M38" si="22">(K38+L38)/F38</f>
        <v>-3.4216856892010532E-2</v>
      </c>
      <c r="N38" s="307" t="s">
        <v>634</v>
      </c>
      <c r="O38" s="322">
        <v>44413</v>
      </c>
      <c r="P38" s="1"/>
      <c r="Q38" s="1"/>
      <c r="R38" s="6" t="s">
        <v>618</v>
      </c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</row>
    <row r="39" spans="1:38" ht="15" customHeight="1">
      <c r="A39" s="303">
        <v>7</v>
      </c>
      <c r="B39" s="317">
        <v>44410</v>
      </c>
      <c r="C39" s="304"/>
      <c r="D39" s="305" t="s">
        <v>885</v>
      </c>
      <c r="E39" s="306" t="s">
        <v>619</v>
      </c>
      <c r="F39" s="306">
        <v>305.5</v>
      </c>
      <c r="G39" s="306">
        <v>297</v>
      </c>
      <c r="H39" s="306">
        <v>297</v>
      </c>
      <c r="I39" s="306" t="s">
        <v>884</v>
      </c>
      <c r="J39" s="307" t="s">
        <v>906</v>
      </c>
      <c r="K39" s="307">
        <f t="shared" ref="K39" si="23">H39-F39</f>
        <v>-8.5</v>
      </c>
      <c r="L39" s="308">
        <f>(F39*-0.7)/100</f>
        <v>-2.1385000000000001</v>
      </c>
      <c r="M39" s="309">
        <f t="shared" ref="M39" si="24">(K39+L39)/F39</f>
        <v>-3.4823240589198036E-2</v>
      </c>
      <c r="N39" s="307" t="s">
        <v>634</v>
      </c>
      <c r="O39" s="322">
        <v>44412</v>
      </c>
      <c r="P39" s="1"/>
      <c r="Q39" s="1"/>
      <c r="R39" s="6" t="s">
        <v>618</v>
      </c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 spans="1:38" ht="15" customHeight="1">
      <c r="A40" s="336">
        <v>8</v>
      </c>
      <c r="B40" s="337">
        <v>44411</v>
      </c>
      <c r="C40" s="338"/>
      <c r="D40" s="339" t="s">
        <v>887</v>
      </c>
      <c r="E40" s="340" t="s">
        <v>619</v>
      </c>
      <c r="F40" s="340">
        <v>178.25</v>
      </c>
      <c r="G40" s="340">
        <v>173</v>
      </c>
      <c r="H40" s="340">
        <v>182.5</v>
      </c>
      <c r="I40" s="340" t="s">
        <v>888</v>
      </c>
      <c r="J40" s="106" t="s">
        <v>889</v>
      </c>
      <c r="K40" s="106">
        <f t="shared" ref="K40:K42" si="25">H40-F40</f>
        <v>4.25</v>
      </c>
      <c r="L40" s="108">
        <f>(F40*-0.07)/100</f>
        <v>-0.12477500000000001</v>
      </c>
      <c r="M40" s="109">
        <f t="shared" ref="M40:M42" si="26">(K40+L40)/F40</f>
        <v>2.3142917251051897E-2</v>
      </c>
      <c r="N40" s="106" t="s">
        <v>617</v>
      </c>
      <c r="O40" s="389">
        <v>44411</v>
      </c>
      <c r="P40" s="1"/>
      <c r="Q40" s="1"/>
      <c r="R40" s="6" t="s">
        <v>618</v>
      </c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1" spans="1:38" ht="15" customHeight="1">
      <c r="A41" s="354">
        <v>9</v>
      </c>
      <c r="B41" s="328">
        <v>44412</v>
      </c>
      <c r="C41" s="355"/>
      <c r="D41" s="356" t="s">
        <v>503</v>
      </c>
      <c r="E41" s="327" t="s">
        <v>619</v>
      </c>
      <c r="F41" s="327">
        <v>2159</v>
      </c>
      <c r="G41" s="327">
        <v>2085</v>
      </c>
      <c r="H41" s="327">
        <v>2085</v>
      </c>
      <c r="I41" s="327" t="s">
        <v>910</v>
      </c>
      <c r="J41" s="307" t="s">
        <v>920</v>
      </c>
      <c r="K41" s="307">
        <f t="shared" si="25"/>
        <v>-74</v>
      </c>
      <c r="L41" s="308">
        <f>(F41*-0.7)/100</f>
        <v>-15.113</v>
      </c>
      <c r="M41" s="309">
        <f t="shared" si="26"/>
        <v>-4.1275127373784158E-2</v>
      </c>
      <c r="N41" s="307" t="s">
        <v>634</v>
      </c>
      <c r="O41" s="322">
        <v>44413</v>
      </c>
      <c r="P41" s="1"/>
      <c r="Q41" s="1"/>
      <c r="R41" s="6" t="s">
        <v>618</v>
      </c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</row>
    <row r="42" spans="1:38" ht="15" customHeight="1">
      <c r="A42" s="354">
        <v>10</v>
      </c>
      <c r="B42" s="328">
        <v>44412</v>
      </c>
      <c r="C42" s="355"/>
      <c r="D42" s="356" t="s">
        <v>465</v>
      </c>
      <c r="E42" s="327" t="s">
        <v>619</v>
      </c>
      <c r="F42" s="327">
        <v>284</v>
      </c>
      <c r="G42" s="327">
        <v>274</v>
      </c>
      <c r="H42" s="327">
        <v>275</v>
      </c>
      <c r="I42" s="327" t="s">
        <v>915</v>
      </c>
      <c r="J42" s="307" t="s">
        <v>928</v>
      </c>
      <c r="K42" s="307">
        <f t="shared" si="25"/>
        <v>-9</v>
      </c>
      <c r="L42" s="308">
        <f>(F42*-0.7)/100</f>
        <v>-1.9879999999999998</v>
      </c>
      <c r="M42" s="309">
        <f t="shared" si="26"/>
        <v>-3.8690140845070421E-2</v>
      </c>
      <c r="N42" s="307" t="s">
        <v>634</v>
      </c>
      <c r="O42" s="322">
        <v>44413</v>
      </c>
      <c r="P42" s="1"/>
      <c r="Q42" s="1"/>
      <c r="R42" s="6" t="s">
        <v>618</v>
      </c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spans="1:38" ht="15" customHeight="1">
      <c r="A43" s="336">
        <v>11</v>
      </c>
      <c r="B43" s="337">
        <v>44413</v>
      </c>
      <c r="C43" s="338"/>
      <c r="D43" s="339" t="s">
        <v>189</v>
      </c>
      <c r="E43" s="340" t="s">
        <v>619</v>
      </c>
      <c r="F43" s="340">
        <v>135.5</v>
      </c>
      <c r="G43" s="340">
        <v>131.80000000000001</v>
      </c>
      <c r="H43" s="340">
        <v>138.5</v>
      </c>
      <c r="I43" s="340" t="s">
        <v>921</v>
      </c>
      <c r="J43" s="106" t="s">
        <v>922</v>
      </c>
      <c r="K43" s="106">
        <f t="shared" ref="K43" si="27">H43-F43</f>
        <v>3</v>
      </c>
      <c r="L43" s="108">
        <f>(F43*-0.07)/100</f>
        <v>-9.4850000000000018E-2</v>
      </c>
      <c r="M43" s="109">
        <f t="shared" ref="M43" si="28">(K43+L43)/F43</f>
        <v>2.1440221402214021E-2</v>
      </c>
      <c r="N43" s="106" t="s">
        <v>617</v>
      </c>
      <c r="O43" s="389">
        <v>44413</v>
      </c>
      <c r="P43" s="1"/>
      <c r="Q43" s="1"/>
      <c r="R43" s="6" t="s">
        <v>618</v>
      </c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</row>
    <row r="44" spans="1:38" ht="15" customHeight="1">
      <c r="A44" s="336">
        <v>12</v>
      </c>
      <c r="B44" s="337">
        <v>44414</v>
      </c>
      <c r="C44" s="338"/>
      <c r="D44" s="339" t="s">
        <v>164</v>
      </c>
      <c r="E44" s="340" t="s">
        <v>619</v>
      </c>
      <c r="F44" s="340">
        <v>1515</v>
      </c>
      <c r="G44" s="340">
        <v>1470</v>
      </c>
      <c r="H44" s="340">
        <v>1550</v>
      </c>
      <c r="I44" s="340" t="s">
        <v>929</v>
      </c>
      <c r="J44" s="106" t="s">
        <v>864</v>
      </c>
      <c r="K44" s="106">
        <f t="shared" ref="K44:K45" si="29">H44-F44</f>
        <v>35</v>
      </c>
      <c r="L44" s="108">
        <f>(F44*-0.07)/100</f>
        <v>-1.0605000000000002</v>
      </c>
      <c r="M44" s="109">
        <f t="shared" ref="M44:M45" si="30">(K44+L44)/F44</f>
        <v>2.2402310231023105E-2</v>
      </c>
      <c r="N44" s="106" t="s">
        <v>617</v>
      </c>
      <c r="O44" s="389">
        <v>44414</v>
      </c>
      <c r="P44" s="1"/>
      <c r="Q44" s="1"/>
      <c r="R44" s="6" t="s">
        <v>618</v>
      </c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</row>
    <row r="45" spans="1:38" s="365" customFormat="1" ht="15" customHeight="1">
      <c r="A45" s="354">
        <v>13</v>
      </c>
      <c r="B45" s="328">
        <v>44417</v>
      </c>
      <c r="C45" s="355"/>
      <c r="D45" s="356" t="s">
        <v>134</v>
      </c>
      <c r="E45" s="327" t="s">
        <v>619</v>
      </c>
      <c r="F45" s="327">
        <v>1035</v>
      </c>
      <c r="G45" s="327">
        <v>1005</v>
      </c>
      <c r="H45" s="327">
        <v>1005</v>
      </c>
      <c r="I45" s="327">
        <v>1100</v>
      </c>
      <c r="J45" s="307" t="s">
        <v>1023</v>
      </c>
      <c r="K45" s="307">
        <f t="shared" si="29"/>
        <v>-30</v>
      </c>
      <c r="L45" s="308">
        <f>(F45*-0.7)/100</f>
        <v>-7.2450000000000001</v>
      </c>
      <c r="M45" s="309">
        <f t="shared" si="30"/>
        <v>-3.5985507246376808E-2</v>
      </c>
      <c r="N45" s="307" t="s">
        <v>634</v>
      </c>
      <c r="O45" s="322">
        <v>44425</v>
      </c>
      <c r="P45" s="363"/>
      <c r="Q45" s="363"/>
      <c r="R45" s="364" t="s">
        <v>622</v>
      </c>
      <c r="S45" s="363"/>
      <c r="T45" s="363"/>
      <c r="U45" s="363"/>
      <c r="V45" s="363"/>
      <c r="W45" s="363"/>
      <c r="X45" s="363"/>
      <c r="Y45" s="363"/>
      <c r="Z45" s="363"/>
      <c r="AA45" s="363"/>
      <c r="AB45" s="363"/>
      <c r="AC45" s="363"/>
      <c r="AD45" s="363"/>
      <c r="AE45" s="363"/>
      <c r="AF45" s="363"/>
      <c r="AG45" s="363"/>
      <c r="AH45" s="363"/>
      <c r="AI45" s="363"/>
      <c r="AJ45" s="363"/>
      <c r="AK45" s="363"/>
      <c r="AL45" s="363"/>
    </row>
    <row r="46" spans="1:38" s="365" customFormat="1" ht="15" customHeight="1">
      <c r="A46" s="354">
        <v>14</v>
      </c>
      <c r="B46" s="328">
        <v>44417</v>
      </c>
      <c r="C46" s="355"/>
      <c r="D46" s="356" t="s">
        <v>170</v>
      </c>
      <c r="E46" s="327" t="s">
        <v>619</v>
      </c>
      <c r="F46" s="327">
        <v>178</v>
      </c>
      <c r="G46" s="327">
        <v>173</v>
      </c>
      <c r="H46" s="327">
        <v>172.5</v>
      </c>
      <c r="I46" s="327" t="s">
        <v>937</v>
      </c>
      <c r="J46" s="307" t="s">
        <v>904</v>
      </c>
      <c r="K46" s="307">
        <f t="shared" ref="K46:K47" si="31">H46-F46</f>
        <v>-5.5</v>
      </c>
      <c r="L46" s="308">
        <f>(F46*-0.7)/100</f>
        <v>-1.246</v>
      </c>
      <c r="M46" s="309">
        <f t="shared" ref="M46:M47" si="32">(K46+L46)/F46</f>
        <v>-3.7898876404494387E-2</v>
      </c>
      <c r="N46" s="307" t="s">
        <v>634</v>
      </c>
      <c r="O46" s="322">
        <v>44418</v>
      </c>
      <c r="P46" s="363"/>
      <c r="Q46" s="363"/>
      <c r="R46" s="364" t="s">
        <v>618</v>
      </c>
      <c r="S46" s="363"/>
      <c r="T46" s="363"/>
      <c r="U46" s="363"/>
      <c r="V46" s="363"/>
      <c r="W46" s="363"/>
      <c r="X46" s="363"/>
      <c r="Y46" s="363"/>
      <c r="Z46" s="363"/>
      <c r="AA46" s="363"/>
      <c r="AB46" s="363"/>
      <c r="AC46" s="363"/>
      <c r="AD46" s="363"/>
      <c r="AE46" s="363"/>
      <c r="AF46" s="363"/>
      <c r="AG46" s="363"/>
      <c r="AH46" s="363"/>
      <c r="AI46" s="363"/>
      <c r="AJ46" s="363"/>
      <c r="AK46" s="363"/>
      <c r="AL46" s="363"/>
    </row>
    <row r="47" spans="1:38" s="365" customFormat="1" ht="15" customHeight="1">
      <c r="A47" s="336">
        <v>15</v>
      </c>
      <c r="B47" s="337">
        <v>44417</v>
      </c>
      <c r="C47" s="338"/>
      <c r="D47" s="339" t="s">
        <v>269</v>
      </c>
      <c r="E47" s="340" t="s">
        <v>619</v>
      </c>
      <c r="F47" s="340">
        <v>701</v>
      </c>
      <c r="G47" s="340">
        <v>685</v>
      </c>
      <c r="H47" s="340">
        <v>715</v>
      </c>
      <c r="I47" s="340" t="s">
        <v>938</v>
      </c>
      <c r="J47" s="106" t="s">
        <v>951</v>
      </c>
      <c r="K47" s="106">
        <f t="shared" si="31"/>
        <v>14</v>
      </c>
      <c r="L47" s="108">
        <f t="shared" ref="L47" si="33">(F47*-0.7)/100</f>
        <v>-4.907</v>
      </c>
      <c r="M47" s="109">
        <f t="shared" si="32"/>
        <v>1.2971469329529244E-2</v>
      </c>
      <c r="N47" s="106" t="s">
        <v>617</v>
      </c>
      <c r="O47" s="110">
        <v>44418</v>
      </c>
      <c r="P47" s="363"/>
      <c r="Q47" s="363"/>
      <c r="R47" s="364" t="s">
        <v>618</v>
      </c>
      <c r="S47" s="363"/>
      <c r="T47" s="363"/>
      <c r="U47" s="363"/>
      <c r="V47" s="363"/>
      <c r="W47" s="363"/>
      <c r="X47" s="363"/>
      <c r="Y47" s="363"/>
      <c r="Z47" s="363"/>
      <c r="AA47" s="363"/>
      <c r="AB47" s="363"/>
      <c r="AC47" s="363"/>
      <c r="AD47" s="363"/>
      <c r="AE47" s="363"/>
      <c r="AF47" s="363"/>
      <c r="AG47" s="363"/>
      <c r="AH47" s="363"/>
      <c r="AI47" s="363"/>
      <c r="AJ47" s="363"/>
      <c r="AK47" s="363"/>
      <c r="AL47" s="363"/>
    </row>
    <row r="48" spans="1:38" s="365" customFormat="1" ht="15" customHeight="1">
      <c r="A48" s="336">
        <v>16</v>
      </c>
      <c r="B48" s="337">
        <v>44418</v>
      </c>
      <c r="C48" s="338"/>
      <c r="D48" s="339" t="s">
        <v>198</v>
      </c>
      <c r="E48" s="340" t="s">
        <v>619</v>
      </c>
      <c r="F48" s="340">
        <v>854.5</v>
      </c>
      <c r="G48" s="340">
        <v>832</v>
      </c>
      <c r="H48" s="340">
        <v>876</v>
      </c>
      <c r="I48" s="340" t="s">
        <v>954</v>
      </c>
      <c r="J48" s="106" t="s">
        <v>975</v>
      </c>
      <c r="K48" s="106">
        <f t="shared" ref="K48" si="34">H48-F48</f>
        <v>21.5</v>
      </c>
      <c r="L48" s="108">
        <f t="shared" ref="L48" si="35">(F48*-0.7)/100</f>
        <v>-5.9814999999999996</v>
      </c>
      <c r="M48" s="109">
        <f t="shared" ref="M48" si="36">(K48+L48)/F48</f>
        <v>1.8160912814511411E-2</v>
      </c>
      <c r="N48" s="106" t="s">
        <v>617</v>
      </c>
      <c r="O48" s="110">
        <v>44420</v>
      </c>
      <c r="P48" s="363"/>
      <c r="Q48" s="363"/>
      <c r="R48" s="364" t="s">
        <v>622</v>
      </c>
      <c r="S48" s="363"/>
      <c r="T48" s="363"/>
      <c r="U48" s="363"/>
      <c r="V48" s="363"/>
      <c r="W48" s="363"/>
      <c r="X48" s="363"/>
      <c r="Y48" s="363"/>
      <c r="Z48" s="363"/>
      <c r="AA48" s="363"/>
      <c r="AB48" s="363"/>
      <c r="AC48" s="363"/>
      <c r="AD48" s="363"/>
      <c r="AE48" s="363"/>
      <c r="AF48" s="363"/>
      <c r="AG48" s="363"/>
      <c r="AH48" s="363"/>
      <c r="AI48" s="363"/>
      <c r="AJ48" s="363"/>
      <c r="AK48" s="363"/>
      <c r="AL48" s="363"/>
    </row>
    <row r="49" spans="1:38" s="365" customFormat="1" ht="15" customHeight="1">
      <c r="A49" s="354">
        <v>17</v>
      </c>
      <c r="B49" s="328">
        <v>44419</v>
      </c>
      <c r="C49" s="355"/>
      <c r="D49" s="356" t="s">
        <v>417</v>
      </c>
      <c r="E49" s="327" t="s">
        <v>619</v>
      </c>
      <c r="F49" s="327">
        <v>401</v>
      </c>
      <c r="G49" s="327">
        <v>388</v>
      </c>
      <c r="H49" s="327">
        <v>388</v>
      </c>
      <c r="I49" s="327" t="s">
        <v>963</v>
      </c>
      <c r="J49" s="307" t="s">
        <v>964</v>
      </c>
      <c r="K49" s="307">
        <f t="shared" ref="K49:K51" si="37">H49-F49</f>
        <v>-13</v>
      </c>
      <c r="L49" s="308">
        <f>(F49*-0.07)/100</f>
        <v>-0.28070000000000006</v>
      </c>
      <c r="M49" s="309">
        <f t="shared" ref="M49:M51" si="38">(K49+L49)/F49</f>
        <v>-3.3118952618453865E-2</v>
      </c>
      <c r="N49" s="307" t="s">
        <v>634</v>
      </c>
      <c r="O49" s="322">
        <v>44419</v>
      </c>
      <c r="P49" s="363"/>
      <c r="Q49" s="363"/>
      <c r="R49" s="364" t="s">
        <v>618</v>
      </c>
      <c r="S49" s="363"/>
      <c r="T49" s="363"/>
      <c r="U49" s="363"/>
      <c r="V49" s="363"/>
      <c r="W49" s="363"/>
      <c r="X49" s="363"/>
      <c r="Y49" s="363"/>
      <c r="Z49" s="363"/>
      <c r="AA49" s="363"/>
      <c r="AB49" s="363"/>
      <c r="AC49" s="363"/>
      <c r="AD49" s="363"/>
      <c r="AE49" s="363"/>
      <c r="AF49" s="363"/>
      <c r="AG49" s="363"/>
      <c r="AH49" s="363"/>
      <c r="AI49" s="363"/>
      <c r="AJ49" s="363"/>
      <c r="AK49" s="363"/>
      <c r="AL49" s="363"/>
    </row>
    <row r="50" spans="1:38" s="365" customFormat="1" ht="15" customHeight="1">
      <c r="A50" s="336">
        <v>18</v>
      </c>
      <c r="B50" s="337">
        <v>44419</v>
      </c>
      <c r="C50" s="338"/>
      <c r="D50" s="339" t="s">
        <v>425</v>
      </c>
      <c r="E50" s="340" t="s">
        <v>619</v>
      </c>
      <c r="F50" s="340">
        <v>1695</v>
      </c>
      <c r="G50" s="340">
        <v>1645</v>
      </c>
      <c r="H50" s="340">
        <v>1730</v>
      </c>
      <c r="I50" s="340" t="s">
        <v>965</v>
      </c>
      <c r="J50" s="106" t="s">
        <v>864</v>
      </c>
      <c r="K50" s="106">
        <f t="shared" si="37"/>
        <v>35</v>
      </c>
      <c r="L50" s="108">
        <f>(F50*-0.07)/100</f>
        <v>-1.1865000000000001</v>
      </c>
      <c r="M50" s="109">
        <f t="shared" si="38"/>
        <v>1.9948967551622416E-2</v>
      </c>
      <c r="N50" s="106" t="s">
        <v>617</v>
      </c>
      <c r="O50" s="389">
        <v>44419</v>
      </c>
      <c r="P50" s="363"/>
      <c r="Q50" s="363"/>
      <c r="R50" s="364" t="s">
        <v>618</v>
      </c>
      <c r="S50" s="363"/>
      <c r="T50" s="363"/>
      <c r="U50" s="363"/>
      <c r="V50" s="363"/>
      <c r="W50" s="363"/>
      <c r="X50" s="363"/>
      <c r="Y50" s="363"/>
      <c r="Z50" s="363"/>
      <c r="AA50" s="363"/>
      <c r="AB50" s="363"/>
      <c r="AC50" s="363"/>
      <c r="AD50" s="363"/>
      <c r="AE50" s="363"/>
      <c r="AF50" s="363"/>
      <c r="AG50" s="363"/>
      <c r="AH50" s="363"/>
      <c r="AI50" s="363"/>
      <c r="AJ50" s="363"/>
      <c r="AK50" s="363"/>
      <c r="AL50" s="363"/>
    </row>
    <row r="51" spans="1:38" s="365" customFormat="1" ht="15" customHeight="1">
      <c r="A51" s="336">
        <v>19</v>
      </c>
      <c r="B51" s="337">
        <v>44421</v>
      </c>
      <c r="C51" s="338"/>
      <c r="D51" s="339" t="s">
        <v>133</v>
      </c>
      <c r="E51" s="340" t="s">
        <v>619</v>
      </c>
      <c r="F51" s="340">
        <v>1672</v>
      </c>
      <c r="G51" s="340">
        <v>1615</v>
      </c>
      <c r="H51" s="340">
        <v>1717.5</v>
      </c>
      <c r="I51" s="340" t="s">
        <v>998</v>
      </c>
      <c r="J51" s="106" t="s">
        <v>1011</v>
      </c>
      <c r="K51" s="106">
        <f t="shared" si="37"/>
        <v>45.5</v>
      </c>
      <c r="L51" s="108">
        <f t="shared" ref="L51" si="39">(F51*-0.7)/100</f>
        <v>-11.703999999999999</v>
      </c>
      <c r="M51" s="109">
        <f t="shared" si="38"/>
        <v>2.0212918660287082E-2</v>
      </c>
      <c r="N51" s="106" t="s">
        <v>617</v>
      </c>
      <c r="O51" s="110">
        <v>44425</v>
      </c>
      <c r="P51" s="363"/>
      <c r="Q51" s="363"/>
      <c r="R51" s="364" t="s">
        <v>618</v>
      </c>
      <c r="S51" s="363"/>
      <c r="T51" s="363"/>
      <c r="U51" s="363"/>
      <c r="V51" s="363"/>
      <c r="W51" s="363"/>
      <c r="X51" s="363"/>
      <c r="Y51" s="363"/>
      <c r="Z51" s="363"/>
      <c r="AA51" s="363"/>
      <c r="AB51" s="363"/>
      <c r="AC51" s="363"/>
      <c r="AD51" s="363"/>
      <c r="AE51" s="363"/>
      <c r="AF51" s="363"/>
      <c r="AG51" s="363"/>
      <c r="AH51" s="363"/>
      <c r="AI51" s="363"/>
      <c r="AJ51" s="363"/>
      <c r="AK51" s="363"/>
      <c r="AL51" s="363"/>
    </row>
    <row r="52" spans="1:38" s="365" customFormat="1" ht="15" customHeight="1">
      <c r="A52" s="336">
        <v>20</v>
      </c>
      <c r="B52" s="337">
        <v>44421</v>
      </c>
      <c r="C52" s="338"/>
      <c r="D52" s="339" t="s">
        <v>127</v>
      </c>
      <c r="E52" s="340" t="s">
        <v>619</v>
      </c>
      <c r="F52" s="340">
        <v>1446</v>
      </c>
      <c r="G52" s="340">
        <v>1395</v>
      </c>
      <c r="H52" s="340">
        <v>1486.5</v>
      </c>
      <c r="I52" s="340">
        <v>1550</v>
      </c>
      <c r="J52" s="106" t="s">
        <v>1011</v>
      </c>
      <c r="K52" s="106">
        <f t="shared" ref="K52:K55" si="40">H52-F52</f>
        <v>40.5</v>
      </c>
      <c r="L52" s="108">
        <f t="shared" ref="L52:L55" si="41">(F52*-0.7)/100</f>
        <v>-10.122</v>
      </c>
      <c r="M52" s="109">
        <f t="shared" ref="M52:M55" si="42">(K52+L52)/F52</f>
        <v>2.100829875518672E-2</v>
      </c>
      <c r="N52" s="106" t="s">
        <v>617</v>
      </c>
      <c r="O52" s="110">
        <v>44428</v>
      </c>
      <c r="P52" s="363"/>
      <c r="Q52" s="363"/>
      <c r="R52" s="364" t="s">
        <v>618</v>
      </c>
      <c r="S52" s="363"/>
      <c r="T52" s="363"/>
      <c r="U52" s="363"/>
      <c r="V52" s="363"/>
      <c r="W52" s="363"/>
      <c r="X52" s="363"/>
      <c r="Y52" s="363"/>
      <c r="Z52" s="363"/>
      <c r="AA52" s="363"/>
      <c r="AB52" s="363"/>
      <c r="AC52" s="363"/>
      <c r="AD52" s="363"/>
      <c r="AE52" s="363"/>
      <c r="AF52" s="363"/>
      <c r="AG52" s="363"/>
      <c r="AH52" s="363"/>
      <c r="AI52" s="363"/>
      <c r="AJ52" s="363"/>
      <c r="AK52" s="363"/>
      <c r="AL52" s="363"/>
    </row>
    <row r="53" spans="1:38" s="365" customFormat="1" ht="15" customHeight="1">
      <c r="A53" s="354">
        <v>21</v>
      </c>
      <c r="B53" s="328">
        <v>44424</v>
      </c>
      <c r="C53" s="355"/>
      <c r="D53" s="356" t="s">
        <v>438</v>
      </c>
      <c r="E53" s="327" t="s">
        <v>619</v>
      </c>
      <c r="F53" s="327">
        <v>168.5</v>
      </c>
      <c r="G53" s="327">
        <v>163</v>
      </c>
      <c r="H53" s="327">
        <v>163</v>
      </c>
      <c r="I53" s="327">
        <v>180</v>
      </c>
      <c r="J53" s="307" t="s">
        <v>904</v>
      </c>
      <c r="K53" s="307">
        <f t="shared" si="40"/>
        <v>-5.5</v>
      </c>
      <c r="L53" s="308">
        <f t="shared" si="41"/>
        <v>-1.1795</v>
      </c>
      <c r="M53" s="309">
        <f t="shared" si="42"/>
        <v>-3.9640949554896145E-2</v>
      </c>
      <c r="N53" s="307" t="s">
        <v>634</v>
      </c>
      <c r="O53" s="322">
        <v>44428</v>
      </c>
      <c r="P53" s="363"/>
      <c r="Q53" s="363"/>
      <c r="R53" s="364" t="s">
        <v>618</v>
      </c>
      <c r="S53" s="363"/>
      <c r="T53" s="363"/>
      <c r="U53" s="363"/>
      <c r="V53" s="363"/>
      <c r="W53" s="363"/>
      <c r="X53" s="363"/>
      <c r="Y53" s="363"/>
      <c r="Z53" s="363"/>
      <c r="AA53" s="363"/>
      <c r="AB53" s="363"/>
      <c r="AC53" s="363"/>
      <c r="AD53" s="363"/>
      <c r="AE53" s="363"/>
      <c r="AF53" s="363"/>
      <c r="AG53" s="363"/>
      <c r="AH53" s="363"/>
      <c r="AI53" s="363"/>
      <c r="AJ53" s="363"/>
      <c r="AK53" s="363"/>
      <c r="AL53" s="363"/>
    </row>
    <row r="54" spans="1:38" s="365" customFormat="1" ht="15" customHeight="1">
      <c r="A54" s="354">
        <v>22</v>
      </c>
      <c r="B54" s="328">
        <v>44425</v>
      </c>
      <c r="C54" s="355"/>
      <c r="D54" s="356" t="s">
        <v>585</v>
      </c>
      <c r="E54" s="327" t="s">
        <v>619</v>
      </c>
      <c r="F54" s="327">
        <v>2215</v>
      </c>
      <c r="G54" s="327">
        <v>2170</v>
      </c>
      <c r="H54" s="327">
        <v>2170</v>
      </c>
      <c r="I54" s="327" t="s">
        <v>1012</v>
      </c>
      <c r="J54" s="307" t="s">
        <v>1016</v>
      </c>
      <c r="K54" s="307">
        <f t="shared" si="40"/>
        <v>-45</v>
      </c>
      <c r="L54" s="308">
        <f t="shared" si="41"/>
        <v>-15.505000000000001</v>
      </c>
      <c r="M54" s="309">
        <f t="shared" si="42"/>
        <v>-2.731602708803612E-2</v>
      </c>
      <c r="N54" s="307" t="s">
        <v>634</v>
      </c>
      <c r="O54" s="322">
        <v>44428</v>
      </c>
      <c r="P54" s="363"/>
      <c r="Q54" s="363"/>
      <c r="R54" s="364" t="s">
        <v>622</v>
      </c>
      <c r="S54" s="363"/>
      <c r="T54" s="363"/>
      <c r="U54" s="363"/>
      <c r="V54" s="363"/>
      <c r="W54" s="363"/>
      <c r="X54" s="363"/>
      <c r="Y54" s="363"/>
      <c r="Z54" s="363"/>
      <c r="AA54" s="363"/>
      <c r="AB54" s="363"/>
      <c r="AC54" s="363"/>
      <c r="AD54" s="363"/>
      <c r="AE54" s="363"/>
      <c r="AF54" s="363"/>
      <c r="AG54" s="363"/>
      <c r="AH54" s="363"/>
      <c r="AI54" s="363"/>
      <c r="AJ54" s="363"/>
      <c r="AK54" s="363"/>
      <c r="AL54" s="363"/>
    </row>
    <row r="55" spans="1:38" s="365" customFormat="1" ht="15" customHeight="1">
      <c r="A55" s="354">
        <v>23</v>
      </c>
      <c r="B55" s="328">
        <v>44426</v>
      </c>
      <c r="C55" s="355"/>
      <c r="D55" s="356" t="s">
        <v>111</v>
      </c>
      <c r="E55" s="327" t="s">
        <v>619</v>
      </c>
      <c r="F55" s="327">
        <v>347.5</v>
      </c>
      <c r="G55" s="327">
        <v>337</v>
      </c>
      <c r="H55" s="327">
        <v>337</v>
      </c>
      <c r="I55" s="327" t="s">
        <v>1036</v>
      </c>
      <c r="J55" s="307" t="s">
        <v>933</v>
      </c>
      <c r="K55" s="307">
        <f t="shared" si="40"/>
        <v>-10.5</v>
      </c>
      <c r="L55" s="308">
        <f t="shared" si="41"/>
        <v>-2.4324999999999997</v>
      </c>
      <c r="M55" s="309">
        <f t="shared" si="42"/>
        <v>-3.7215827338129497E-2</v>
      </c>
      <c r="N55" s="307" t="s">
        <v>634</v>
      </c>
      <c r="O55" s="322">
        <v>44428</v>
      </c>
      <c r="P55" s="363"/>
      <c r="Q55" s="363"/>
      <c r="R55" s="364" t="s">
        <v>618</v>
      </c>
      <c r="S55" s="363"/>
      <c r="T55" s="363"/>
      <c r="U55" s="363"/>
      <c r="V55" s="363"/>
      <c r="W55" s="363"/>
      <c r="X55" s="363"/>
      <c r="Y55" s="363"/>
      <c r="Z55" s="363"/>
      <c r="AA55" s="363"/>
      <c r="AB55" s="363"/>
      <c r="AC55" s="363"/>
      <c r="AD55" s="363"/>
      <c r="AE55" s="363"/>
      <c r="AF55" s="363"/>
      <c r="AG55" s="363"/>
      <c r="AH55" s="363"/>
      <c r="AI55" s="363"/>
      <c r="AJ55" s="363"/>
      <c r="AK55" s="363"/>
      <c r="AL55" s="363"/>
    </row>
    <row r="56" spans="1:38" s="365" customFormat="1" ht="15" customHeight="1">
      <c r="A56" s="448">
        <v>24</v>
      </c>
      <c r="B56" s="449">
        <v>44428</v>
      </c>
      <c r="C56" s="450"/>
      <c r="D56" s="451" t="s">
        <v>40</v>
      </c>
      <c r="E56" s="452" t="s">
        <v>619</v>
      </c>
      <c r="F56" s="452" t="s">
        <v>1075</v>
      </c>
      <c r="G56" s="452">
        <v>899</v>
      </c>
      <c r="H56" s="452"/>
      <c r="I56" s="452" t="s">
        <v>1076</v>
      </c>
      <c r="J56" s="453"/>
      <c r="K56" s="454"/>
      <c r="L56" s="455"/>
      <c r="M56" s="456"/>
      <c r="N56" s="457"/>
      <c r="O56" s="458"/>
      <c r="P56" s="363"/>
      <c r="Q56" s="363"/>
      <c r="R56" s="364" t="s">
        <v>618</v>
      </c>
      <c r="S56" s="363"/>
      <c r="T56" s="363"/>
      <c r="U56" s="363"/>
      <c r="V56" s="363"/>
      <c r="W56" s="363"/>
      <c r="X56" s="363"/>
      <c r="Y56" s="363"/>
      <c r="Z56" s="363"/>
      <c r="AA56" s="363"/>
      <c r="AB56" s="363"/>
      <c r="AC56" s="363"/>
      <c r="AD56" s="363"/>
      <c r="AE56" s="363"/>
      <c r="AF56" s="363"/>
      <c r="AG56" s="363"/>
      <c r="AH56" s="363"/>
      <c r="AI56" s="363"/>
      <c r="AJ56" s="363"/>
      <c r="AK56" s="363"/>
      <c r="AL56" s="363"/>
    </row>
    <row r="57" spans="1:38" s="365" customFormat="1" ht="15" customHeight="1">
      <c r="A57" s="448"/>
      <c r="B57" s="449"/>
      <c r="C57" s="459"/>
      <c r="D57" s="459"/>
      <c r="E57" s="459"/>
      <c r="F57" s="459"/>
      <c r="G57" s="459"/>
      <c r="H57" s="459"/>
      <c r="I57" s="459"/>
      <c r="J57" s="459"/>
      <c r="K57" s="459"/>
      <c r="L57" s="459"/>
      <c r="M57" s="459"/>
      <c r="N57" s="459"/>
      <c r="O57" s="459"/>
      <c r="R57" s="466"/>
      <c r="S57" s="363"/>
      <c r="T57" s="363"/>
      <c r="U57" s="363"/>
      <c r="V57" s="363"/>
      <c r="W57" s="363"/>
      <c r="X57" s="363"/>
      <c r="Y57" s="363"/>
      <c r="Z57" s="363"/>
      <c r="AA57" s="363"/>
      <c r="AB57" s="363"/>
      <c r="AC57" s="363"/>
      <c r="AD57" s="363"/>
      <c r="AE57" s="363"/>
      <c r="AF57" s="363"/>
      <c r="AG57" s="363"/>
      <c r="AH57" s="363"/>
      <c r="AI57" s="363"/>
      <c r="AJ57" s="363"/>
      <c r="AK57" s="363"/>
      <c r="AL57" s="363"/>
    </row>
    <row r="58" spans="1:38" s="365" customFormat="1" ht="15" customHeight="1">
      <c r="A58" s="448"/>
      <c r="B58" s="459"/>
      <c r="C58" s="459"/>
      <c r="D58" s="459"/>
      <c r="E58" s="459"/>
      <c r="F58" s="459"/>
      <c r="G58" s="459"/>
      <c r="H58" s="459"/>
      <c r="I58" s="459"/>
      <c r="J58" s="459"/>
      <c r="K58" s="459"/>
      <c r="L58" s="459"/>
      <c r="M58" s="459"/>
      <c r="N58" s="459"/>
      <c r="O58" s="459"/>
      <c r="S58" s="363"/>
      <c r="T58" s="363"/>
      <c r="U58" s="363"/>
      <c r="V58" s="363"/>
      <c r="W58" s="363"/>
      <c r="X58" s="363"/>
      <c r="Y58" s="363"/>
      <c r="Z58" s="363"/>
      <c r="AA58" s="363"/>
      <c r="AB58" s="363"/>
      <c r="AC58" s="363"/>
      <c r="AD58" s="363"/>
      <c r="AE58" s="363"/>
      <c r="AF58" s="363"/>
      <c r="AG58" s="363"/>
      <c r="AH58" s="363"/>
      <c r="AI58" s="363"/>
      <c r="AJ58" s="363"/>
      <c r="AK58" s="363"/>
      <c r="AL58" s="363"/>
    </row>
    <row r="59" spans="1:38" ht="15" customHeight="1">
      <c r="A59" s="367"/>
      <c r="B59" s="368"/>
      <c r="C59" s="369"/>
      <c r="D59" s="370"/>
      <c r="E59" s="371"/>
      <c r="F59" s="371"/>
      <c r="G59" s="371"/>
      <c r="H59" s="371"/>
      <c r="I59" s="371"/>
      <c r="J59" s="460"/>
      <c r="K59" s="460"/>
      <c r="L59" s="374"/>
      <c r="M59" s="461"/>
      <c r="N59" s="460"/>
      <c r="O59" s="462"/>
      <c r="P59" s="1"/>
      <c r="Q59" s="1"/>
      <c r="R59" s="6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</row>
    <row r="60" spans="1:38" ht="1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</row>
    <row r="61" spans="1:38" ht="15" customHeight="1">
      <c r="A61" s="164"/>
      <c r="B61" s="128"/>
      <c r="C61" s="165"/>
      <c r="D61" s="166"/>
      <c r="E61" s="127"/>
      <c r="F61" s="127"/>
      <c r="G61" s="127"/>
      <c r="H61" s="127"/>
      <c r="I61" s="127"/>
      <c r="J61" s="167"/>
      <c r="K61" s="167"/>
      <c r="L61" s="168"/>
      <c r="M61" s="169"/>
      <c r="N61" s="133"/>
      <c r="O61" s="170"/>
      <c r="P61" s="1"/>
      <c r="Q61" s="1"/>
      <c r="R61" s="6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</row>
    <row r="62" spans="1:38" ht="44.25" customHeight="1">
      <c r="A62" s="139" t="s">
        <v>626</v>
      </c>
      <c r="B62" s="165"/>
      <c r="C62" s="165"/>
      <c r="D62" s="1"/>
      <c r="E62" s="6"/>
      <c r="F62" s="6"/>
      <c r="G62" s="6"/>
      <c r="H62" s="6" t="s">
        <v>639</v>
      </c>
      <c r="I62" s="6"/>
      <c r="J62" s="6"/>
      <c r="K62" s="135"/>
      <c r="L62" s="169"/>
      <c r="M62" s="135"/>
      <c r="N62" s="136"/>
      <c r="O62" s="135"/>
      <c r="P62" s="1"/>
      <c r="Q62" s="1"/>
      <c r="R62" s="6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38" ht="12.75" customHeight="1">
      <c r="A63" s="146" t="s">
        <v>627</v>
      </c>
      <c r="B63" s="139"/>
      <c r="C63" s="139"/>
      <c r="D63" s="139"/>
      <c r="E63" s="44"/>
      <c r="F63" s="147" t="s">
        <v>628</v>
      </c>
      <c r="G63" s="61"/>
      <c r="H63" s="44"/>
      <c r="I63" s="61"/>
      <c r="J63" s="6"/>
      <c r="K63" s="171"/>
      <c r="L63" s="172"/>
      <c r="M63" s="6"/>
      <c r="N63" s="129"/>
      <c r="O63" s="173"/>
      <c r="P63" s="44"/>
      <c r="Q63" s="44"/>
      <c r="R63" s="6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</row>
    <row r="64" spans="1:38" ht="14.25" customHeight="1">
      <c r="A64" s="146"/>
      <c r="B64" s="139"/>
      <c r="C64" s="139"/>
      <c r="D64" s="139"/>
      <c r="E64" s="6"/>
      <c r="F64" s="147" t="s">
        <v>630</v>
      </c>
      <c r="G64" s="61"/>
      <c r="H64" s="44"/>
      <c r="I64" s="61"/>
      <c r="J64" s="6"/>
      <c r="K64" s="171"/>
      <c r="L64" s="172"/>
      <c r="M64" s="6"/>
      <c r="N64" s="129"/>
      <c r="O64" s="173"/>
      <c r="P64" s="44"/>
      <c r="Q64" s="44"/>
      <c r="R64" s="6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</row>
    <row r="65" spans="1:38" ht="14.25" customHeight="1">
      <c r="A65" s="139"/>
      <c r="B65" s="139"/>
      <c r="C65" s="139"/>
      <c r="D65" s="139"/>
      <c r="E65" s="6"/>
      <c r="F65" s="6"/>
      <c r="G65" s="6"/>
      <c r="H65" s="6"/>
      <c r="I65" s="6"/>
      <c r="J65" s="152"/>
      <c r="K65" s="149"/>
      <c r="L65" s="150"/>
      <c r="M65" s="6"/>
      <c r="N65" s="153"/>
      <c r="O65" s="1"/>
      <c r="P65" s="44"/>
      <c r="Q65" s="44"/>
      <c r="R65" s="6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</row>
    <row r="66" spans="1:38" ht="12.75" customHeight="1">
      <c r="A66" s="174" t="s">
        <v>640</v>
      </c>
      <c r="B66" s="174"/>
      <c r="C66" s="174"/>
      <c r="D66" s="174"/>
      <c r="E66" s="6"/>
      <c r="F66" s="6"/>
      <c r="G66" s="6"/>
      <c r="H66" s="6"/>
      <c r="I66" s="6"/>
      <c r="J66" s="6"/>
      <c r="K66" s="6"/>
      <c r="L66" s="6"/>
      <c r="M66" s="6"/>
      <c r="N66" s="6"/>
      <c r="O66" s="24"/>
      <c r="Q66" s="44"/>
      <c r="R66" s="6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</row>
    <row r="67" spans="1:38" ht="38.25" customHeight="1">
      <c r="A67" s="102" t="s">
        <v>16</v>
      </c>
      <c r="B67" s="102" t="s">
        <v>590</v>
      </c>
      <c r="C67" s="102"/>
      <c r="D67" s="103" t="s">
        <v>604</v>
      </c>
      <c r="E67" s="102" t="s">
        <v>605</v>
      </c>
      <c r="F67" s="102" t="s">
        <v>606</v>
      </c>
      <c r="G67" s="102" t="s">
        <v>632</v>
      </c>
      <c r="H67" s="102" t="s">
        <v>608</v>
      </c>
      <c r="I67" s="102" t="s">
        <v>609</v>
      </c>
      <c r="J67" s="101" t="s">
        <v>610</v>
      </c>
      <c r="K67" s="175" t="s">
        <v>641</v>
      </c>
      <c r="L67" s="104" t="s">
        <v>612</v>
      </c>
      <c r="M67" s="175" t="s">
        <v>642</v>
      </c>
      <c r="N67" s="102" t="s">
        <v>643</v>
      </c>
      <c r="O67" s="101" t="s">
        <v>614</v>
      </c>
      <c r="P67" s="103" t="s">
        <v>615</v>
      </c>
      <c r="Q67" s="44"/>
      <c r="R67" s="6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</row>
    <row r="68" spans="1:38" ht="13.5" customHeight="1">
      <c r="A68" s="327">
        <v>1</v>
      </c>
      <c r="B68" s="328">
        <v>44405</v>
      </c>
      <c r="C68" s="329"/>
      <c r="D68" s="329" t="s">
        <v>867</v>
      </c>
      <c r="E68" s="327" t="s">
        <v>619</v>
      </c>
      <c r="F68" s="327">
        <v>1501</v>
      </c>
      <c r="G68" s="327">
        <v>1470</v>
      </c>
      <c r="H68" s="330">
        <v>1470</v>
      </c>
      <c r="I68" s="330" t="s">
        <v>868</v>
      </c>
      <c r="J68" s="331" t="s">
        <v>886</v>
      </c>
      <c r="K68" s="330">
        <f t="shared" ref="K68:K69" si="43">H68-F68</f>
        <v>-31</v>
      </c>
      <c r="L68" s="332">
        <f t="shared" ref="L68:L69" si="44">(H68*N68)*0.07%</f>
        <v>437.32500000000005</v>
      </c>
      <c r="M68" s="333">
        <f t="shared" ref="M68:M69" si="45">(K68*N68)-L68</f>
        <v>-13612.325000000001</v>
      </c>
      <c r="N68" s="330">
        <v>425</v>
      </c>
      <c r="O68" s="334" t="s">
        <v>634</v>
      </c>
      <c r="P68" s="335">
        <v>44410</v>
      </c>
      <c r="Q68" s="176"/>
      <c r="R68" s="6" t="s">
        <v>622</v>
      </c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</row>
    <row r="69" spans="1:38" ht="13.5" customHeight="1">
      <c r="A69" s="312">
        <v>2</v>
      </c>
      <c r="B69" s="341">
        <v>44406</v>
      </c>
      <c r="C69" s="342"/>
      <c r="D69" s="342" t="s">
        <v>870</v>
      </c>
      <c r="E69" s="312" t="s">
        <v>619</v>
      </c>
      <c r="F69" s="312">
        <v>2340</v>
      </c>
      <c r="G69" s="312">
        <v>2295</v>
      </c>
      <c r="H69" s="314">
        <v>2366.5</v>
      </c>
      <c r="I69" s="314" t="s">
        <v>871</v>
      </c>
      <c r="J69" s="106" t="s">
        <v>897</v>
      </c>
      <c r="K69" s="318">
        <f t="shared" si="43"/>
        <v>26.5</v>
      </c>
      <c r="L69" s="319">
        <f t="shared" si="44"/>
        <v>496.96500000000009</v>
      </c>
      <c r="M69" s="320">
        <f t="shared" si="45"/>
        <v>7453.0349999999999</v>
      </c>
      <c r="N69" s="314">
        <v>300</v>
      </c>
      <c r="O69" s="107" t="s">
        <v>617</v>
      </c>
      <c r="P69" s="321">
        <v>44411</v>
      </c>
      <c r="Q69" s="176"/>
      <c r="R69" s="6" t="s">
        <v>618</v>
      </c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</row>
    <row r="70" spans="1:38" ht="13.5" customHeight="1">
      <c r="A70" s="312">
        <v>3</v>
      </c>
      <c r="B70" s="301">
        <v>44407</v>
      </c>
      <c r="C70" s="313"/>
      <c r="D70" s="313" t="s">
        <v>875</v>
      </c>
      <c r="E70" s="302" t="s">
        <v>619</v>
      </c>
      <c r="F70" s="302">
        <v>433</v>
      </c>
      <c r="G70" s="302">
        <v>425</v>
      </c>
      <c r="H70" s="311">
        <v>438.5</v>
      </c>
      <c r="I70" s="314">
        <v>445</v>
      </c>
      <c r="J70" s="106" t="s">
        <v>636</v>
      </c>
      <c r="K70" s="318">
        <f t="shared" ref="K70:K71" si="46">H70-F70</f>
        <v>5.5</v>
      </c>
      <c r="L70" s="319">
        <f t="shared" ref="L70:L71" si="47">(H70*N70)*0.07%</f>
        <v>460.42500000000007</v>
      </c>
      <c r="M70" s="320">
        <f t="shared" ref="M70:M71" si="48">(K70*N70)-L70</f>
        <v>7789.5749999999998</v>
      </c>
      <c r="N70" s="314">
        <v>1500</v>
      </c>
      <c r="O70" s="107" t="s">
        <v>617</v>
      </c>
      <c r="P70" s="321">
        <v>44410</v>
      </c>
      <c r="Q70" s="176"/>
      <c r="R70" s="6" t="s">
        <v>618</v>
      </c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</row>
    <row r="71" spans="1:38" ht="13.5" customHeight="1">
      <c r="A71" s="312">
        <v>4</v>
      </c>
      <c r="B71" s="301">
        <v>44407</v>
      </c>
      <c r="C71" s="313"/>
      <c r="D71" s="313" t="s">
        <v>876</v>
      </c>
      <c r="E71" s="302" t="s">
        <v>619</v>
      </c>
      <c r="F71" s="302">
        <v>1616.5</v>
      </c>
      <c r="G71" s="302">
        <v>1595</v>
      </c>
      <c r="H71" s="311">
        <v>1639</v>
      </c>
      <c r="I71" s="314" t="s">
        <v>877</v>
      </c>
      <c r="J71" s="106" t="s">
        <v>898</v>
      </c>
      <c r="K71" s="318">
        <f t="shared" si="46"/>
        <v>22.5</v>
      </c>
      <c r="L71" s="319">
        <f t="shared" si="47"/>
        <v>659.6975000000001</v>
      </c>
      <c r="M71" s="320">
        <f t="shared" si="48"/>
        <v>12277.8025</v>
      </c>
      <c r="N71" s="314">
        <v>575</v>
      </c>
      <c r="O71" s="107" t="s">
        <v>617</v>
      </c>
      <c r="P71" s="321">
        <v>44411</v>
      </c>
      <c r="Q71" s="176"/>
      <c r="R71" s="6" t="s">
        <v>622</v>
      </c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</row>
    <row r="72" spans="1:38" ht="13.5" customHeight="1">
      <c r="A72" s="312">
        <v>5</v>
      </c>
      <c r="B72" s="301">
        <v>44407</v>
      </c>
      <c r="C72" s="313"/>
      <c r="D72" s="313" t="s">
        <v>878</v>
      </c>
      <c r="E72" s="302" t="s">
        <v>619</v>
      </c>
      <c r="F72" s="302">
        <v>849</v>
      </c>
      <c r="G72" s="302">
        <v>836</v>
      </c>
      <c r="H72" s="311">
        <v>856</v>
      </c>
      <c r="I72" s="314">
        <v>870</v>
      </c>
      <c r="J72" s="106" t="s">
        <v>907</v>
      </c>
      <c r="K72" s="318">
        <f t="shared" ref="K72:K73" si="49">H72-F72</f>
        <v>7</v>
      </c>
      <c r="L72" s="319">
        <f t="shared" ref="L72:L73" si="50">(H72*N72)*0.07%</f>
        <v>659.12000000000012</v>
      </c>
      <c r="M72" s="320">
        <f t="shared" ref="M72:M73" si="51">(K72*N72)-L72</f>
        <v>7040.88</v>
      </c>
      <c r="N72" s="314">
        <v>1100</v>
      </c>
      <c r="O72" s="107" t="s">
        <v>617</v>
      </c>
      <c r="P72" s="321">
        <v>44411</v>
      </c>
      <c r="Q72" s="176"/>
      <c r="R72" s="6" t="s">
        <v>622</v>
      </c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</row>
    <row r="73" spans="1:38" ht="13.5" customHeight="1">
      <c r="A73" s="327">
        <v>6</v>
      </c>
      <c r="B73" s="328">
        <v>44411</v>
      </c>
      <c r="C73" s="329"/>
      <c r="D73" s="329" t="s">
        <v>894</v>
      </c>
      <c r="E73" s="327" t="s">
        <v>619</v>
      </c>
      <c r="F73" s="327">
        <v>1692</v>
      </c>
      <c r="G73" s="327">
        <v>1655</v>
      </c>
      <c r="H73" s="330">
        <v>1655</v>
      </c>
      <c r="I73" s="330" t="s">
        <v>895</v>
      </c>
      <c r="J73" s="331" t="s">
        <v>930</v>
      </c>
      <c r="K73" s="330">
        <f t="shared" si="49"/>
        <v>-37</v>
      </c>
      <c r="L73" s="332">
        <f t="shared" si="50"/>
        <v>405.47500000000008</v>
      </c>
      <c r="M73" s="333">
        <f t="shared" si="51"/>
        <v>-13355.475</v>
      </c>
      <c r="N73" s="330">
        <v>350</v>
      </c>
      <c r="O73" s="334" t="s">
        <v>634</v>
      </c>
      <c r="P73" s="335">
        <v>44414</v>
      </c>
      <c r="Q73" s="176"/>
      <c r="R73" s="6" t="s">
        <v>622</v>
      </c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</row>
    <row r="74" spans="1:38" ht="13.5" customHeight="1">
      <c r="A74" s="312">
        <v>7</v>
      </c>
      <c r="B74" s="341">
        <v>44411</v>
      </c>
      <c r="C74" s="313"/>
      <c r="D74" s="313" t="s">
        <v>896</v>
      </c>
      <c r="E74" s="302" t="s">
        <v>619</v>
      </c>
      <c r="F74" s="302">
        <v>571</v>
      </c>
      <c r="G74" s="302">
        <v>560</v>
      </c>
      <c r="H74" s="311">
        <v>577</v>
      </c>
      <c r="I74" s="314">
        <v>590</v>
      </c>
      <c r="J74" s="106" t="s">
        <v>908</v>
      </c>
      <c r="K74" s="318">
        <f t="shared" ref="K74:K75" si="52">H74-F74</f>
        <v>6</v>
      </c>
      <c r="L74" s="319">
        <f t="shared" ref="L74:L75" si="53">(H74*N74)*0.07%</f>
        <v>565.46</v>
      </c>
      <c r="M74" s="320">
        <f t="shared" ref="M74:M75" si="54">(K74*N74)-L74</f>
        <v>7834.54</v>
      </c>
      <c r="N74" s="314">
        <v>1400</v>
      </c>
      <c r="O74" s="107" t="s">
        <v>617</v>
      </c>
      <c r="P74" s="321">
        <v>44412</v>
      </c>
      <c r="Q74" s="176"/>
      <c r="R74" s="6" t="s">
        <v>622</v>
      </c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</row>
    <row r="75" spans="1:38" ht="13.5" customHeight="1">
      <c r="A75" s="312">
        <v>8</v>
      </c>
      <c r="B75" s="341">
        <v>44411</v>
      </c>
      <c r="C75" s="313"/>
      <c r="D75" s="313" t="s">
        <v>899</v>
      </c>
      <c r="E75" s="302" t="s">
        <v>619</v>
      </c>
      <c r="F75" s="302">
        <v>2534</v>
      </c>
      <c r="G75" s="302">
        <v>2490</v>
      </c>
      <c r="H75" s="311">
        <v>2567.5</v>
      </c>
      <c r="I75" s="314" t="s">
        <v>900</v>
      </c>
      <c r="J75" s="106" t="s">
        <v>911</v>
      </c>
      <c r="K75" s="318">
        <f t="shared" si="52"/>
        <v>33.5</v>
      </c>
      <c r="L75" s="319">
        <f t="shared" si="53"/>
        <v>494.24375000000009</v>
      </c>
      <c r="M75" s="320">
        <f t="shared" si="54"/>
        <v>8718.2562500000004</v>
      </c>
      <c r="N75" s="314">
        <v>275</v>
      </c>
      <c r="O75" s="107" t="s">
        <v>617</v>
      </c>
      <c r="P75" s="321">
        <v>44412</v>
      </c>
      <c r="Q75" s="176"/>
      <c r="R75" s="6" t="s">
        <v>622</v>
      </c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</row>
    <row r="76" spans="1:38" ht="13.5" customHeight="1">
      <c r="A76" s="312">
        <v>9</v>
      </c>
      <c r="B76" s="341">
        <v>44411</v>
      </c>
      <c r="C76" s="350"/>
      <c r="D76" s="313" t="s">
        <v>901</v>
      </c>
      <c r="E76" s="302" t="s">
        <v>619</v>
      </c>
      <c r="F76" s="302">
        <v>1438</v>
      </c>
      <c r="G76" s="302">
        <v>1414</v>
      </c>
      <c r="H76" s="302">
        <v>1454</v>
      </c>
      <c r="I76" s="311" t="s">
        <v>902</v>
      </c>
      <c r="J76" s="106" t="s">
        <v>909</v>
      </c>
      <c r="K76" s="318">
        <f t="shared" ref="K76:K77" si="55">H76-F76</f>
        <v>16</v>
      </c>
      <c r="L76" s="319">
        <f t="shared" ref="L76:L77" si="56">(H76*N76)*0.07%</f>
        <v>559.79000000000008</v>
      </c>
      <c r="M76" s="320">
        <f t="shared" ref="M76:M77" si="57">(K76*N76)-L76</f>
        <v>8240.2099999999991</v>
      </c>
      <c r="N76" s="314">
        <v>550</v>
      </c>
      <c r="O76" s="107" t="s">
        <v>617</v>
      </c>
      <c r="P76" s="321">
        <v>44412</v>
      </c>
      <c r="Q76" s="176"/>
      <c r="R76" s="6" t="s">
        <v>618</v>
      </c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</row>
    <row r="77" spans="1:38" ht="13.5" customHeight="1">
      <c r="A77" s="351">
        <v>10</v>
      </c>
      <c r="B77" s="346">
        <v>44412</v>
      </c>
      <c r="C77" s="352"/>
      <c r="D77" s="352" t="s">
        <v>912</v>
      </c>
      <c r="E77" s="306" t="s">
        <v>619</v>
      </c>
      <c r="F77" s="306">
        <v>2441</v>
      </c>
      <c r="G77" s="306">
        <v>2416</v>
      </c>
      <c r="H77" s="348">
        <v>2416</v>
      </c>
      <c r="I77" s="353" t="s">
        <v>913</v>
      </c>
      <c r="J77" s="331" t="s">
        <v>914</v>
      </c>
      <c r="K77" s="330">
        <f t="shared" si="55"/>
        <v>-25</v>
      </c>
      <c r="L77" s="332">
        <f t="shared" si="56"/>
        <v>845.60000000000014</v>
      </c>
      <c r="M77" s="333">
        <f t="shared" si="57"/>
        <v>-13345.6</v>
      </c>
      <c r="N77" s="330">
        <v>500</v>
      </c>
      <c r="O77" s="334" t="s">
        <v>634</v>
      </c>
      <c r="P77" s="335">
        <v>44412</v>
      </c>
      <c r="Q77" s="176"/>
      <c r="R77" s="6" t="s">
        <v>622</v>
      </c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</row>
    <row r="78" spans="1:38" ht="13.5" customHeight="1">
      <c r="A78" s="351">
        <v>11</v>
      </c>
      <c r="B78" s="346">
        <v>44413</v>
      </c>
      <c r="C78" s="352"/>
      <c r="D78" s="352" t="s">
        <v>924</v>
      </c>
      <c r="E78" s="306" t="s">
        <v>619</v>
      </c>
      <c r="F78" s="306">
        <v>407</v>
      </c>
      <c r="G78" s="306">
        <v>397</v>
      </c>
      <c r="H78" s="348">
        <v>397</v>
      </c>
      <c r="I78" s="353" t="s">
        <v>925</v>
      </c>
      <c r="J78" s="331" t="s">
        <v>940</v>
      </c>
      <c r="K78" s="330">
        <f t="shared" ref="K78:K79" si="58">H78-F78</f>
        <v>-10</v>
      </c>
      <c r="L78" s="332">
        <f t="shared" ref="L78:L79" si="59">(H78*N78)*0.07%</f>
        <v>444.64000000000004</v>
      </c>
      <c r="M78" s="333">
        <f t="shared" ref="M78:M79" si="60">(K78*N78)-L78</f>
        <v>-16444.64</v>
      </c>
      <c r="N78" s="330">
        <v>1600</v>
      </c>
      <c r="O78" s="334" t="s">
        <v>634</v>
      </c>
      <c r="P78" s="335">
        <v>44417</v>
      </c>
      <c r="Q78" s="176"/>
      <c r="R78" s="6" t="s">
        <v>622</v>
      </c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</row>
    <row r="79" spans="1:38" ht="13.5" customHeight="1">
      <c r="A79" s="312">
        <v>12</v>
      </c>
      <c r="B79" s="341">
        <v>44413</v>
      </c>
      <c r="C79" s="313"/>
      <c r="D79" s="313" t="s">
        <v>926</v>
      </c>
      <c r="E79" s="302" t="s">
        <v>619</v>
      </c>
      <c r="F79" s="302">
        <v>671.5</v>
      </c>
      <c r="G79" s="302">
        <v>660</v>
      </c>
      <c r="H79" s="311">
        <v>679</v>
      </c>
      <c r="I79" s="314" t="s">
        <v>927</v>
      </c>
      <c r="J79" s="106" t="s">
        <v>941</v>
      </c>
      <c r="K79" s="318">
        <f t="shared" si="58"/>
        <v>7.5</v>
      </c>
      <c r="L79" s="319">
        <f t="shared" si="59"/>
        <v>522.83000000000004</v>
      </c>
      <c r="M79" s="320">
        <f t="shared" si="60"/>
        <v>7727.17</v>
      </c>
      <c r="N79" s="314">
        <v>1100</v>
      </c>
      <c r="O79" s="107" t="s">
        <v>617</v>
      </c>
      <c r="P79" s="321">
        <v>44417</v>
      </c>
      <c r="Q79" s="176"/>
      <c r="R79" s="6" t="s">
        <v>618</v>
      </c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</row>
    <row r="80" spans="1:38" ht="13.5" customHeight="1">
      <c r="A80" s="312">
        <v>13</v>
      </c>
      <c r="B80" s="341">
        <v>44414</v>
      </c>
      <c r="C80" s="313"/>
      <c r="D80" s="313" t="s">
        <v>896</v>
      </c>
      <c r="E80" s="302" t="s">
        <v>619</v>
      </c>
      <c r="F80" s="302">
        <v>569.5</v>
      </c>
      <c r="G80" s="302">
        <v>560</v>
      </c>
      <c r="H80" s="311">
        <v>575.5</v>
      </c>
      <c r="I80" s="314">
        <v>590</v>
      </c>
      <c r="J80" s="106" t="s">
        <v>908</v>
      </c>
      <c r="K80" s="318">
        <f t="shared" ref="K80:K81" si="61">H80-F80</f>
        <v>6</v>
      </c>
      <c r="L80" s="319">
        <f t="shared" ref="L80:L81" si="62">(H80*N80)*0.07%</f>
        <v>563.99000000000012</v>
      </c>
      <c r="M80" s="320">
        <f t="shared" ref="M80:M81" si="63">(K80*N80)-L80</f>
        <v>7836.01</v>
      </c>
      <c r="N80" s="314">
        <v>1400</v>
      </c>
      <c r="O80" s="107" t="s">
        <v>617</v>
      </c>
      <c r="P80" s="390">
        <v>44414</v>
      </c>
      <c r="Q80" s="176"/>
      <c r="R80" s="6" t="s">
        <v>622</v>
      </c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</row>
    <row r="81" spans="1:38" ht="13.5" customHeight="1">
      <c r="A81" s="312">
        <v>14</v>
      </c>
      <c r="B81" s="341">
        <v>44414</v>
      </c>
      <c r="C81" s="313"/>
      <c r="D81" s="313" t="s">
        <v>931</v>
      </c>
      <c r="E81" s="302" t="s">
        <v>619</v>
      </c>
      <c r="F81" s="302">
        <v>214.5</v>
      </c>
      <c r="G81" s="302">
        <v>210</v>
      </c>
      <c r="H81" s="311">
        <v>217.75</v>
      </c>
      <c r="I81" s="314">
        <v>222</v>
      </c>
      <c r="J81" s="106" t="s">
        <v>939</v>
      </c>
      <c r="K81" s="318">
        <f t="shared" si="61"/>
        <v>3.25</v>
      </c>
      <c r="L81" s="319">
        <f t="shared" si="62"/>
        <v>487.76000000000005</v>
      </c>
      <c r="M81" s="320">
        <f t="shared" si="63"/>
        <v>9912.24</v>
      </c>
      <c r="N81" s="314">
        <v>3200</v>
      </c>
      <c r="O81" s="107" t="s">
        <v>617</v>
      </c>
      <c r="P81" s="321">
        <v>44417</v>
      </c>
      <c r="Q81" s="176"/>
      <c r="R81" s="6" t="s">
        <v>618</v>
      </c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</row>
    <row r="82" spans="1:38" ht="13.5" customHeight="1">
      <c r="A82" s="351">
        <v>15</v>
      </c>
      <c r="B82" s="346">
        <v>44414</v>
      </c>
      <c r="C82" s="352"/>
      <c r="D82" s="352" t="s">
        <v>932</v>
      </c>
      <c r="E82" s="306" t="s">
        <v>619</v>
      </c>
      <c r="F82" s="306">
        <v>538.5</v>
      </c>
      <c r="G82" s="306">
        <v>528</v>
      </c>
      <c r="H82" s="348">
        <v>528</v>
      </c>
      <c r="I82" s="353">
        <v>560</v>
      </c>
      <c r="J82" s="331" t="s">
        <v>933</v>
      </c>
      <c r="K82" s="330">
        <f t="shared" ref="K82" si="64">H82-F82</f>
        <v>-10.5</v>
      </c>
      <c r="L82" s="332">
        <f t="shared" ref="L82" si="65">(H82*N82)*0.07%</f>
        <v>462.00000000000006</v>
      </c>
      <c r="M82" s="333">
        <f t="shared" ref="M82" si="66">(K82*N82)-L82</f>
        <v>-13587</v>
      </c>
      <c r="N82" s="330">
        <v>1250</v>
      </c>
      <c r="O82" s="334" t="s">
        <v>634</v>
      </c>
      <c r="P82" s="335">
        <v>44414</v>
      </c>
      <c r="Q82" s="176"/>
      <c r="R82" s="6" t="s">
        <v>622</v>
      </c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</row>
    <row r="83" spans="1:38" ht="13.5" customHeight="1">
      <c r="A83" s="351">
        <v>16</v>
      </c>
      <c r="B83" s="346">
        <v>44417</v>
      </c>
      <c r="C83" s="352"/>
      <c r="D83" s="352" t="s">
        <v>942</v>
      </c>
      <c r="E83" s="306" t="s">
        <v>619</v>
      </c>
      <c r="F83" s="306">
        <v>1143</v>
      </c>
      <c r="G83" s="306">
        <v>1127</v>
      </c>
      <c r="H83" s="348">
        <v>1127</v>
      </c>
      <c r="I83" s="353">
        <v>1175</v>
      </c>
      <c r="J83" s="331" t="s">
        <v>943</v>
      </c>
      <c r="K83" s="330">
        <f t="shared" ref="K83:K85" si="67">H83-F83</f>
        <v>-16</v>
      </c>
      <c r="L83" s="332">
        <f t="shared" ref="L83:L85" si="68">(H83*N83)*0.07%</f>
        <v>670.56500000000005</v>
      </c>
      <c r="M83" s="333">
        <f t="shared" ref="M83:M85" si="69">(K83*N83)-L83</f>
        <v>-14270.565000000001</v>
      </c>
      <c r="N83" s="330">
        <v>850</v>
      </c>
      <c r="O83" s="334" t="s">
        <v>634</v>
      </c>
      <c r="P83" s="335">
        <v>44417</v>
      </c>
      <c r="Q83" s="176"/>
      <c r="R83" s="6" t="s">
        <v>622</v>
      </c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</row>
    <row r="84" spans="1:38" ht="13.5" customHeight="1">
      <c r="A84" s="312">
        <v>17</v>
      </c>
      <c r="B84" s="337">
        <v>44417</v>
      </c>
      <c r="C84" s="313"/>
      <c r="D84" s="313" t="s">
        <v>944</v>
      </c>
      <c r="E84" s="302" t="s">
        <v>619</v>
      </c>
      <c r="F84" s="302">
        <v>2632</v>
      </c>
      <c r="G84" s="302">
        <v>2595</v>
      </c>
      <c r="H84" s="311">
        <v>2664</v>
      </c>
      <c r="I84" s="314" t="s">
        <v>945</v>
      </c>
      <c r="J84" s="106" t="s">
        <v>953</v>
      </c>
      <c r="K84" s="318">
        <f t="shared" si="67"/>
        <v>32</v>
      </c>
      <c r="L84" s="319">
        <f t="shared" si="68"/>
        <v>559.44000000000005</v>
      </c>
      <c r="M84" s="320">
        <f t="shared" si="69"/>
        <v>9040.56</v>
      </c>
      <c r="N84" s="314">
        <v>300</v>
      </c>
      <c r="O84" s="107" t="s">
        <v>617</v>
      </c>
      <c r="P84" s="321">
        <v>44418</v>
      </c>
      <c r="Q84" s="176"/>
      <c r="R84" s="6" t="s">
        <v>618</v>
      </c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</row>
    <row r="85" spans="1:38" ht="13.5" customHeight="1">
      <c r="A85" s="312">
        <v>18</v>
      </c>
      <c r="B85" s="337">
        <v>44417</v>
      </c>
      <c r="C85" s="313"/>
      <c r="D85" s="313" t="s">
        <v>926</v>
      </c>
      <c r="E85" s="302" t="s">
        <v>619</v>
      </c>
      <c r="F85" s="302">
        <v>669</v>
      </c>
      <c r="G85" s="302">
        <v>658</v>
      </c>
      <c r="H85" s="311">
        <v>676</v>
      </c>
      <c r="I85" s="314" t="s">
        <v>946</v>
      </c>
      <c r="J85" s="106" t="s">
        <v>972</v>
      </c>
      <c r="K85" s="318">
        <f t="shared" si="67"/>
        <v>7</v>
      </c>
      <c r="L85" s="319">
        <f t="shared" si="68"/>
        <v>520.5200000000001</v>
      </c>
      <c r="M85" s="320">
        <f t="shared" si="69"/>
        <v>7179.48</v>
      </c>
      <c r="N85" s="314">
        <v>1100</v>
      </c>
      <c r="O85" s="107" t="s">
        <v>617</v>
      </c>
      <c r="P85" s="321">
        <v>44420</v>
      </c>
      <c r="Q85" s="176"/>
      <c r="R85" s="6" t="s">
        <v>618</v>
      </c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</row>
    <row r="86" spans="1:38" ht="13.5" customHeight="1">
      <c r="A86" s="312">
        <v>19</v>
      </c>
      <c r="B86" s="337">
        <v>44417</v>
      </c>
      <c r="C86" s="313"/>
      <c r="D86" s="313" t="s">
        <v>947</v>
      </c>
      <c r="E86" s="302" t="s">
        <v>619</v>
      </c>
      <c r="F86" s="302">
        <v>941</v>
      </c>
      <c r="G86" s="302">
        <v>926</v>
      </c>
      <c r="H86" s="311">
        <v>952</v>
      </c>
      <c r="I86" s="314">
        <v>975</v>
      </c>
      <c r="J86" s="106" t="s">
        <v>952</v>
      </c>
      <c r="K86" s="318">
        <f t="shared" ref="K86" si="70">H86-F86</f>
        <v>11</v>
      </c>
      <c r="L86" s="319">
        <f t="shared" ref="L86" si="71">(H86*N86)*0.07%</f>
        <v>566.44000000000005</v>
      </c>
      <c r="M86" s="320">
        <f t="shared" ref="M86" si="72">(K86*N86)-L86</f>
        <v>8783.56</v>
      </c>
      <c r="N86" s="314">
        <v>850</v>
      </c>
      <c r="O86" s="107" t="s">
        <v>617</v>
      </c>
      <c r="P86" s="390">
        <v>44417</v>
      </c>
      <c r="Q86" s="176"/>
      <c r="R86" s="6" t="s">
        <v>622</v>
      </c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spans="1:38" s="379" customFormat="1" ht="13.5" customHeight="1">
      <c r="A87" s="312">
        <v>20</v>
      </c>
      <c r="B87" s="337">
        <v>44418</v>
      </c>
      <c r="C87" s="313"/>
      <c r="D87" s="313" t="s">
        <v>947</v>
      </c>
      <c r="E87" s="302" t="s">
        <v>619</v>
      </c>
      <c r="F87" s="302">
        <v>941</v>
      </c>
      <c r="G87" s="302">
        <v>926</v>
      </c>
      <c r="H87" s="311">
        <v>954</v>
      </c>
      <c r="I87" s="314">
        <v>975</v>
      </c>
      <c r="J87" s="106" t="s">
        <v>953</v>
      </c>
      <c r="K87" s="318">
        <f t="shared" ref="K87:K88" si="73">H87-F87</f>
        <v>13</v>
      </c>
      <c r="L87" s="319">
        <f t="shared" ref="L87:L88" si="74">(H87*N87)*0.07%</f>
        <v>567.63000000000011</v>
      </c>
      <c r="M87" s="320">
        <f t="shared" ref="M87:M88" si="75">(K87*N87)-L87</f>
        <v>10482.369999999999</v>
      </c>
      <c r="N87" s="314">
        <v>850</v>
      </c>
      <c r="O87" s="107" t="s">
        <v>617</v>
      </c>
      <c r="P87" s="390">
        <v>44418</v>
      </c>
      <c r="Q87" s="376"/>
      <c r="R87" s="377" t="s">
        <v>622</v>
      </c>
      <c r="S87" s="1"/>
      <c r="T87" s="1"/>
      <c r="U87" s="1"/>
      <c r="V87" s="1"/>
      <c r="W87" s="1"/>
      <c r="X87" s="1"/>
      <c r="Y87" s="1"/>
      <c r="Z87" s="1"/>
      <c r="AA87" s="1"/>
      <c r="AB87" s="378"/>
      <c r="AC87" s="378"/>
      <c r="AD87" s="378"/>
      <c r="AE87" s="378"/>
      <c r="AF87" s="378"/>
      <c r="AG87" s="378"/>
      <c r="AH87" s="378"/>
      <c r="AI87" s="378"/>
      <c r="AJ87" s="378"/>
      <c r="AK87" s="378"/>
      <c r="AL87" s="378"/>
    </row>
    <row r="88" spans="1:38" s="379" customFormat="1" ht="13.5" customHeight="1">
      <c r="A88" s="351">
        <v>21</v>
      </c>
      <c r="B88" s="328">
        <v>44418</v>
      </c>
      <c r="C88" s="352"/>
      <c r="D88" s="352" t="s">
        <v>955</v>
      </c>
      <c r="E88" s="306" t="s">
        <v>619</v>
      </c>
      <c r="F88" s="306">
        <v>212.75</v>
      </c>
      <c r="G88" s="306">
        <v>208.5</v>
      </c>
      <c r="H88" s="348">
        <v>209.25</v>
      </c>
      <c r="I88" s="353">
        <v>220</v>
      </c>
      <c r="J88" s="331" t="s">
        <v>966</v>
      </c>
      <c r="K88" s="330">
        <f t="shared" si="73"/>
        <v>-3.5</v>
      </c>
      <c r="L88" s="332">
        <f t="shared" si="74"/>
        <v>468.72000000000008</v>
      </c>
      <c r="M88" s="333">
        <f t="shared" si="75"/>
        <v>-11668.72</v>
      </c>
      <c r="N88" s="330">
        <v>3200</v>
      </c>
      <c r="O88" s="334" t="s">
        <v>634</v>
      </c>
      <c r="P88" s="335">
        <v>44418</v>
      </c>
      <c r="Q88" s="176"/>
      <c r="R88" s="6" t="s">
        <v>618</v>
      </c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80"/>
      <c r="AG88" s="366"/>
      <c r="AH88" s="181"/>
      <c r="AI88" s="181"/>
      <c r="AJ88" s="111"/>
      <c r="AK88" s="111"/>
      <c r="AL88" s="111"/>
    </row>
    <row r="89" spans="1:38" s="379" customFormat="1" ht="13.5" customHeight="1">
      <c r="A89" s="312">
        <v>22</v>
      </c>
      <c r="B89" s="337">
        <v>44419</v>
      </c>
      <c r="C89" s="313"/>
      <c r="D89" s="313" t="s">
        <v>967</v>
      </c>
      <c r="E89" s="302" t="s">
        <v>619</v>
      </c>
      <c r="F89" s="302">
        <v>519</v>
      </c>
      <c r="G89" s="302">
        <v>509.5</v>
      </c>
      <c r="H89" s="311">
        <v>527</v>
      </c>
      <c r="I89" s="314">
        <v>535</v>
      </c>
      <c r="J89" s="106" t="s">
        <v>972</v>
      </c>
      <c r="K89" s="318">
        <f t="shared" ref="K89" si="76">H89-F89</f>
        <v>8</v>
      </c>
      <c r="L89" s="319">
        <f t="shared" ref="L89" si="77">(H89*N89)*0.07%</f>
        <v>516.46</v>
      </c>
      <c r="M89" s="320">
        <f t="shared" ref="M89" si="78">(K89*N89)-L89</f>
        <v>10683.54</v>
      </c>
      <c r="N89" s="314">
        <v>1400</v>
      </c>
      <c r="O89" s="107" t="s">
        <v>617</v>
      </c>
      <c r="P89" s="321">
        <v>44420</v>
      </c>
      <c r="Q89" s="176"/>
      <c r="R89" s="6" t="s">
        <v>618</v>
      </c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80"/>
      <c r="AG89" s="366"/>
      <c r="AH89" s="181"/>
      <c r="AI89" s="181"/>
      <c r="AJ89" s="111"/>
      <c r="AK89" s="111"/>
      <c r="AL89" s="111"/>
    </row>
    <row r="90" spans="1:38" s="379" customFormat="1" ht="13.5" customHeight="1">
      <c r="A90" s="312">
        <v>23</v>
      </c>
      <c r="B90" s="337">
        <v>44419</v>
      </c>
      <c r="C90" s="313"/>
      <c r="D90" s="313" t="s">
        <v>947</v>
      </c>
      <c r="E90" s="302" t="s">
        <v>619</v>
      </c>
      <c r="F90" s="302">
        <v>911</v>
      </c>
      <c r="G90" s="302">
        <v>896</v>
      </c>
      <c r="H90" s="311">
        <v>921</v>
      </c>
      <c r="I90" s="314" t="s">
        <v>968</v>
      </c>
      <c r="J90" s="106" t="s">
        <v>971</v>
      </c>
      <c r="K90" s="318">
        <f t="shared" ref="K90:K91" si="79">H90-F90</f>
        <v>10</v>
      </c>
      <c r="L90" s="319">
        <f t="shared" ref="L90:L92" si="80">(H90*N90)*0.07%</f>
        <v>547.99500000000012</v>
      </c>
      <c r="M90" s="320">
        <f t="shared" ref="M90:M91" si="81">(K90*N90)-L90</f>
        <v>7952.0050000000001</v>
      </c>
      <c r="N90" s="314">
        <v>850</v>
      </c>
      <c r="O90" s="107" t="s">
        <v>617</v>
      </c>
      <c r="P90" s="390">
        <v>44419</v>
      </c>
      <c r="Q90" s="176"/>
      <c r="R90" s="6" t="s">
        <v>622</v>
      </c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1"/>
      <c r="AG90" s="366"/>
      <c r="AH90" s="181"/>
      <c r="AI90" s="181"/>
      <c r="AJ90" s="111"/>
      <c r="AK90" s="111"/>
      <c r="AL90" s="111"/>
    </row>
    <row r="91" spans="1:38" s="379" customFormat="1" ht="13.5" customHeight="1">
      <c r="A91" s="351">
        <v>24</v>
      </c>
      <c r="B91" s="328">
        <v>44420</v>
      </c>
      <c r="C91" s="352"/>
      <c r="D91" s="352" t="s">
        <v>982</v>
      </c>
      <c r="E91" s="306" t="s">
        <v>619</v>
      </c>
      <c r="F91" s="306">
        <v>1440</v>
      </c>
      <c r="G91" s="306">
        <v>1424</v>
      </c>
      <c r="H91" s="348">
        <v>1424</v>
      </c>
      <c r="I91" s="353" t="s">
        <v>983</v>
      </c>
      <c r="J91" s="331" t="s">
        <v>943</v>
      </c>
      <c r="K91" s="330">
        <f t="shared" si="79"/>
        <v>-16</v>
      </c>
      <c r="L91" s="332">
        <f t="shared" si="80"/>
        <v>847.28000000000009</v>
      </c>
      <c r="M91" s="333">
        <f t="shared" si="81"/>
        <v>-14447.28</v>
      </c>
      <c r="N91" s="330">
        <v>850</v>
      </c>
      <c r="O91" s="334" t="s">
        <v>634</v>
      </c>
      <c r="P91" s="335">
        <v>44421</v>
      </c>
      <c r="Q91" s="176"/>
      <c r="R91" s="6" t="s">
        <v>618</v>
      </c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1"/>
      <c r="AG91" s="366"/>
      <c r="AH91" s="181"/>
      <c r="AI91" s="181"/>
      <c r="AJ91" s="111"/>
      <c r="AK91" s="111"/>
      <c r="AL91" s="111"/>
    </row>
    <row r="92" spans="1:38" s="379" customFormat="1" ht="13.5" customHeight="1">
      <c r="A92" s="497">
        <v>25</v>
      </c>
      <c r="B92" s="499">
        <v>44421</v>
      </c>
      <c r="C92" s="347"/>
      <c r="D92" s="352" t="s">
        <v>926</v>
      </c>
      <c r="E92" s="306" t="s">
        <v>619</v>
      </c>
      <c r="F92" s="306">
        <v>672.5</v>
      </c>
      <c r="G92" s="306">
        <v>657</v>
      </c>
      <c r="H92" s="306">
        <v>657</v>
      </c>
      <c r="I92" s="348">
        <v>690</v>
      </c>
      <c r="J92" s="501" t="s">
        <v>1059</v>
      </c>
      <c r="K92" s="463">
        <v>-15.5</v>
      </c>
      <c r="L92" s="332">
        <f t="shared" si="80"/>
        <v>505.8900000000001</v>
      </c>
      <c r="M92" s="503">
        <f>(-1100*11.9)-606</f>
        <v>-13696</v>
      </c>
      <c r="N92" s="501">
        <v>1100</v>
      </c>
      <c r="O92" s="493" t="s">
        <v>634</v>
      </c>
      <c r="P92" s="495">
        <v>44428</v>
      </c>
      <c r="Q92" s="176"/>
      <c r="R92" s="6" t="s">
        <v>618</v>
      </c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1"/>
      <c r="AG92" s="366"/>
      <c r="AH92" s="181"/>
      <c r="AI92" s="181"/>
      <c r="AJ92" s="111"/>
      <c r="AK92" s="111"/>
      <c r="AL92" s="111"/>
    </row>
    <row r="93" spans="1:38" s="379" customFormat="1" ht="13.5" customHeight="1">
      <c r="A93" s="498"/>
      <c r="B93" s="500"/>
      <c r="C93" s="347"/>
      <c r="D93" s="352" t="s">
        <v>997</v>
      </c>
      <c r="E93" s="306" t="s">
        <v>959</v>
      </c>
      <c r="F93" s="306">
        <v>4.5</v>
      </c>
      <c r="G93" s="306"/>
      <c r="H93" s="306">
        <v>0.9</v>
      </c>
      <c r="I93" s="348"/>
      <c r="J93" s="502"/>
      <c r="K93" s="464">
        <v>3.6</v>
      </c>
      <c r="L93" s="332"/>
      <c r="M93" s="504"/>
      <c r="N93" s="502"/>
      <c r="O93" s="494"/>
      <c r="P93" s="496"/>
      <c r="Q93" s="176"/>
      <c r="R93" s="6" t="s">
        <v>618</v>
      </c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404"/>
      <c r="AG93" s="366"/>
      <c r="AH93" s="181"/>
      <c r="AI93" s="181"/>
      <c r="AJ93" s="111"/>
      <c r="AK93" s="111"/>
      <c r="AL93" s="111"/>
    </row>
    <row r="94" spans="1:38" s="379" customFormat="1" ht="13.5" customHeight="1">
      <c r="A94" s="312">
        <v>26</v>
      </c>
      <c r="B94" s="337">
        <v>44424</v>
      </c>
      <c r="C94" s="313"/>
      <c r="D94" s="313" t="s">
        <v>1004</v>
      </c>
      <c r="E94" s="302" t="s">
        <v>619</v>
      </c>
      <c r="F94" s="302">
        <v>1115.5</v>
      </c>
      <c r="G94" s="302">
        <v>1100</v>
      </c>
      <c r="H94" s="311">
        <v>1128</v>
      </c>
      <c r="I94" s="314">
        <v>1150</v>
      </c>
      <c r="J94" s="106" t="s">
        <v>1006</v>
      </c>
      <c r="K94" s="318">
        <f t="shared" ref="K94" si="82">H94-F94</f>
        <v>12.5</v>
      </c>
      <c r="L94" s="319">
        <f t="shared" ref="L94" si="83">(H94*N94)*0.07%</f>
        <v>552.72</v>
      </c>
      <c r="M94" s="320">
        <f t="shared" ref="M94" si="84">(K94*N94)-L94</f>
        <v>8197.2800000000007</v>
      </c>
      <c r="N94" s="314">
        <v>700</v>
      </c>
      <c r="O94" s="107" t="s">
        <v>617</v>
      </c>
      <c r="P94" s="390">
        <v>44424</v>
      </c>
      <c r="Q94" s="176"/>
      <c r="R94" s="6" t="s">
        <v>622</v>
      </c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417"/>
      <c r="AG94" s="366"/>
      <c r="AH94" s="181"/>
      <c r="AI94" s="181"/>
      <c r="AJ94" s="111"/>
      <c r="AK94" s="111"/>
      <c r="AL94" s="111"/>
    </row>
    <row r="95" spans="1:38" s="379" customFormat="1" ht="13.5" customHeight="1">
      <c r="A95" s="312">
        <v>27</v>
      </c>
      <c r="B95" s="337">
        <v>44424</v>
      </c>
      <c r="C95" s="313"/>
      <c r="D95" s="313" t="s">
        <v>1005</v>
      </c>
      <c r="E95" s="302" t="s">
        <v>619</v>
      </c>
      <c r="F95" s="302">
        <v>2925</v>
      </c>
      <c r="G95" s="302">
        <v>2885</v>
      </c>
      <c r="H95" s="311">
        <v>2960</v>
      </c>
      <c r="I95" s="314">
        <v>3000</v>
      </c>
      <c r="J95" s="106" t="s">
        <v>864</v>
      </c>
      <c r="K95" s="318">
        <f t="shared" ref="K95:K96" si="85">H95-F95</f>
        <v>35</v>
      </c>
      <c r="L95" s="319">
        <f t="shared" ref="L95:L96" si="86">(H95*N95)*0.07%</f>
        <v>414.40000000000003</v>
      </c>
      <c r="M95" s="320">
        <f t="shared" ref="M95:M96" si="87">(K95*N95)-L95</f>
        <v>6585.6</v>
      </c>
      <c r="N95" s="314">
        <v>200</v>
      </c>
      <c r="O95" s="107" t="s">
        <v>617</v>
      </c>
      <c r="P95" s="390">
        <v>44424</v>
      </c>
      <c r="Q95" s="176"/>
      <c r="R95" s="6" t="s">
        <v>622</v>
      </c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417"/>
      <c r="AG95" s="366"/>
      <c r="AH95" s="181"/>
      <c r="AI95" s="181"/>
      <c r="AJ95" s="111"/>
      <c r="AK95" s="111"/>
      <c r="AL95" s="111"/>
    </row>
    <row r="96" spans="1:38" s="379" customFormat="1" ht="13.5" customHeight="1">
      <c r="A96" s="351">
        <v>28</v>
      </c>
      <c r="B96" s="328">
        <v>44424</v>
      </c>
      <c r="C96" s="352"/>
      <c r="D96" s="352" t="s">
        <v>875</v>
      </c>
      <c r="E96" s="306" t="s">
        <v>619</v>
      </c>
      <c r="F96" s="306">
        <v>429</v>
      </c>
      <c r="G96" s="306">
        <v>419.5</v>
      </c>
      <c r="H96" s="348">
        <v>421</v>
      </c>
      <c r="I96" s="353" t="s">
        <v>1007</v>
      </c>
      <c r="J96" s="331" t="s">
        <v>1013</v>
      </c>
      <c r="K96" s="330">
        <f t="shared" si="85"/>
        <v>-8</v>
      </c>
      <c r="L96" s="332">
        <f t="shared" si="86"/>
        <v>442.05000000000007</v>
      </c>
      <c r="M96" s="333">
        <f t="shared" si="87"/>
        <v>-12442.05</v>
      </c>
      <c r="N96" s="330">
        <v>1500</v>
      </c>
      <c r="O96" s="334" t="s">
        <v>634</v>
      </c>
      <c r="P96" s="335">
        <v>44425</v>
      </c>
      <c r="Q96" s="176"/>
      <c r="R96" s="6" t="s">
        <v>618</v>
      </c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417"/>
      <c r="AG96" s="366"/>
      <c r="AH96" s="181"/>
      <c r="AI96" s="181"/>
      <c r="AJ96" s="111"/>
      <c r="AK96" s="111"/>
      <c r="AL96" s="111"/>
    </row>
    <row r="97" spans="1:38" s="379" customFormat="1" ht="13.5" customHeight="1">
      <c r="A97" s="351">
        <v>29</v>
      </c>
      <c r="B97" s="328">
        <v>44425</v>
      </c>
      <c r="C97" s="352"/>
      <c r="D97" s="352" t="s">
        <v>1014</v>
      </c>
      <c r="E97" s="306" t="s">
        <v>619</v>
      </c>
      <c r="F97" s="306">
        <v>2775</v>
      </c>
      <c r="G97" s="306">
        <v>2730</v>
      </c>
      <c r="H97" s="348">
        <v>2730</v>
      </c>
      <c r="I97" s="353" t="s">
        <v>1015</v>
      </c>
      <c r="J97" s="331" t="s">
        <v>1016</v>
      </c>
      <c r="K97" s="330">
        <f t="shared" ref="K97:K99" si="88">H97-F97</f>
        <v>-45</v>
      </c>
      <c r="L97" s="332">
        <f t="shared" ref="L97:L98" si="89">(H97*N97)*0.07%</f>
        <v>525.52500000000009</v>
      </c>
      <c r="M97" s="333">
        <f t="shared" ref="M97:M98" si="90">(K97*N97)-L97</f>
        <v>-12900.525</v>
      </c>
      <c r="N97" s="330">
        <v>275</v>
      </c>
      <c r="O97" s="334" t="s">
        <v>634</v>
      </c>
      <c r="P97" s="335">
        <v>44425</v>
      </c>
      <c r="Q97" s="176"/>
      <c r="R97" s="6" t="s">
        <v>622</v>
      </c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404"/>
      <c r="AG97" s="366"/>
      <c r="AH97" s="181"/>
      <c r="AI97" s="181"/>
      <c r="AJ97" s="111"/>
      <c r="AK97" s="111"/>
      <c r="AL97" s="111"/>
    </row>
    <row r="98" spans="1:38" s="379" customFormat="1" ht="13.5" customHeight="1">
      <c r="A98" s="312">
        <v>30</v>
      </c>
      <c r="B98" s="337">
        <v>44425</v>
      </c>
      <c r="C98" s="313"/>
      <c r="D98" s="313" t="s">
        <v>876</v>
      </c>
      <c r="E98" s="302" t="s">
        <v>619</v>
      </c>
      <c r="F98" s="302">
        <v>1642</v>
      </c>
      <c r="G98" s="302">
        <v>1618</v>
      </c>
      <c r="H98" s="311">
        <v>1659</v>
      </c>
      <c r="I98" s="314" t="s">
        <v>1020</v>
      </c>
      <c r="J98" s="106" t="s">
        <v>1029</v>
      </c>
      <c r="K98" s="318">
        <f t="shared" si="88"/>
        <v>17</v>
      </c>
      <c r="L98" s="319">
        <f t="shared" si="89"/>
        <v>667.74750000000006</v>
      </c>
      <c r="M98" s="320">
        <f t="shared" si="90"/>
        <v>9107.2525000000005</v>
      </c>
      <c r="N98" s="314">
        <v>575</v>
      </c>
      <c r="O98" s="107" t="s">
        <v>617</v>
      </c>
      <c r="P98" s="390">
        <v>44425</v>
      </c>
      <c r="Q98" s="176"/>
      <c r="R98" s="6" t="s">
        <v>618</v>
      </c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430"/>
      <c r="AG98" s="366"/>
      <c r="AH98" s="181"/>
      <c r="AI98" s="181"/>
      <c r="AJ98" s="111"/>
      <c r="AK98" s="111"/>
      <c r="AL98" s="111"/>
    </row>
    <row r="99" spans="1:38" s="379" customFormat="1" ht="13.5" customHeight="1">
      <c r="A99" s="430">
        <v>31</v>
      </c>
      <c r="B99" s="366">
        <v>44425</v>
      </c>
      <c r="C99" s="181"/>
      <c r="D99" s="181" t="s">
        <v>1021</v>
      </c>
      <c r="E99" s="111" t="s">
        <v>619</v>
      </c>
      <c r="F99" s="111">
        <v>789</v>
      </c>
      <c r="G99" s="111">
        <v>770</v>
      </c>
      <c r="H99" s="116">
        <v>789.5</v>
      </c>
      <c r="I99" s="432" t="s">
        <v>1022</v>
      </c>
      <c r="J99" s="432" t="s">
        <v>620</v>
      </c>
      <c r="K99" s="431">
        <f t="shared" si="88"/>
        <v>0.5</v>
      </c>
      <c r="L99" s="178"/>
      <c r="M99" s="182"/>
      <c r="N99" s="432"/>
      <c r="O99" s="429"/>
      <c r="P99" s="184"/>
      <c r="Q99" s="176"/>
      <c r="R99" s="6" t="s">
        <v>618</v>
      </c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430"/>
      <c r="AG99" s="366"/>
      <c r="AH99" s="181"/>
      <c r="AI99" s="181"/>
      <c r="AJ99" s="111"/>
      <c r="AK99" s="111"/>
      <c r="AL99" s="111"/>
    </row>
    <row r="100" spans="1:38" s="379" customFormat="1" ht="13.5" customHeight="1">
      <c r="A100" s="430">
        <v>32</v>
      </c>
      <c r="B100" s="366">
        <v>44426</v>
      </c>
      <c r="C100" s="181"/>
      <c r="D100" s="181" t="s">
        <v>1034</v>
      </c>
      <c r="E100" s="111" t="s">
        <v>619</v>
      </c>
      <c r="F100" s="111">
        <v>1236</v>
      </c>
      <c r="G100" s="111">
        <v>1214</v>
      </c>
      <c r="H100" s="116">
        <v>1216</v>
      </c>
      <c r="I100" s="443" t="s">
        <v>1035</v>
      </c>
      <c r="J100" s="443" t="s">
        <v>620</v>
      </c>
      <c r="K100" s="431"/>
      <c r="L100" s="178"/>
      <c r="M100" s="182"/>
      <c r="N100" s="432"/>
      <c r="O100" s="429"/>
      <c r="P100" s="184"/>
      <c r="Q100" s="176"/>
      <c r="R100" s="6" t="s">
        <v>618</v>
      </c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430"/>
      <c r="AG100" s="366"/>
      <c r="AH100" s="181"/>
      <c r="AI100" s="181"/>
      <c r="AJ100" s="111"/>
      <c r="AK100" s="111"/>
      <c r="AL100" s="111"/>
    </row>
    <row r="101" spans="1:38" s="379" customFormat="1" ht="13.5" customHeight="1">
      <c r="A101" s="312">
        <v>33</v>
      </c>
      <c r="B101" s="467">
        <v>44428</v>
      </c>
      <c r="C101" s="313"/>
      <c r="D101" s="313" t="s">
        <v>1079</v>
      </c>
      <c r="E101" s="302" t="s">
        <v>619</v>
      </c>
      <c r="F101" s="302">
        <v>1037</v>
      </c>
      <c r="G101" s="302">
        <v>1025</v>
      </c>
      <c r="H101" s="311">
        <v>1045.5</v>
      </c>
      <c r="I101" s="314" t="s">
        <v>1080</v>
      </c>
      <c r="J101" s="106" t="s">
        <v>1084</v>
      </c>
      <c r="K101" s="318">
        <f t="shared" ref="K101" si="91">H101-F101</f>
        <v>8.5</v>
      </c>
      <c r="L101" s="319">
        <f t="shared" ref="L101" si="92">(H101*N101)*0.07%</f>
        <v>731.85000000000014</v>
      </c>
      <c r="M101" s="320">
        <f t="shared" ref="M101" si="93">(K101*N101)-L101</f>
        <v>7768.15</v>
      </c>
      <c r="N101" s="314">
        <v>1000</v>
      </c>
      <c r="O101" s="107" t="s">
        <v>617</v>
      </c>
      <c r="P101" s="390">
        <v>44428</v>
      </c>
      <c r="Q101" s="176"/>
      <c r="R101" s="6" t="s">
        <v>622</v>
      </c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445"/>
      <c r="AG101" s="366"/>
      <c r="AH101" s="181"/>
      <c r="AI101" s="181"/>
      <c r="AJ101" s="111"/>
      <c r="AK101" s="111"/>
      <c r="AL101" s="111"/>
    </row>
    <row r="102" spans="1:38" s="379" customFormat="1" ht="13.5" customHeight="1">
      <c r="A102" s="445">
        <v>34</v>
      </c>
      <c r="B102" s="449">
        <v>44428</v>
      </c>
      <c r="C102" s="181"/>
      <c r="D102" s="181" t="s">
        <v>1081</v>
      </c>
      <c r="E102" s="111" t="s">
        <v>619</v>
      </c>
      <c r="F102" s="111" t="s">
        <v>1082</v>
      </c>
      <c r="G102" s="111">
        <v>2610</v>
      </c>
      <c r="H102" s="116"/>
      <c r="I102" s="447" t="s">
        <v>1083</v>
      </c>
      <c r="J102" s="447" t="s">
        <v>620</v>
      </c>
      <c r="K102" s="446"/>
      <c r="L102" s="178"/>
      <c r="M102" s="182"/>
      <c r="N102" s="447"/>
      <c r="O102" s="444"/>
      <c r="P102" s="184"/>
      <c r="Q102" s="176"/>
      <c r="R102" s="6" t="s">
        <v>622</v>
      </c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445"/>
      <c r="AG102" s="366"/>
      <c r="AH102" s="181"/>
      <c r="AI102" s="181"/>
      <c r="AJ102" s="111"/>
      <c r="AK102" s="111"/>
      <c r="AL102" s="111"/>
    </row>
    <row r="103" spans="1:38" s="379" customFormat="1" ht="13.5" customHeight="1">
      <c r="A103" s="445"/>
      <c r="B103" s="366"/>
      <c r="C103" s="181"/>
      <c r="D103" s="181"/>
      <c r="E103" s="111"/>
      <c r="F103" s="111"/>
      <c r="G103" s="111"/>
      <c r="H103" s="116"/>
      <c r="I103" s="447"/>
      <c r="J103" s="447"/>
      <c r="K103" s="446"/>
      <c r="L103" s="178"/>
      <c r="M103" s="182"/>
      <c r="N103" s="447"/>
      <c r="O103" s="444"/>
      <c r="P103" s="184"/>
      <c r="Q103" s="176"/>
      <c r="R103" s="6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445"/>
      <c r="AG103" s="366"/>
      <c r="AH103" s="181"/>
      <c r="AI103" s="181"/>
      <c r="AJ103" s="111"/>
      <c r="AK103" s="111"/>
      <c r="AL103" s="111"/>
    </row>
    <row r="104" spans="1:38" s="379" customFormat="1" ht="13.5" customHeight="1">
      <c r="A104" s="180"/>
      <c r="B104" s="366"/>
      <c r="C104" s="181"/>
      <c r="D104" s="181"/>
      <c r="E104" s="111"/>
      <c r="F104" s="111"/>
      <c r="G104" s="111"/>
      <c r="H104" s="116"/>
      <c r="I104" s="177"/>
      <c r="J104" s="177"/>
      <c r="K104" s="372"/>
      <c r="L104" s="178"/>
      <c r="M104" s="182"/>
      <c r="N104" s="177"/>
      <c r="O104" s="183"/>
      <c r="P104" s="184"/>
      <c r="Q104" s="176"/>
      <c r="R104" s="6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80"/>
      <c r="AG104" s="366"/>
      <c r="AH104" s="181"/>
      <c r="AI104" s="181"/>
      <c r="AJ104" s="111"/>
      <c r="AK104" s="111"/>
      <c r="AL104" s="111"/>
    </row>
    <row r="105" spans="1:38" ht="13.5" customHeight="1">
      <c r="A105" s="485"/>
      <c r="B105" s="487"/>
      <c r="C105" s="113"/>
      <c r="D105" s="181"/>
      <c r="E105" s="111"/>
      <c r="F105" s="111"/>
      <c r="G105" s="111"/>
      <c r="H105" s="111"/>
      <c r="I105" s="116"/>
      <c r="J105" s="489"/>
      <c r="K105" s="178"/>
      <c r="L105" s="178"/>
      <c r="M105" s="491"/>
      <c r="N105" s="489"/>
      <c r="O105" s="481"/>
      <c r="P105" s="483"/>
      <c r="Q105" s="176"/>
      <c r="R105" s="6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</row>
    <row r="106" spans="1:38" ht="13.5" customHeight="1">
      <c r="A106" s="486"/>
      <c r="B106" s="488"/>
      <c r="C106" s="113"/>
      <c r="D106" s="181"/>
      <c r="E106" s="111"/>
      <c r="F106" s="111"/>
      <c r="G106" s="111"/>
      <c r="H106" s="111"/>
      <c r="I106" s="116"/>
      <c r="J106" s="490"/>
      <c r="K106" s="373"/>
      <c r="L106" s="374"/>
      <c r="M106" s="492"/>
      <c r="N106" s="490"/>
      <c r="O106" s="482"/>
      <c r="P106" s="484"/>
      <c r="Q106" s="1"/>
      <c r="R106" s="6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</row>
    <row r="107" spans="1:38" ht="13.5" customHeight="1">
      <c r="A107" s="127"/>
      <c r="B107" s="128"/>
      <c r="C107" s="165"/>
      <c r="D107" s="185"/>
      <c r="E107" s="186"/>
      <c r="F107" s="127"/>
      <c r="G107" s="127"/>
      <c r="H107" s="127"/>
      <c r="I107" s="167"/>
      <c r="J107" s="167"/>
      <c r="K107" s="167"/>
      <c r="L107" s="167"/>
      <c r="M107" s="167"/>
      <c r="N107" s="167"/>
      <c r="O107" s="167"/>
      <c r="P107" s="167"/>
      <c r="Q107" s="1"/>
      <c r="R107" s="6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spans="1:38" ht="12.75" customHeight="1">
      <c r="A108" s="187"/>
      <c r="B108" s="128"/>
      <c r="C108" s="129"/>
      <c r="D108" s="188"/>
      <c r="E108" s="132"/>
      <c r="F108" s="132"/>
      <c r="G108" s="132"/>
      <c r="H108" s="132"/>
      <c r="I108" s="132"/>
      <c r="J108" s="6"/>
      <c r="K108" s="132"/>
      <c r="L108" s="132"/>
      <c r="M108" s="6"/>
      <c r="N108" s="1"/>
      <c r="O108" s="129"/>
      <c r="P108" s="44"/>
      <c r="Q108" s="44"/>
      <c r="R108" s="6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4"/>
      <c r="AL108" s="44"/>
    </row>
    <row r="109" spans="1:38" ht="12.75" customHeight="1">
      <c r="A109" s="189" t="s">
        <v>645</v>
      </c>
      <c r="B109" s="189"/>
      <c r="C109" s="189"/>
      <c r="D109" s="189"/>
      <c r="E109" s="190"/>
      <c r="F109" s="132"/>
      <c r="G109" s="132"/>
      <c r="H109" s="132"/>
      <c r="I109" s="132"/>
      <c r="J109" s="1"/>
      <c r="K109" s="6"/>
      <c r="L109" s="6"/>
      <c r="M109" s="6"/>
      <c r="N109" s="1"/>
      <c r="O109" s="1"/>
      <c r="P109" s="44"/>
      <c r="Q109" s="44"/>
      <c r="R109" s="6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4"/>
      <c r="AL109" s="44"/>
    </row>
    <row r="110" spans="1:38" ht="38.25" customHeight="1">
      <c r="A110" s="102" t="s">
        <v>16</v>
      </c>
      <c r="B110" s="102" t="s">
        <v>590</v>
      </c>
      <c r="C110" s="102"/>
      <c r="D110" s="103" t="s">
        <v>604</v>
      </c>
      <c r="E110" s="102" t="s">
        <v>605</v>
      </c>
      <c r="F110" s="102" t="s">
        <v>606</v>
      </c>
      <c r="G110" s="102" t="s">
        <v>632</v>
      </c>
      <c r="H110" s="102" t="s">
        <v>608</v>
      </c>
      <c r="I110" s="102" t="s">
        <v>609</v>
      </c>
      <c r="J110" s="101" t="s">
        <v>610</v>
      </c>
      <c r="K110" s="101" t="s">
        <v>646</v>
      </c>
      <c r="L110" s="104" t="s">
        <v>612</v>
      </c>
      <c r="M110" s="175" t="s">
        <v>642</v>
      </c>
      <c r="N110" s="102" t="s">
        <v>643</v>
      </c>
      <c r="O110" s="102" t="s">
        <v>614</v>
      </c>
      <c r="P110" s="103" t="s">
        <v>615</v>
      </c>
      <c r="Q110" s="44"/>
      <c r="R110" s="6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4"/>
      <c r="AL110" s="44"/>
    </row>
    <row r="111" spans="1:38" ht="12.75" customHeight="1">
      <c r="A111" s="412">
        <v>1</v>
      </c>
      <c r="B111" s="328">
        <v>44403</v>
      </c>
      <c r="C111" s="355"/>
      <c r="D111" s="413" t="s">
        <v>857</v>
      </c>
      <c r="E111" s="327" t="s">
        <v>619</v>
      </c>
      <c r="F111" s="327">
        <v>2.1</v>
      </c>
      <c r="G111" s="327">
        <v>0.75</v>
      </c>
      <c r="H111" s="327">
        <v>0.75</v>
      </c>
      <c r="I111" s="330" t="s">
        <v>865</v>
      </c>
      <c r="J111" s="331" t="s">
        <v>987</v>
      </c>
      <c r="K111" s="409">
        <f t="shared" ref="K111" si="94">H111-F111</f>
        <v>-1.35</v>
      </c>
      <c r="L111" s="409">
        <v>100</v>
      </c>
      <c r="M111" s="331">
        <f t="shared" ref="M111" si="95">(K111*N111)-100</f>
        <v>-4420</v>
      </c>
      <c r="N111" s="331">
        <v>3200</v>
      </c>
      <c r="O111" s="410" t="s">
        <v>634</v>
      </c>
      <c r="P111" s="411">
        <v>44421</v>
      </c>
      <c r="Q111" s="176"/>
      <c r="R111" s="191" t="s">
        <v>618</v>
      </c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 spans="1:38" ht="12.75" customHeight="1">
      <c r="A112" s="351">
        <v>2</v>
      </c>
      <c r="B112" s="346">
        <v>44411</v>
      </c>
      <c r="C112" s="405"/>
      <c r="D112" s="406" t="s">
        <v>890</v>
      </c>
      <c r="E112" s="351" t="s">
        <v>619</v>
      </c>
      <c r="F112" s="351">
        <v>66.5</v>
      </c>
      <c r="G112" s="351">
        <v>19</v>
      </c>
      <c r="H112" s="351">
        <v>26</v>
      </c>
      <c r="I112" s="353" t="s">
        <v>891</v>
      </c>
      <c r="J112" s="343" t="s">
        <v>903</v>
      </c>
      <c r="K112" s="407">
        <f t="shared" ref="K112" si="96">H112-F112</f>
        <v>-40.5</v>
      </c>
      <c r="L112" s="407">
        <v>100</v>
      </c>
      <c r="M112" s="343">
        <f t="shared" ref="M112" si="97">(K112*N112)-100</f>
        <v>-2125</v>
      </c>
      <c r="N112" s="343">
        <v>50</v>
      </c>
      <c r="O112" s="345" t="s">
        <v>634</v>
      </c>
      <c r="P112" s="408">
        <v>44411</v>
      </c>
      <c r="Q112" s="176"/>
      <c r="R112" s="191" t="s">
        <v>618</v>
      </c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</row>
    <row r="113" spans="1:38" ht="12.75" customHeight="1">
      <c r="A113" s="351">
        <v>3</v>
      </c>
      <c r="B113" s="346">
        <v>44411</v>
      </c>
      <c r="C113" s="405"/>
      <c r="D113" s="406" t="s">
        <v>892</v>
      </c>
      <c r="E113" s="351" t="s">
        <v>619</v>
      </c>
      <c r="F113" s="351">
        <v>150</v>
      </c>
      <c r="G113" s="351">
        <v>35</v>
      </c>
      <c r="H113" s="351">
        <v>35</v>
      </c>
      <c r="I113" s="353" t="s">
        <v>893</v>
      </c>
      <c r="J113" s="343" t="s">
        <v>986</v>
      </c>
      <c r="K113" s="344">
        <f t="shared" ref="K113:K114" si="98">H113-F113</f>
        <v>-115</v>
      </c>
      <c r="L113" s="344">
        <v>100</v>
      </c>
      <c r="M113" s="343">
        <f t="shared" ref="M113:M114" si="99">(K113*N113)-100</f>
        <v>-2975</v>
      </c>
      <c r="N113" s="307">
        <v>25</v>
      </c>
      <c r="O113" s="345" t="s">
        <v>634</v>
      </c>
      <c r="P113" s="322">
        <v>44412</v>
      </c>
      <c r="Q113" s="176"/>
      <c r="R113" s="191" t="s">
        <v>622</v>
      </c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</row>
    <row r="114" spans="1:38" ht="12.75" customHeight="1">
      <c r="A114" s="351">
        <v>4</v>
      </c>
      <c r="B114" s="346">
        <v>44412</v>
      </c>
      <c r="C114" s="405"/>
      <c r="D114" s="406" t="s">
        <v>916</v>
      </c>
      <c r="E114" s="351" t="s">
        <v>619</v>
      </c>
      <c r="F114" s="351">
        <v>26.5</v>
      </c>
      <c r="G114" s="351">
        <v>14</v>
      </c>
      <c r="H114" s="351">
        <v>14</v>
      </c>
      <c r="I114" s="353" t="s">
        <v>917</v>
      </c>
      <c r="J114" s="331" t="s">
        <v>989</v>
      </c>
      <c r="K114" s="409">
        <f t="shared" si="98"/>
        <v>-12.5</v>
      </c>
      <c r="L114" s="409">
        <v>100</v>
      </c>
      <c r="M114" s="331">
        <f t="shared" si="99"/>
        <v>-4475</v>
      </c>
      <c r="N114" s="331">
        <v>350</v>
      </c>
      <c r="O114" s="410" t="s">
        <v>634</v>
      </c>
      <c r="P114" s="411">
        <v>44421</v>
      </c>
      <c r="Q114" s="176"/>
      <c r="R114" s="191" t="s">
        <v>618</v>
      </c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</row>
    <row r="115" spans="1:38" ht="12.75" customHeight="1">
      <c r="A115" s="351">
        <v>5</v>
      </c>
      <c r="B115" s="346">
        <v>44412</v>
      </c>
      <c r="C115" s="405"/>
      <c r="D115" s="406" t="s">
        <v>918</v>
      </c>
      <c r="E115" s="351" t="s">
        <v>619</v>
      </c>
      <c r="F115" s="351">
        <v>51</v>
      </c>
      <c r="G115" s="351">
        <v>8</v>
      </c>
      <c r="H115" s="351">
        <v>8</v>
      </c>
      <c r="I115" s="353" t="s">
        <v>919</v>
      </c>
      <c r="J115" s="343" t="s">
        <v>923</v>
      </c>
      <c r="K115" s="344">
        <f t="shared" ref="K115:K116" si="100">H115-F115</f>
        <v>-43</v>
      </c>
      <c r="L115" s="344">
        <v>100</v>
      </c>
      <c r="M115" s="343">
        <f t="shared" ref="M115:M116" si="101">(K115*N115)-100</f>
        <v>-2250</v>
      </c>
      <c r="N115" s="307">
        <v>50</v>
      </c>
      <c r="O115" s="345" t="s">
        <v>634</v>
      </c>
      <c r="P115" s="322">
        <v>44413</v>
      </c>
      <c r="Q115" s="176"/>
      <c r="R115" s="191" t="s">
        <v>622</v>
      </c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</row>
    <row r="116" spans="1:38" ht="12.75" customHeight="1">
      <c r="A116" s="351">
        <v>6</v>
      </c>
      <c r="B116" s="346">
        <v>44418</v>
      </c>
      <c r="C116" s="405"/>
      <c r="D116" s="406" t="s">
        <v>956</v>
      </c>
      <c r="E116" s="351" t="s">
        <v>619</v>
      </c>
      <c r="F116" s="351">
        <v>2.75</v>
      </c>
      <c r="G116" s="351">
        <v>1.3</v>
      </c>
      <c r="H116" s="351">
        <v>1.3</v>
      </c>
      <c r="I116" s="353" t="s">
        <v>957</v>
      </c>
      <c r="J116" s="331" t="s">
        <v>988</v>
      </c>
      <c r="K116" s="409">
        <f t="shared" si="100"/>
        <v>-1.45</v>
      </c>
      <c r="L116" s="409">
        <v>100</v>
      </c>
      <c r="M116" s="331">
        <f t="shared" si="101"/>
        <v>-3870</v>
      </c>
      <c r="N116" s="331">
        <v>2600</v>
      </c>
      <c r="O116" s="410" t="s">
        <v>634</v>
      </c>
      <c r="P116" s="411">
        <v>44421</v>
      </c>
      <c r="Q116" s="176"/>
      <c r="R116" s="191" t="s">
        <v>618</v>
      </c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</row>
    <row r="117" spans="1:38" ht="12.75" customHeight="1">
      <c r="A117" s="302">
        <v>7</v>
      </c>
      <c r="B117" s="341">
        <v>44418</v>
      </c>
      <c r="C117" s="310"/>
      <c r="D117" s="350" t="s">
        <v>958</v>
      </c>
      <c r="E117" s="302" t="s">
        <v>959</v>
      </c>
      <c r="F117" s="302">
        <v>80</v>
      </c>
      <c r="G117" s="302">
        <v>140</v>
      </c>
      <c r="H117" s="302">
        <v>62</v>
      </c>
      <c r="I117" s="311">
        <v>0.1</v>
      </c>
      <c r="J117" s="375" t="s">
        <v>960</v>
      </c>
      <c r="K117" s="387">
        <f>F117-H117</f>
        <v>18</v>
      </c>
      <c r="L117" s="387">
        <v>100</v>
      </c>
      <c r="M117" s="375">
        <f t="shared" ref="M117:M118" si="102">(K117*N117)-100</f>
        <v>800</v>
      </c>
      <c r="N117" s="106">
        <v>50</v>
      </c>
      <c r="O117" s="388" t="s">
        <v>617</v>
      </c>
      <c r="P117" s="389">
        <v>44418</v>
      </c>
      <c r="Q117" s="176"/>
      <c r="R117" s="191" t="s">
        <v>618</v>
      </c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</row>
    <row r="118" spans="1:38" s="365" customFormat="1" ht="12.75" customHeight="1">
      <c r="A118" s="302">
        <v>8</v>
      </c>
      <c r="B118" s="341">
        <v>44419</v>
      </c>
      <c r="C118" s="310"/>
      <c r="D118" s="350" t="s">
        <v>969</v>
      </c>
      <c r="E118" s="302" t="s">
        <v>619</v>
      </c>
      <c r="F118" s="302">
        <v>23</v>
      </c>
      <c r="G118" s="302">
        <v>10</v>
      </c>
      <c r="H118" s="302">
        <v>33.5</v>
      </c>
      <c r="I118" s="311" t="s">
        <v>917</v>
      </c>
      <c r="J118" s="375" t="s">
        <v>990</v>
      </c>
      <c r="K118" s="414">
        <f t="shared" ref="K118" si="103">H118-F118</f>
        <v>10.5</v>
      </c>
      <c r="L118" s="414">
        <v>100</v>
      </c>
      <c r="M118" s="415">
        <f t="shared" si="102"/>
        <v>3050</v>
      </c>
      <c r="N118" s="415">
        <v>300</v>
      </c>
      <c r="O118" s="388" t="s">
        <v>617</v>
      </c>
      <c r="P118" s="416">
        <v>44421</v>
      </c>
      <c r="Q118" s="402"/>
      <c r="R118" s="403" t="s">
        <v>622</v>
      </c>
      <c r="S118" s="363"/>
      <c r="T118" s="363"/>
      <c r="U118" s="363"/>
      <c r="V118" s="363"/>
      <c r="W118" s="363"/>
      <c r="X118" s="363"/>
      <c r="Y118" s="363"/>
      <c r="Z118" s="363"/>
      <c r="AA118" s="363"/>
      <c r="AB118" s="363"/>
      <c r="AC118" s="363"/>
      <c r="AD118" s="363"/>
      <c r="AE118" s="363"/>
      <c r="AF118" s="363"/>
      <c r="AG118" s="363"/>
      <c r="AH118" s="363"/>
      <c r="AI118" s="363"/>
      <c r="AJ118" s="363"/>
      <c r="AK118" s="363"/>
      <c r="AL118" s="363"/>
    </row>
    <row r="119" spans="1:38" s="365" customFormat="1" ht="12.75" customHeight="1">
      <c r="A119" s="302">
        <v>9</v>
      </c>
      <c r="B119" s="341">
        <v>44419</v>
      </c>
      <c r="C119" s="310"/>
      <c r="D119" s="350" t="s">
        <v>970</v>
      </c>
      <c r="E119" s="302" t="s">
        <v>619</v>
      </c>
      <c r="F119" s="302">
        <v>47</v>
      </c>
      <c r="G119" s="302">
        <v>34</v>
      </c>
      <c r="H119" s="302">
        <v>53.5</v>
      </c>
      <c r="I119" s="311">
        <v>80</v>
      </c>
      <c r="J119" s="375" t="s">
        <v>992</v>
      </c>
      <c r="K119" s="414">
        <f t="shared" ref="K119" si="104">H119-F119</f>
        <v>6.5</v>
      </c>
      <c r="L119" s="414">
        <v>100</v>
      </c>
      <c r="M119" s="415">
        <f t="shared" ref="M119" si="105">(K119*N119)-100</f>
        <v>1850</v>
      </c>
      <c r="N119" s="415">
        <v>300</v>
      </c>
      <c r="O119" s="388" t="s">
        <v>617</v>
      </c>
      <c r="P119" s="416">
        <v>44421</v>
      </c>
      <c r="Q119" s="402"/>
      <c r="R119" s="403" t="s">
        <v>622</v>
      </c>
      <c r="S119" s="363"/>
      <c r="T119" s="363"/>
      <c r="U119" s="363"/>
      <c r="V119" s="363"/>
      <c r="W119" s="363"/>
      <c r="X119" s="363"/>
      <c r="Y119" s="363"/>
      <c r="Z119" s="363"/>
      <c r="AA119" s="363"/>
      <c r="AB119" s="363"/>
      <c r="AC119" s="363"/>
      <c r="AD119" s="363"/>
      <c r="AE119" s="363"/>
      <c r="AF119" s="363"/>
      <c r="AG119" s="363"/>
      <c r="AH119" s="363"/>
      <c r="AI119" s="363"/>
      <c r="AJ119" s="363"/>
      <c r="AK119" s="363"/>
      <c r="AL119" s="363"/>
    </row>
    <row r="120" spans="1:38" s="365" customFormat="1" ht="12.75" customHeight="1">
      <c r="A120" s="302">
        <v>10</v>
      </c>
      <c r="B120" s="341">
        <v>44420</v>
      </c>
      <c r="C120" s="310"/>
      <c r="D120" s="350" t="s">
        <v>973</v>
      </c>
      <c r="E120" s="302" t="s">
        <v>959</v>
      </c>
      <c r="F120" s="302">
        <v>5.75</v>
      </c>
      <c r="G120" s="302">
        <v>9</v>
      </c>
      <c r="H120" s="302">
        <v>3.75</v>
      </c>
      <c r="I120" s="311">
        <v>0.1</v>
      </c>
      <c r="J120" s="375" t="s">
        <v>974</v>
      </c>
      <c r="K120" s="387">
        <f>F120-H120</f>
        <v>2</v>
      </c>
      <c r="L120" s="387">
        <v>100</v>
      </c>
      <c r="M120" s="375">
        <f t="shared" ref="M120:M122" si="106">(K120*N120)-100</f>
        <v>2700</v>
      </c>
      <c r="N120" s="106">
        <v>1400</v>
      </c>
      <c r="O120" s="388" t="s">
        <v>617</v>
      </c>
      <c r="P120" s="389">
        <v>44420</v>
      </c>
      <c r="Q120" s="402"/>
      <c r="R120" s="403" t="s">
        <v>618</v>
      </c>
      <c r="S120" s="363"/>
      <c r="T120" s="363"/>
      <c r="U120" s="363"/>
      <c r="V120" s="363"/>
      <c r="W120" s="363"/>
      <c r="X120" s="363"/>
      <c r="Y120" s="363"/>
      <c r="Z120" s="363"/>
      <c r="AA120" s="363"/>
      <c r="AB120" s="363"/>
      <c r="AC120" s="363"/>
      <c r="AD120" s="363"/>
      <c r="AE120" s="363"/>
      <c r="AF120" s="363"/>
      <c r="AG120" s="363"/>
      <c r="AH120" s="363"/>
      <c r="AI120" s="363"/>
      <c r="AJ120" s="363"/>
      <c r="AK120" s="363"/>
      <c r="AL120" s="363"/>
    </row>
    <row r="121" spans="1:38" s="365" customFormat="1" ht="12.75" customHeight="1">
      <c r="A121" s="306">
        <v>11</v>
      </c>
      <c r="B121" s="346">
        <v>44420</v>
      </c>
      <c r="C121" s="304"/>
      <c r="D121" s="347" t="s">
        <v>976</v>
      </c>
      <c r="E121" s="306" t="s">
        <v>619</v>
      </c>
      <c r="F121" s="306">
        <v>62</v>
      </c>
      <c r="G121" s="306"/>
      <c r="H121" s="306">
        <v>22.5</v>
      </c>
      <c r="I121" s="348" t="s">
        <v>977</v>
      </c>
      <c r="J121" s="343" t="s">
        <v>978</v>
      </c>
      <c r="K121" s="344">
        <f t="shared" ref="K121" si="107">H121-F121</f>
        <v>-39.5</v>
      </c>
      <c r="L121" s="344">
        <v>100</v>
      </c>
      <c r="M121" s="343">
        <f t="shared" si="106"/>
        <v>-1087.5</v>
      </c>
      <c r="N121" s="307">
        <v>25</v>
      </c>
      <c r="O121" s="345" t="s">
        <v>634</v>
      </c>
      <c r="P121" s="322">
        <v>44420</v>
      </c>
      <c r="Q121" s="402"/>
      <c r="R121" s="403" t="s">
        <v>622</v>
      </c>
      <c r="S121" s="363"/>
      <c r="T121" s="363"/>
      <c r="U121" s="363"/>
      <c r="V121" s="363"/>
      <c r="W121" s="363"/>
      <c r="X121" s="363"/>
      <c r="Y121" s="363"/>
      <c r="Z121" s="363"/>
      <c r="AA121" s="363"/>
      <c r="AB121" s="363"/>
      <c r="AC121" s="363"/>
      <c r="AD121" s="363"/>
      <c r="AE121" s="363"/>
      <c r="AF121" s="363"/>
      <c r="AG121" s="363"/>
      <c r="AH121" s="363"/>
      <c r="AI121" s="363"/>
      <c r="AJ121" s="363"/>
      <c r="AK121" s="363"/>
      <c r="AL121" s="363"/>
    </row>
    <row r="122" spans="1:38" s="365" customFormat="1" ht="12.75" customHeight="1">
      <c r="A122" s="306">
        <v>12</v>
      </c>
      <c r="B122" s="346">
        <v>44420</v>
      </c>
      <c r="C122" s="304"/>
      <c r="D122" s="347" t="s">
        <v>979</v>
      </c>
      <c r="E122" s="306" t="s">
        <v>959</v>
      </c>
      <c r="F122" s="306">
        <v>72</v>
      </c>
      <c r="G122" s="306">
        <v>130</v>
      </c>
      <c r="H122" s="306">
        <v>125</v>
      </c>
      <c r="I122" s="348">
        <v>0.1</v>
      </c>
      <c r="J122" s="343" t="s">
        <v>995</v>
      </c>
      <c r="K122" s="344">
        <f>F122-H122</f>
        <v>-53</v>
      </c>
      <c r="L122" s="344">
        <v>100</v>
      </c>
      <c r="M122" s="343">
        <f t="shared" si="106"/>
        <v>-2750</v>
      </c>
      <c r="N122" s="307">
        <v>50</v>
      </c>
      <c r="O122" s="345" t="s">
        <v>634</v>
      </c>
      <c r="P122" s="322">
        <v>44421</v>
      </c>
      <c r="Q122" s="402"/>
      <c r="R122" s="403" t="s">
        <v>618</v>
      </c>
      <c r="S122" s="363"/>
      <c r="T122" s="363"/>
      <c r="U122" s="363"/>
      <c r="V122" s="363"/>
      <c r="W122" s="363"/>
      <c r="X122" s="363"/>
      <c r="Y122" s="363"/>
      <c r="Z122" s="363"/>
      <c r="AA122" s="363"/>
      <c r="AB122" s="363"/>
      <c r="AC122" s="363"/>
      <c r="AD122" s="363"/>
      <c r="AE122" s="363"/>
      <c r="AF122" s="363"/>
      <c r="AG122" s="363"/>
      <c r="AH122" s="363"/>
      <c r="AI122" s="363"/>
      <c r="AJ122" s="363"/>
      <c r="AK122" s="363"/>
      <c r="AL122" s="363"/>
    </row>
    <row r="123" spans="1:38" s="365" customFormat="1" ht="12.75" customHeight="1">
      <c r="A123" s="302">
        <v>13</v>
      </c>
      <c r="B123" s="341">
        <v>44420</v>
      </c>
      <c r="C123" s="310"/>
      <c r="D123" s="350" t="s">
        <v>980</v>
      </c>
      <c r="E123" s="302" t="s">
        <v>619</v>
      </c>
      <c r="F123" s="302">
        <v>31</v>
      </c>
      <c r="G123" s="302">
        <v>15</v>
      </c>
      <c r="H123" s="302">
        <v>38</v>
      </c>
      <c r="I123" s="311" t="s">
        <v>981</v>
      </c>
      <c r="J123" s="375" t="s">
        <v>907</v>
      </c>
      <c r="K123" s="414">
        <f t="shared" ref="K123:K124" si="108">H123-F123</f>
        <v>7</v>
      </c>
      <c r="L123" s="414">
        <v>100</v>
      </c>
      <c r="M123" s="415">
        <f t="shared" ref="M123:M126" si="109">(K123*N123)-100</f>
        <v>2000</v>
      </c>
      <c r="N123" s="415">
        <v>300</v>
      </c>
      <c r="O123" s="388" t="s">
        <v>617</v>
      </c>
      <c r="P123" s="416">
        <v>44421</v>
      </c>
      <c r="Q123" s="402"/>
      <c r="R123" s="403" t="s">
        <v>622</v>
      </c>
      <c r="S123" s="363"/>
      <c r="T123" s="363"/>
      <c r="U123" s="363"/>
      <c r="V123" s="363"/>
      <c r="W123" s="363"/>
      <c r="X123" s="363"/>
      <c r="Y123" s="363"/>
      <c r="Z123" s="363"/>
      <c r="AA123" s="363"/>
      <c r="AB123" s="363"/>
      <c r="AC123" s="363"/>
      <c r="AD123" s="363"/>
      <c r="AE123" s="363"/>
      <c r="AF123" s="363"/>
      <c r="AG123" s="363"/>
      <c r="AH123" s="363"/>
      <c r="AI123" s="363"/>
      <c r="AJ123" s="363"/>
      <c r="AK123" s="363"/>
      <c r="AL123" s="363"/>
    </row>
    <row r="124" spans="1:38" s="365" customFormat="1" ht="12.75" customHeight="1">
      <c r="A124" s="302">
        <v>14</v>
      </c>
      <c r="B124" s="341">
        <v>44421</v>
      </c>
      <c r="C124" s="310"/>
      <c r="D124" s="350" t="s">
        <v>991</v>
      </c>
      <c r="E124" s="302" t="s">
        <v>619</v>
      </c>
      <c r="F124" s="302">
        <v>26.5</v>
      </c>
      <c r="G124" s="302">
        <v>18</v>
      </c>
      <c r="H124" s="302">
        <v>31.5</v>
      </c>
      <c r="I124" s="311" t="s">
        <v>917</v>
      </c>
      <c r="J124" s="375" t="s">
        <v>1017</v>
      </c>
      <c r="K124" s="414">
        <f t="shared" si="108"/>
        <v>5</v>
      </c>
      <c r="L124" s="414">
        <v>100</v>
      </c>
      <c r="M124" s="415">
        <f t="shared" si="109"/>
        <v>2775</v>
      </c>
      <c r="N124" s="415">
        <v>575</v>
      </c>
      <c r="O124" s="388" t="s">
        <v>617</v>
      </c>
      <c r="P124" s="416">
        <v>44421</v>
      </c>
      <c r="Q124" s="402"/>
      <c r="R124" s="403" t="s">
        <v>622</v>
      </c>
      <c r="S124" s="363"/>
      <c r="T124" s="363"/>
      <c r="U124" s="363"/>
      <c r="V124" s="363"/>
      <c r="W124" s="363"/>
      <c r="X124" s="363"/>
      <c r="Y124" s="363"/>
      <c r="Z124" s="363"/>
      <c r="AA124" s="363"/>
      <c r="AB124" s="363"/>
      <c r="AC124" s="363"/>
      <c r="AD124" s="363"/>
      <c r="AE124" s="363"/>
      <c r="AF124" s="363"/>
      <c r="AG124" s="363"/>
      <c r="AH124" s="363"/>
      <c r="AI124" s="363"/>
      <c r="AJ124" s="363"/>
      <c r="AK124" s="363"/>
      <c r="AL124" s="363"/>
    </row>
    <row r="125" spans="1:38" s="365" customFormat="1" ht="12.75" customHeight="1">
      <c r="A125" s="306">
        <v>15</v>
      </c>
      <c r="B125" s="346">
        <v>44421</v>
      </c>
      <c r="C125" s="304"/>
      <c r="D125" s="347" t="s">
        <v>993</v>
      </c>
      <c r="E125" s="306" t="s">
        <v>959</v>
      </c>
      <c r="F125" s="306">
        <v>6.1</v>
      </c>
      <c r="G125" s="306">
        <v>10.1</v>
      </c>
      <c r="H125" s="306">
        <v>10.1</v>
      </c>
      <c r="I125" s="348">
        <v>0.1</v>
      </c>
      <c r="J125" s="343" t="s">
        <v>994</v>
      </c>
      <c r="K125" s="344">
        <f>F125-H125</f>
        <v>-4</v>
      </c>
      <c r="L125" s="344">
        <v>100</v>
      </c>
      <c r="M125" s="343">
        <f t="shared" si="109"/>
        <v>-3300</v>
      </c>
      <c r="N125" s="307">
        <v>800</v>
      </c>
      <c r="O125" s="345" t="s">
        <v>634</v>
      </c>
      <c r="P125" s="349">
        <v>44421</v>
      </c>
      <c r="Q125" s="402"/>
      <c r="R125" s="403" t="s">
        <v>622</v>
      </c>
      <c r="S125" s="363"/>
      <c r="T125" s="363"/>
      <c r="U125" s="363"/>
      <c r="V125" s="363"/>
      <c r="W125" s="363"/>
      <c r="X125" s="363"/>
      <c r="Y125" s="363"/>
      <c r="Z125" s="363"/>
      <c r="AA125" s="363"/>
      <c r="AB125" s="363"/>
      <c r="AC125" s="363"/>
      <c r="AD125" s="363"/>
      <c r="AE125" s="363"/>
      <c r="AF125" s="363"/>
      <c r="AG125" s="363"/>
      <c r="AH125" s="363"/>
      <c r="AI125" s="363"/>
      <c r="AJ125" s="363"/>
      <c r="AK125" s="363"/>
      <c r="AL125" s="363"/>
    </row>
    <row r="126" spans="1:38" s="365" customFormat="1" ht="12.75" customHeight="1">
      <c r="A126" s="302">
        <v>16</v>
      </c>
      <c r="B126" s="341">
        <v>44421</v>
      </c>
      <c r="C126" s="310"/>
      <c r="D126" s="350" t="s">
        <v>970</v>
      </c>
      <c r="E126" s="302" t="s">
        <v>619</v>
      </c>
      <c r="F126" s="302">
        <v>44.5</v>
      </c>
      <c r="G126" s="302">
        <v>30</v>
      </c>
      <c r="H126" s="302">
        <v>53.5</v>
      </c>
      <c r="I126" s="311" t="s">
        <v>996</v>
      </c>
      <c r="J126" s="375" t="s">
        <v>834</v>
      </c>
      <c r="K126" s="414">
        <f t="shared" ref="K126" si="110">H126-F126</f>
        <v>9</v>
      </c>
      <c r="L126" s="414">
        <v>100</v>
      </c>
      <c r="M126" s="415">
        <f t="shared" si="109"/>
        <v>2600</v>
      </c>
      <c r="N126" s="415">
        <v>300</v>
      </c>
      <c r="O126" s="388" t="s">
        <v>617</v>
      </c>
      <c r="P126" s="416">
        <v>44425</v>
      </c>
      <c r="Q126" s="402"/>
      <c r="R126" s="403" t="s">
        <v>622</v>
      </c>
      <c r="S126" s="363"/>
      <c r="T126" s="363"/>
      <c r="U126" s="363"/>
      <c r="V126" s="363"/>
      <c r="W126" s="363"/>
      <c r="X126" s="363"/>
      <c r="Y126" s="363"/>
      <c r="Z126" s="363"/>
      <c r="AA126" s="363"/>
      <c r="AB126" s="363"/>
      <c r="AC126" s="363"/>
      <c r="AD126" s="363"/>
      <c r="AE126" s="363"/>
      <c r="AF126" s="363"/>
      <c r="AG126" s="363"/>
      <c r="AH126" s="363"/>
      <c r="AI126" s="363"/>
      <c r="AJ126" s="363"/>
      <c r="AK126" s="363"/>
      <c r="AL126" s="363"/>
    </row>
    <row r="127" spans="1:38" s="365" customFormat="1" ht="12.75" customHeight="1">
      <c r="A127" s="433">
        <v>17</v>
      </c>
      <c r="B127" s="434">
        <v>44424</v>
      </c>
      <c r="C127" s="435"/>
      <c r="D127" s="436" t="s">
        <v>1008</v>
      </c>
      <c r="E127" s="433" t="s">
        <v>959</v>
      </c>
      <c r="F127" s="433">
        <v>1.2</v>
      </c>
      <c r="G127" s="433">
        <v>2.0499999999999998</v>
      </c>
      <c r="H127" s="433">
        <v>1.2</v>
      </c>
      <c r="I127" s="437">
        <v>0.1</v>
      </c>
      <c r="J127" s="438" t="s">
        <v>1018</v>
      </c>
      <c r="K127" s="439">
        <f t="shared" ref="K127" si="111">H127-F127</f>
        <v>0</v>
      </c>
      <c r="L127" s="439">
        <v>100</v>
      </c>
      <c r="M127" s="440">
        <f t="shared" ref="M127" si="112">(K127*N127)-100</f>
        <v>-100</v>
      </c>
      <c r="N127" s="440">
        <v>6200</v>
      </c>
      <c r="O127" s="441" t="s">
        <v>746</v>
      </c>
      <c r="P127" s="442">
        <v>44425</v>
      </c>
      <c r="Q127" s="402"/>
      <c r="R127" s="403" t="s">
        <v>618</v>
      </c>
      <c r="S127" s="363"/>
      <c r="T127" s="363"/>
      <c r="U127" s="363"/>
      <c r="V127" s="363"/>
      <c r="W127" s="363"/>
      <c r="X127" s="363"/>
      <c r="Y127" s="363"/>
      <c r="Z127" s="363"/>
      <c r="AA127" s="363"/>
      <c r="AB127" s="363"/>
      <c r="AC127" s="363"/>
      <c r="AD127" s="363"/>
      <c r="AE127" s="363"/>
      <c r="AF127" s="363"/>
      <c r="AG127" s="363"/>
      <c r="AH127" s="363"/>
      <c r="AI127" s="363"/>
      <c r="AJ127" s="363"/>
      <c r="AK127" s="363"/>
      <c r="AL127" s="363"/>
    </row>
    <row r="128" spans="1:38" s="365" customFormat="1" ht="12.75" customHeight="1">
      <c r="A128" s="306">
        <v>18</v>
      </c>
      <c r="B128" s="328">
        <v>44424</v>
      </c>
      <c r="C128" s="304"/>
      <c r="D128" s="347" t="s">
        <v>1009</v>
      </c>
      <c r="E128" s="306" t="s">
        <v>619</v>
      </c>
      <c r="F128" s="306">
        <v>25.5</v>
      </c>
      <c r="G128" s="306">
        <v>17</v>
      </c>
      <c r="H128" s="306">
        <v>17</v>
      </c>
      <c r="I128" s="348">
        <v>45</v>
      </c>
      <c r="J128" s="343" t="s">
        <v>906</v>
      </c>
      <c r="K128" s="409">
        <f t="shared" ref="K128:K129" si="113">H128-F128</f>
        <v>-8.5</v>
      </c>
      <c r="L128" s="409">
        <v>100</v>
      </c>
      <c r="M128" s="331">
        <f t="shared" ref="M128:M129" si="114">(K128*N128)-100</f>
        <v>-4987.5</v>
      </c>
      <c r="N128" s="331">
        <v>575</v>
      </c>
      <c r="O128" s="345" t="s">
        <v>634</v>
      </c>
      <c r="P128" s="411">
        <v>44425</v>
      </c>
      <c r="Q128" s="402"/>
      <c r="R128" s="403" t="s">
        <v>622</v>
      </c>
      <c r="S128" s="363"/>
      <c r="T128" s="363"/>
      <c r="U128" s="363"/>
      <c r="V128" s="363"/>
      <c r="W128" s="363"/>
      <c r="X128" s="363"/>
      <c r="Y128" s="363"/>
      <c r="Z128" s="363"/>
      <c r="AA128" s="363"/>
      <c r="AB128" s="363"/>
      <c r="AC128" s="363"/>
      <c r="AD128" s="363"/>
      <c r="AE128" s="363"/>
      <c r="AF128" s="363"/>
      <c r="AG128" s="363"/>
      <c r="AH128" s="363"/>
      <c r="AI128" s="363"/>
      <c r="AJ128" s="363"/>
      <c r="AK128" s="363"/>
      <c r="AL128" s="363"/>
    </row>
    <row r="129" spans="1:38" s="365" customFormat="1" ht="12.75" customHeight="1">
      <c r="A129" s="302">
        <v>19</v>
      </c>
      <c r="B129" s="341">
        <v>44425</v>
      </c>
      <c r="C129" s="310"/>
      <c r="D129" s="350" t="s">
        <v>991</v>
      </c>
      <c r="E129" s="302" t="s">
        <v>619</v>
      </c>
      <c r="F129" s="302">
        <v>21.5</v>
      </c>
      <c r="G129" s="302">
        <v>14</v>
      </c>
      <c r="H129" s="302">
        <v>25.5</v>
      </c>
      <c r="I129" s="311" t="s">
        <v>1019</v>
      </c>
      <c r="J129" s="375" t="s">
        <v>1030</v>
      </c>
      <c r="K129" s="414">
        <f t="shared" si="113"/>
        <v>4</v>
      </c>
      <c r="L129" s="414">
        <v>100</v>
      </c>
      <c r="M129" s="415">
        <f t="shared" si="114"/>
        <v>2200</v>
      </c>
      <c r="N129" s="415">
        <v>575</v>
      </c>
      <c r="O129" s="388" t="s">
        <v>617</v>
      </c>
      <c r="P129" s="416">
        <v>44426</v>
      </c>
      <c r="Q129" s="402"/>
      <c r="R129" s="403" t="s">
        <v>618</v>
      </c>
      <c r="S129" s="363"/>
      <c r="T129" s="363"/>
      <c r="U129" s="363"/>
      <c r="V129" s="363"/>
      <c r="W129" s="363"/>
      <c r="X129" s="363"/>
      <c r="Y129" s="363"/>
      <c r="Z129" s="363"/>
      <c r="AA129" s="363"/>
      <c r="AB129" s="363"/>
      <c r="AC129" s="363"/>
      <c r="AD129" s="363"/>
      <c r="AE129" s="363"/>
      <c r="AF129" s="363"/>
      <c r="AG129" s="363"/>
      <c r="AH129" s="363"/>
      <c r="AI129" s="363"/>
      <c r="AJ129" s="363"/>
      <c r="AK129" s="363"/>
      <c r="AL129" s="363"/>
    </row>
    <row r="130" spans="1:38" s="365" customFormat="1" ht="12.75" customHeight="1">
      <c r="A130" s="393">
        <v>20</v>
      </c>
      <c r="B130" s="394">
        <v>44426</v>
      </c>
      <c r="C130" s="395"/>
      <c r="D130" s="396" t="s">
        <v>1031</v>
      </c>
      <c r="E130" s="393" t="s">
        <v>619</v>
      </c>
      <c r="F130" s="393" t="s">
        <v>1032</v>
      </c>
      <c r="G130" s="393">
        <v>7</v>
      </c>
      <c r="H130" s="393"/>
      <c r="I130" s="397" t="s">
        <v>917</v>
      </c>
      <c r="J130" s="362" t="s">
        <v>620</v>
      </c>
      <c r="K130" s="398"/>
      <c r="L130" s="398"/>
      <c r="M130" s="362"/>
      <c r="N130" s="399"/>
      <c r="O130" s="400"/>
      <c r="P130" s="401"/>
      <c r="Q130" s="402"/>
      <c r="R130" s="403" t="s">
        <v>618</v>
      </c>
      <c r="S130" s="363"/>
      <c r="T130" s="363"/>
      <c r="U130" s="363"/>
      <c r="V130" s="363"/>
      <c r="W130" s="363"/>
      <c r="X130" s="363"/>
      <c r="Y130" s="363"/>
      <c r="Z130" s="363"/>
      <c r="AA130" s="363"/>
      <c r="AB130" s="363"/>
      <c r="AC130" s="363"/>
      <c r="AD130" s="363"/>
      <c r="AE130" s="363"/>
      <c r="AF130" s="363"/>
      <c r="AG130" s="363"/>
      <c r="AH130" s="363"/>
      <c r="AI130" s="363"/>
      <c r="AJ130" s="363"/>
      <c r="AK130" s="363"/>
      <c r="AL130" s="363"/>
    </row>
    <row r="131" spans="1:38" s="365" customFormat="1" ht="12.75" customHeight="1">
      <c r="A131" s="302">
        <v>21</v>
      </c>
      <c r="B131" s="341">
        <v>44426</v>
      </c>
      <c r="C131" s="310"/>
      <c r="D131" s="350" t="s">
        <v>1033</v>
      </c>
      <c r="E131" s="302" t="s">
        <v>619</v>
      </c>
      <c r="F131" s="302">
        <v>41</v>
      </c>
      <c r="G131" s="302">
        <v>28</v>
      </c>
      <c r="H131" s="302">
        <v>48</v>
      </c>
      <c r="I131" s="311" t="s">
        <v>996</v>
      </c>
      <c r="J131" s="375" t="s">
        <v>907</v>
      </c>
      <c r="K131" s="414">
        <f t="shared" ref="K131" si="115">H131-F131</f>
        <v>7</v>
      </c>
      <c r="L131" s="414">
        <v>100</v>
      </c>
      <c r="M131" s="415">
        <f t="shared" ref="M131" si="116">(K131*N131)-100</f>
        <v>2000</v>
      </c>
      <c r="N131" s="415">
        <v>300</v>
      </c>
      <c r="O131" s="388" t="s">
        <v>617</v>
      </c>
      <c r="P131" s="416">
        <v>44428</v>
      </c>
      <c r="Q131" s="402"/>
      <c r="R131" s="403" t="s">
        <v>622</v>
      </c>
      <c r="S131" s="363"/>
      <c r="T131" s="363"/>
      <c r="U131" s="363"/>
      <c r="V131" s="363"/>
      <c r="W131" s="363"/>
      <c r="X131" s="363"/>
      <c r="Y131" s="363"/>
      <c r="Z131" s="363"/>
      <c r="AA131" s="363"/>
      <c r="AB131" s="363"/>
      <c r="AC131" s="363"/>
      <c r="AD131" s="363"/>
      <c r="AE131" s="363"/>
      <c r="AF131" s="363"/>
      <c r="AG131" s="363"/>
      <c r="AH131" s="363"/>
      <c r="AI131" s="363"/>
      <c r="AJ131" s="363"/>
      <c r="AK131" s="363"/>
      <c r="AL131" s="363"/>
    </row>
    <row r="132" spans="1:38" s="365" customFormat="1" ht="12.75" customHeight="1">
      <c r="A132" s="302">
        <v>22</v>
      </c>
      <c r="B132" s="341">
        <v>44428</v>
      </c>
      <c r="C132" s="310"/>
      <c r="D132" s="350" t="s">
        <v>1060</v>
      </c>
      <c r="E132" s="302" t="s">
        <v>959</v>
      </c>
      <c r="F132" s="302">
        <v>52</v>
      </c>
      <c r="G132" s="302">
        <v>85</v>
      </c>
      <c r="H132" s="302">
        <v>31</v>
      </c>
      <c r="I132" s="311">
        <v>0.1</v>
      </c>
      <c r="J132" s="375" t="s">
        <v>635</v>
      </c>
      <c r="K132" s="414">
        <f>F132-H132</f>
        <v>21</v>
      </c>
      <c r="L132" s="414">
        <v>100</v>
      </c>
      <c r="M132" s="415">
        <f t="shared" ref="M132" si="117">(K132*N132)-100</f>
        <v>950</v>
      </c>
      <c r="N132" s="415">
        <v>50</v>
      </c>
      <c r="O132" s="388" t="s">
        <v>617</v>
      </c>
      <c r="P132" s="416">
        <v>44428</v>
      </c>
      <c r="Q132" s="402"/>
      <c r="R132" s="403" t="s">
        <v>618</v>
      </c>
      <c r="S132" s="363"/>
      <c r="T132" s="363"/>
      <c r="U132" s="363"/>
      <c r="V132" s="363"/>
      <c r="W132" s="363"/>
      <c r="X132" s="363"/>
      <c r="Y132" s="363"/>
      <c r="Z132" s="363"/>
      <c r="AA132" s="363"/>
      <c r="AB132" s="363"/>
      <c r="AC132" s="363"/>
      <c r="AD132" s="363"/>
      <c r="AE132" s="363"/>
      <c r="AF132" s="363"/>
      <c r="AG132" s="363"/>
      <c r="AH132" s="363"/>
      <c r="AI132" s="363"/>
      <c r="AJ132" s="363"/>
      <c r="AK132" s="363"/>
      <c r="AL132" s="363"/>
    </row>
    <row r="133" spans="1:38" s="365" customFormat="1" ht="12.75" customHeight="1">
      <c r="A133" s="393">
        <v>23</v>
      </c>
      <c r="B133" s="394">
        <v>44428</v>
      </c>
      <c r="C133" s="395"/>
      <c r="D133" s="396" t="s">
        <v>1061</v>
      </c>
      <c r="E133" s="393" t="s">
        <v>619</v>
      </c>
      <c r="F133" s="393" t="s">
        <v>1062</v>
      </c>
      <c r="G133" s="393">
        <v>4</v>
      </c>
      <c r="H133" s="393"/>
      <c r="I133" s="397" t="s">
        <v>1063</v>
      </c>
      <c r="J133" s="362" t="s">
        <v>620</v>
      </c>
      <c r="K133" s="398"/>
      <c r="L133" s="398"/>
      <c r="M133" s="362"/>
      <c r="N133" s="399"/>
      <c r="O133" s="400"/>
      <c r="P133" s="401"/>
      <c r="Q133" s="402"/>
      <c r="R133" s="403" t="s">
        <v>618</v>
      </c>
      <c r="S133" s="363"/>
      <c r="T133" s="363"/>
      <c r="U133" s="363"/>
      <c r="V133" s="363"/>
      <c r="W133" s="363"/>
      <c r="X133" s="363"/>
      <c r="Y133" s="363"/>
      <c r="Z133" s="363"/>
      <c r="AA133" s="363"/>
      <c r="AB133" s="363"/>
      <c r="AC133" s="363"/>
      <c r="AD133" s="363"/>
      <c r="AE133" s="363"/>
      <c r="AF133" s="363"/>
      <c r="AG133" s="363"/>
      <c r="AH133" s="363"/>
      <c r="AI133" s="363"/>
      <c r="AJ133" s="363"/>
      <c r="AK133" s="363"/>
      <c r="AL133" s="363"/>
    </row>
    <row r="134" spans="1:38" s="365" customFormat="1" ht="12.75" customHeight="1">
      <c r="A134" s="302">
        <v>24</v>
      </c>
      <c r="B134" s="341">
        <v>44428</v>
      </c>
      <c r="C134" s="310"/>
      <c r="D134" s="350" t="s">
        <v>1064</v>
      </c>
      <c r="E134" s="302" t="s">
        <v>619</v>
      </c>
      <c r="F134" s="302">
        <v>27.5</v>
      </c>
      <c r="G134" s="302">
        <v>17</v>
      </c>
      <c r="H134" s="302">
        <v>32.5</v>
      </c>
      <c r="I134" s="311">
        <v>45</v>
      </c>
      <c r="J134" s="375" t="s">
        <v>1017</v>
      </c>
      <c r="K134" s="414">
        <f t="shared" ref="K134:K136" si="118">H134-F134</f>
        <v>5</v>
      </c>
      <c r="L134" s="414">
        <v>100</v>
      </c>
      <c r="M134" s="415">
        <f t="shared" ref="M134:M136" si="119">(K134*N134)-100</f>
        <v>2650</v>
      </c>
      <c r="N134" s="415">
        <v>550</v>
      </c>
      <c r="O134" s="388" t="s">
        <v>617</v>
      </c>
      <c r="P134" s="416">
        <v>44428</v>
      </c>
      <c r="Q134" s="402"/>
      <c r="R134" s="403" t="s">
        <v>622</v>
      </c>
      <c r="S134" s="363"/>
      <c r="T134" s="363"/>
      <c r="U134" s="363"/>
      <c r="V134" s="363"/>
      <c r="W134" s="363"/>
      <c r="X134" s="363"/>
      <c r="Y134" s="363"/>
      <c r="Z134" s="363"/>
      <c r="AA134" s="363"/>
      <c r="AB134" s="363"/>
      <c r="AC134" s="363"/>
      <c r="AD134" s="363"/>
      <c r="AE134" s="363"/>
      <c r="AF134" s="363"/>
      <c r="AG134" s="363"/>
      <c r="AH134" s="363"/>
      <c r="AI134" s="363"/>
      <c r="AJ134" s="363"/>
      <c r="AK134" s="363"/>
      <c r="AL134" s="363"/>
    </row>
    <row r="135" spans="1:38" s="365" customFormat="1" ht="12.75" customHeight="1">
      <c r="A135" s="302">
        <v>25</v>
      </c>
      <c r="B135" s="341">
        <v>44428</v>
      </c>
      <c r="C135" s="310"/>
      <c r="D135" s="350" t="s">
        <v>1065</v>
      </c>
      <c r="E135" s="302" t="s">
        <v>619</v>
      </c>
      <c r="F135" s="302">
        <v>17</v>
      </c>
      <c r="G135" s="302"/>
      <c r="H135" s="302">
        <v>21.5</v>
      </c>
      <c r="I135" s="311" t="s">
        <v>1067</v>
      </c>
      <c r="J135" s="375" t="s">
        <v>1072</v>
      </c>
      <c r="K135" s="414">
        <f t="shared" si="118"/>
        <v>4.5</v>
      </c>
      <c r="L135" s="414">
        <v>100</v>
      </c>
      <c r="M135" s="415">
        <f t="shared" si="119"/>
        <v>1250</v>
      </c>
      <c r="N135" s="415">
        <v>300</v>
      </c>
      <c r="O135" s="388" t="s">
        <v>617</v>
      </c>
      <c r="P135" s="416">
        <v>44428</v>
      </c>
      <c r="Q135" s="402"/>
      <c r="R135" s="403" t="s">
        <v>618</v>
      </c>
      <c r="S135" s="363"/>
      <c r="T135" s="363"/>
      <c r="U135" s="363"/>
      <c r="V135" s="363"/>
      <c r="W135" s="363"/>
      <c r="X135" s="363"/>
      <c r="Y135" s="363"/>
      <c r="Z135" s="363"/>
      <c r="AA135" s="363"/>
      <c r="AB135" s="363"/>
      <c r="AC135" s="363"/>
      <c r="AD135" s="363"/>
      <c r="AE135" s="363"/>
      <c r="AF135" s="363"/>
      <c r="AG135" s="363"/>
      <c r="AH135" s="363"/>
      <c r="AI135" s="363"/>
      <c r="AJ135" s="363"/>
      <c r="AK135" s="363"/>
      <c r="AL135" s="363"/>
    </row>
    <row r="136" spans="1:38" s="365" customFormat="1" ht="12.75" customHeight="1">
      <c r="A136" s="306">
        <v>26</v>
      </c>
      <c r="B136" s="346">
        <v>44428</v>
      </c>
      <c r="C136" s="304"/>
      <c r="D136" s="347" t="s">
        <v>1066</v>
      </c>
      <c r="E136" s="306" t="s">
        <v>959</v>
      </c>
      <c r="F136" s="306">
        <v>15</v>
      </c>
      <c r="G136" s="306">
        <v>26</v>
      </c>
      <c r="H136" s="306">
        <v>26</v>
      </c>
      <c r="I136" s="348">
        <v>0.1</v>
      </c>
      <c r="J136" s="343" t="s">
        <v>1074</v>
      </c>
      <c r="K136" s="409">
        <f t="shared" si="118"/>
        <v>11</v>
      </c>
      <c r="L136" s="409">
        <v>100</v>
      </c>
      <c r="M136" s="331">
        <f t="shared" si="119"/>
        <v>3200</v>
      </c>
      <c r="N136" s="331">
        <v>300</v>
      </c>
      <c r="O136" s="345" t="s">
        <v>634</v>
      </c>
      <c r="P136" s="411">
        <v>44428</v>
      </c>
      <c r="Q136" s="402"/>
      <c r="R136" s="403" t="s">
        <v>618</v>
      </c>
      <c r="S136" s="363"/>
      <c r="T136" s="363"/>
      <c r="U136" s="363"/>
      <c r="V136" s="363"/>
      <c r="W136" s="363"/>
      <c r="X136" s="363"/>
      <c r="Y136" s="363"/>
      <c r="Z136" s="363"/>
      <c r="AA136" s="363"/>
      <c r="AB136" s="363"/>
      <c r="AC136" s="363"/>
      <c r="AD136" s="363"/>
      <c r="AE136" s="363"/>
      <c r="AF136" s="363"/>
      <c r="AG136" s="363"/>
      <c r="AH136" s="363"/>
      <c r="AI136" s="363"/>
      <c r="AJ136" s="363"/>
      <c r="AK136" s="363"/>
      <c r="AL136" s="363"/>
    </row>
    <row r="137" spans="1:38" s="365" customFormat="1" ht="12.75" customHeight="1">
      <c r="A137" s="433">
        <v>27</v>
      </c>
      <c r="B137" s="465">
        <v>44428</v>
      </c>
      <c r="C137" s="435"/>
      <c r="D137" s="436" t="s">
        <v>1065</v>
      </c>
      <c r="E137" s="433" t="s">
        <v>619</v>
      </c>
      <c r="F137" s="433">
        <v>15.5</v>
      </c>
      <c r="G137" s="433"/>
      <c r="H137" s="433">
        <v>15.5</v>
      </c>
      <c r="I137" s="437" t="s">
        <v>1067</v>
      </c>
      <c r="J137" s="438" t="s">
        <v>1018</v>
      </c>
      <c r="K137" s="439">
        <f t="shared" ref="K137" si="120">H137-F137</f>
        <v>0</v>
      </c>
      <c r="L137" s="439">
        <v>100</v>
      </c>
      <c r="M137" s="440">
        <f t="shared" ref="M137" si="121">(K137*N137)-100</f>
        <v>-100</v>
      </c>
      <c r="N137" s="440">
        <v>300</v>
      </c>
      <c r="O137" s="441" t="s">
        <v>746</v>
      </c>
      <c r="P137" s="442">
        <v>44428</v>
      </c>
      <c r="Q137" s="402"/>
      <c r="R137" s="403" t="s">
        <v>618</v>
      </c>
      <c r="S137" s="363"/>
      <c r="T137" s="363"/>
      <c r="U137" s="363"/>
      <c r="V137" s="363"/>
      <c r="W137" s="363"/>
      <c r="X137" s="363"/>
      <c r="Y137" s="363"/>
      <c r="Z137" s="363"/>
      <c r="AA137" s="363"/>
      <c r="AB137" s="363"/>
      <c r="AC137" s="363"/>
      <c r="AD137" s="363"/>
      <c r="AE137" s="363"/>
      <c r="AF137" s="363"/>
      <c r="AG137" s="363"/>
      <c r="AH137" s="363"/>
      <c r="AI137" s="363"/>
      <c r="AJ137" s="363"/>
      <c r="AK137" s="363"/>
      <c r="AL137" s="363"/>
    </row>
    <row r="138" spans="1:38" s="365" customFormat="1" ht="12.75" customHeight="1">
      <c r="A138" s="393">
        <v>28</v>
      </c>
      <c r="B138" s="394">
        <v>44428</v>
      </c>
      <c r="C138" s="395"/>
      <c r="D138" s="396" t="s">
        <v>1068</v>
      </c>
      <c r="E138" s="393" t="s">
        <v>619</v>
      </c>
      <c r="F138" s="393" t="s">
        <v>1069</v>
      </c>
      <c r="G138" s="393">
        <v>10</v>
      </c>
      <c r="H138" s="393"/>
      <c r="I138" s="397" t="s">
        <v>1019</v>
      </c>
      <c r="J138" s="362" t="s">
        <v>620</v>
      </c>
      <c r="K138" s="398"/>
      <c r="L138" s="398"/>
      <c r="M138" s="362"/>
      <c r="N138" s="399"/>
      <c r="O138" s="400"/>
      <c r="P138" s="401"/>
      <c r="Q138" s="402"/>
      <c r="R138" s="403" t="s">
        <v>622</v>
      </c>
      <c r="S138" s="363"/>
      <c r="T138" s="363"/>
      <c r="U138" s="363"/>
      <c r="V138" s="363"/>
      <c r="W138" s="363"/>
      <c r="X138" s="363"/>
      <c r="Y138" s="363"/>
      <c r="Z138" s="363"/>
      <c r="AA138" s="363"/>
      <c r="AB138" s="363"/>
      <c r="AC138" s="363"/>
      <c r="AD138" s="363"/>
      <c r="AE138" s="363"/>
      <c r="AF138" s="363"/>
      <c r="AG138" s="363"/>
      <c r="AH138" s="363"/>
      <c r="AI138" s="363"/>
      <c r="AJ138" s="363"/>
      <c r="AK138" s="363"/>
      <c r="AL138" s="363"/>
    </row>
    <row r="139" spans="1:38" s="365" customFormat="1" ht="12.75" customHeight="1">
      <c r="A139" s="302">
        <v>29</v>
      </c>
      <c r="B139" s="341">
        <v>44428</v>
      </c>
      <c r="C139" s="310"/>
      <c r="D139" s="350" t="s">
        <v>1070</v>
      </c>
      <c r="E139" s="302" t="s">
        <v>619</v>
      </c>
      <c r="F139" s="302">
        <v>62</v>
      </c>
      <c r="G139" s="302">
        <v>14</v>
      </c>
      <c r="H139" s="302">
        <v>77.5</v>
      </c>
      <c r="I139" s="311">
        <v>120</v>
      </c>
      <c r="J139" s="375" t="s">
        <v>1073</v>
      </c>
      <c r="K139" s="414">
        <f t="shared" ref="K139" si="122">H139-F139</f>
        <v>15.5</v>
      </c>
      <c r="L139" s="414">
        <v>100</v>
      </c>
      <c r="M139" s="415">
        <f t="shared" ref="M139" si="123">(K139*N139)-100</f>
        <v>675</v>
      </c>
      <c r="N139" s="415">
        <v>50</v>
      </c>
      <c r="O139" s="388" t="s">
        <v>617</v>
      </c>
      <c r="P139" s="416">
        <v>44428</v>
      </c>
      <c r="Q139" s="402"/>
      <c r="R139" s="403" t="s">
        <v>618</v>
      </c>
      <c r="S139" s="363"/>
      <c r="T139" s="363"/>
      <c r="U139" s="363"/>
      <c r="V139" s="363"/>
      <c r="W139" s="363"/>
      <c r="X139" s="363"/>
      <c r="Y139" s="363"/>
      <c r="Z139" s="363"/>
      <c r="AA139" s="363"/>
      <c r="AB139" s="363"/>
      <c r="AC139" s="363"/>
      <c r="AD139" s="363"/>
      <c r="AE139" s="363"/>
      <c r="AF139" s="363"/>
      <c r="AG139" s="363"/>
      <c r="AH139" s="363"/>
      <c r="AI139" s="363"/>
      <c r="AJ139" s="363"/>
      <c r="AK139" s="363"/>
      <c r="AL139" s="363"/>
    </row>
    <row r="140" spans="1:38" s="365" customFormat="1" ht="12.75" customHeight="1">
      <c r="A140" s="393">
        <v>30</v>
      </c>
      <c r="B140" s="394">
        <v>44428</v>
      </c>
      <c r="C140" s="395"/>
      <c r="D140" s="396" t="s">
        <v>1065</v>
      </c>
      <c r="E140" s="393" t="s">
        <v>619</v>
      </c>
      <c r="F140" s="393" t="s">
        <v>1071</v>
      </c>
      <c r="G140" s="393"/>
      <c r="H140" s="393"/>
      <c r="I140" s="397">
        <v>40</v>
      </c>
      <c r="J140" s="362" t="s">
        <v>620</v>
      </c>
      <c r="K140" s="398"/>
      <c r="L140" s="398"/>
      <c r="M140" s="362"/>
      <c r="N140" s="399"/>
      <c r="O140" s="400"/>
      <c r="P140" s="401"/>
      <c r="Q140" s="402"/>
      <c r="R140" s="403" t="s">
        <v>618</v>
      </c>
      <c r="S140" s="363"/>
      <c r="T140" s="363"/>
      <c r="U140" s="363"/>
      <c r="V140" s="363"/>
      <c r="W140" s="363"/>
      <c r="X140" s="363"/>
      <c r="Y140" s="363"/>
      <c r="Z140" s="363"/>
      <c r="AA140" s="363"/>
      <c r="AB140" s="363"/>
      <c r="AC140" s="363"/>
      <c r="AD140" s="363"/>
      <c r="AE140" s="363"/>
      <c r="AF140" s="363"/>
      <c r="AG140" s="363"/>
      <c r="AH140" s="363"/>
      <c r="AI140" s="363"/>
      <c r="AJ140" s="363"/>
      <c r="AK140" s="363"/>
      <c r="AL140" s="363"/>
    </row>
    <row r="141" spans="1:38" s="365" customFormat="1" ht="12.75" customHeight="1">
      <c r="A141" s="393"/>
      <c r="B141" s="394"/>
      <c r="C141" s="395"/>
      <c r="D141" s="396"/>
      <c r="E141" s="393"/>
      <c r="F141" s="393"/>
      <c r="G141" s="393"/>
      <c r="H141" s="393"/>
      <c r="I141" s="397"/>
      <c r="J141" s="362"/>
      <c r="K141" s="398"/>
      <c r="L141" s="398"/>
      <c r="M141" s="362"/>
      <c r="N141" s="399"/>
      <c r="O141" s="400"/>
      <c r="P141" s="401"/>
      <c r="Q141" s="402"/>
      <c r="R141" s="403"/>
      <c r="S141" s="363"/>
      <c r="T141" s="363"/>
      <c r="U141" s="363"/>
      <c r="V141" s="363"/>
      <c r="W141" s="363"/>
      <c r="X141" s="363"/>
      <c r="Y141" s="363"/>
      <c r="Z141" s="363"/>
      <c r="AA141" s="363"/>
      <c r="AB141" s="363"/>
      <c r="AC141" s="363"/>
      <c r="AD141" s="363"/>
      <c r="AE141" s="363"/>
      <c r="AF141" s="363"/>
      <c r="AG141" s="363"/>
      <c r="AH141" s="363"/>
      <c r="AI141" s="363"/>
      <c r="AJ141" s="363"/>
      <c r="AK141" s="363"/>
      <c r="AL141" s="363"/>
    </row>
    <row r="142" spans="1:38" s="365" customFormat="1" ht="12.75" customHeight="1">
      <c r="A142" s="393"/>
      <c r="B142" s="394"/>
      <c r="C142" s="395"/>
      <c r="D142" s="396"/>
      <c r="E142" s="393"/>
      <c r="F142" s="393"/>
      <c r="G142" s="393"/>
      <c r="H142" s="393"/>
      <c r="I142" s="397"/>
      <c r="J142" s="362"/>
      <c r="K142" s="398"/>
      <c r="L142" s="398"/>
      <c r="M142" s="362"/>
      <c r="N142" s="399"/>
      <c r="O142" s="400"/>
      <c r="P142" s="401"/>
      <c r="Q142" s="402"/>
      <c r="R142" s="403"/>
      <c r="S142" s="363"/>
      <c r="T142" s="363"/>
      <c r="U142" s="363"/>
      <c r="V142" s="363"/>
      <c r="W142" s="363"/>
      <c r="X142" s="363"/>
      <c r="Y142" s="363"/>
      <c r="Z142" s="363"/>
      <c r="AA142" s="363"/>
      <c r="AB142" s="363"/>
      <c r="AC142" s="363"/>
      <c r="AD142" s="363"/>
      <c r="AE142" s="363"/>
      <c r="AF142" s="363"/>
      <c r="AG142" s="363"/>
      <c r="AH142" s="363"/>
      <c r="AI142" s="363"/>
      <c r="AJ142" s="363"/>
      <c r="AK142" s="363"/>
      <c r="AL142" s="363"/>
    </row>
    <row r="143" spans="1:38" ht="14.25" customHeight="1">
      <c r="A143" s="120"/>
      <c r="B143" s="112"/>
      <c r="C143" s="161"/>
      <c r="D143" s="113"/>
      <c r="E143" s="111"/>
      <c r="F143" s="393"/>
      <c r="G143" s="111"/>
      <c r="H143" s="111"/>
      <c r="I143" s="116"/>
      <c r="J143" s="116"/>
      <c r="K143" s="116"/>
      <c r="L143" s="116"/>
      <c r="M143" s="179"/>
      <c r="N143" s="116"/>
      <c r="O143" s="163"/>
      <c r="P143" s="162"/>
      <c r="Q143" s="176"/>
      <c r="R143" s="19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</row>
    <row r="144" spans="1:38" ht="14.25" customHeight="1">
      <c r="A144" s="1"/>
      <c r="B144" s="176"/>
      <c r="C144" s="176"/>
      <c r="D144" s="176"/>
      <c r="E144" s="176"/>
      <c r="F144" s="176"/>
      <c r="G144" s="176"/>
      <c r="H144" s="176"/>
      <c r="I144" s="176"/>
      <c r="J144" s="176"/>
      <c r="K144" s="176"/>
      <c r="L144" s="176"/>
      <c r="M144" s="176"/>
      <c r="N144" s="176"/>
      <c r="O144" s="176"/>
      <c r="P144" s="176"/>
      <c r="Q144" s="176"/>
      <c r="R144" s="176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</row>
    <row r="145" spans="1:38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</row>
    <row r="146" spans="1:38" ht="14.25" customHeight="1">
      <c r="A146" s="186"/>
      <c r="B146" s="192"/>
      <c r="C146" s="192"/>
      <c r="D146" s="193"/>
      <c r="E146" s="186"/>
      <c r="F146" s="194"/>
      <c r="G146" s="186"/>
      <c r="H146" s="186"/>
      <c r="I146" s="186"/>
      <c r="J146" s="192"/>
      <c r="K146" s="195"/>
      <c r="L146" s="186"/>
      <c r="M146" s="186"/>
      <c r="N146" s="186"/>
      <c r="O146" s="196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</row>
    <row r="147" spans="1:38" ht="12.75" customHeight="1">
      <c r="A147" s="100" t="s">
        <v>647</v>
      </c>
      <c r="B147" s="197"/>
      <c r="C147" s="197"/>
      <c r="D147" s="198"/>
      <c r="E147" s="155"/>
      <c r="F147" s="6"/>
      <c r="G147" s="6"/>
      <c r="H147" s="156"/>
      <c r="I147" s="199"/>
      <c r="J147" s="1"/>
      <c r="K147" s="6"/>
      <c r="L147" s="6"/>
      <c r="M147" s="6"/>
      <c r="N147" s="1"/>
      <c r="O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38" ht="38.25" customHeight="1">
      <c r="A148" s="101" t="s">
        <v>16</v>
      </c>
      <c r="B148" s="102" t="s">
        <v>590</v>
      </c>
      <c r="C148" s="102"/>
      <c r="D148" s="103" t="s">
        <v>604</v>
      </c>
      <c r="E148" s="102" t="s">
        <v>605</v>
      </c>
      <c r="F148" s="102" t="s">
        <v>606</v>
      </c>
      <c r="G148" s="102" t="s">
        <v>607</v>
      </c>
      <c r="H148" s="102" t="s">
        <v>608</v>
      </c>
      <c r="I148" s="102" t="s">
        <v>609</v>
      </c>
      <c r="J148" s="101" t="s">
        <v>610</v>
      </c>
      <c r="K148" s="159" t="s">
        <v>633</v>
      </c>
      <c r="L148" s="160" t="s">
        <v>612</v>
      </c>
      <c r="M148" s="104" t="s">
        <v>613</v>
      </c>
      <c r="N148" s="102" t="s">
        <v>614</v>
      </c>
      <c r="O148" s="103" t="s">
        <v>615</v>
      </c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38" ht="14.25" customHeight="1">
      <c r="A149" s="306">
        <v>1</v>
      </c>
      <c r="B149" s="317">
        <v>44363</v>
      </c>
      <c r="C149" s="392"/>
      <c r="D149" s="347" t="s">
        <v>283</v>
      </c>
      <c r="E149" s="382" t="s">
        <v>616</v>
      </c>
      <c r="F149" s="306">
        <v>2275</v>
      </c>
      <c r="G149" s="306">
        <v>2070</v>
      </c>
      <c r="H149" s="382">
        <v>2070</v>
      </c>
      <c r="I149" s="383" t="s">
        <v>648</v>
      </c>
      <c r="J149" s="307" t="s">
        <v>962</v>
      </c>
      <c r="K149" s="307">
        <f t="shared" ref="K149" si="124">H149-F149</f>
        <v>-205</v>
      </c>
      <c r="L149" s="308">
        <f>(F149*-0.8)/100</f>
        <v>-18.2</v>
      </c>
      <c r="M149" s="309">
        <f t="shared" ref="M149" si="125">(K149+L149)/F149</f>
        <v>-9.8109890109890102E-2</v>
      </c>
      <c r="N149" s="307" t="s">
        <v>634</v>
      </c>
      <c r="O149" s="322">
        <v>44419</v>
      </c>
      <c r="P149" s="105"/>
      <c r="Q149" s="1"/>
      <c r="R149" s="1" t="s">
        <v>618</v>
      </c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</row>
    <row r="150" spans="1:38" ht="14.25" customHeight="1">
      <c r="A150" s="111">
        <v>2</v>
      </c>
      <c r="B150" s="112">
        <v>44420</v>
      </c>
      <c r="C150" s="200"/>
      <c r="D150" s="113" t="s">
        <v>516</v>
      </c>
      <c r="E150" s="114" t="s">
        <v>619</v>
      </c>
      <c r="F150" s="111" t="s">
        <v>984</v>
      </c>
      <c r="G150" s="111">
        <v>284</v>
      </c>
      <c r="H150" s="114"/>
      <c r="I150" s="115" t="s">
        <v>985</v>
      </c>
      <c r="J150" s="116" t="s">
        <v>620</v>
      </c>
      <c r="K150" s="116"/>
      <c r="L150" s="117"/>
      <c r="M150" s="118"/>
      <c r="N150" s="116"/>
      <c r="O150" s="162"/>
      <c r="P150" s="105"/>
      <c r="Q150" s="1"/>
      <c r="R150" s="1" t="s">
        <v>618</v>
      </c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</row>
    <row r="151" spans="1:38" ht="14.25" customHeight="1">
      <c r="A151" s="201"/>
      <c r="B151" s="161"/>
      <c r="C151" s="202"/>
      <c r="D151" s="113"/>
      <c r="E151" s="203"/>
      <c r="F151" s="203"/>
      <c r="G151" s="203"/>
      <c r="H151" s="203"/>
      <c r="I151" s="203"/>
      <c r="J151" s="203"/>
      <c r="K151" s="204"/>
      <c r="L151" s="205"/>
      <c r="M151" s="203"/>
      <c r="N151" s="206"/>
      <c r="O151" s="207"/>
      <c r="P151" s="208"/>
      <c r="R151" s="6"/>
      <c r="S151" s="44"/>
      <c r="T151" s="1"/>
      <c r="U151" s="1"/>
      <c r="V151" s="1"/>
      <c r="W151" s="1"/>
      <c r="X151" s="1"/>
      <c r="Y151" s="1"/>
      <c r="Z151" s="1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4"/>
      <c r="AL151" s="44"/>
    </row>
    <row r="152" spans="1:38" ht="12.75" customHeight="1">
      <c r="A152" s="139" t="s">
        <v>626</v>
      </c>
      <c r="B152" s="139"/>
      <c r="C152" s="139"/>
      <c r="D152" s="139"/>
      <c r="E152" s="44"/>
      <c r="F152" s="147" t="s">
        <v>628</v>
      </c>
      <c r="G152" s="61"/>
      <c r="H152" s="61"/>
      <c r="I152" s="61"/>
      <c r="J152" s="6"/>
      <c r="K152" s="171"/>
      <c r="L152" s="172"/>
      <c r="M152" s="6"/>
      <c r="N152" s="129"/>
      <c r="O152" s="209"/>
      <c r="P152" s="1"/>
      <c r="Q152" s="1"/>
      <c r="R152" s="6"/>
      <c r="S152" s="1"/>
      <c r="T152" s="1"/>
      <c r="U152" s="1"/>
      <c r="V152" s="1"/>
      <c r="W152" s="1"/>
      <c r="X152" s="1"/>
      <c r="Y152" s="1"/>
    </row>
    <row r="153" spans="1:38" ht="12.75" customHeight="1">
      <c r="A153" s="146" t="s">
        <v>627</v>
      </c>
      <c r="B153" s="139"/>
      <c r="C153" s="139"/>
      <c r="D153" s="139"/>
      <c r="E153" s="6"/>
      <c r="F153" s="147" t="s">
        <v>630</v>
      </c>
      <c r="G153" s="6"/>
      <c r="H153" s="6" t="s">
        <v>866</v>
      </c>
      <c r="I153" s="6"/>
      <c r="J153" s="1"/>
      <c r="K153" s="6"/>
      <c r="L153" s="6"/>
      <c r="M153" s="6"/>
      <c r="N153" s="1"/>
      <c r="O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38" ht="12.75" customHeight="1">
      <c r="A154" s="146"/>
      <c r="B154" s="139"/>
      <c r="C154" s="139"/>
      <c r="D154" s="139"/>
      <c r="E154" s="6"/>
      <c r="F154" s="147"/>
      <c r="G154" s="6"/>
      <c r="H154" s="6"/>
      <c r="I154" s="6"/>
      <c r="J154" s="1"/>
      <c r="K154" s="6"/>
      <c r="L154" s="6"/>
      <c r="M154" s="6"/>
      <c r="N154" s="1"/>
      <c r="O154" s="1"/>
      <c r="Q154" s="1"/>
      <c r="R154" s="61"/>
      <c r="S154" s="1"/>
      <c r="T154" s="1"/>
      <c r="U154" s="1"/>
      <c r="V154" s="1"/>
      <c r="W154" s="1"/>
      <c r="X154" s="1"/>
      <c r="Y154" s="1"/>
      <c r="Z154" s="1"/>
    </row>
    <row r="155" spans="1:38" ht="12.75" customHeight="1">
      <c r="A155" s="1"/>
      <c r="B155" s="154" t="s">
        <v>649</v>
      </c>
      <c r="C155" s="154"/>
      <c r="D155" s="154"/>
      <c r="E155" s="154"/>
      <c r="F155" s="155"/>
      <c r="G155" s="6"/>
      <c r="H155" s="6"/>
      <c r="I155" s="156"/>
      <c r="J155" s="157"/>
      <c r="K155" s="158"/>
      <c r="L155" s="157"/>
      <c r="M155" s="6"/>
      <c r="N155" s="1"/>
      <c r="O155" s="1"/>
      <c r="Q155" s="1"/>
      <c r="R155" s="61"/>
      <c r="S155" s="1"/>
      <c r="T155" s="1"/>
      <c r="U155" s="1"/>
      <c r="V155" s="1"/>
      <c r="W155" s="1"/>
      <c r="X155" s="1"/>
      <c r="Y155" s="1"/>
      <c r="Z155" s="1"/>
    </row>
    <row r="156" spans="1:38" ht="38.25" customHeight="1">
      <c r="A156" s="101" t="s">
        <v>16</v>
      </c>
      <c r="B156" s="102" t="s">
        <v>590</v>
      </c>
      <c r="C156" s="102"/>
      <c r="D156" s="103" t="s">
        <v>604</v>
      </c>
      <c r="E156" s="102" t="s">
        <v>605</v>
      </c>
      <c r="F156" s="102" t="s">
        <v>606</v>
      </c>
      <c r="G156" s="102" t="s">
        <v>632</v>
      </c>
      <c r="H156" s="102" t="s">
        <v>608</v>
      </c>
      <c r="I156" s="102" t="s">
        <v>609</v>
      </c>
      <c r="J156" s="210" t="s">
        <v>610</v>
      </c>
      <c r="K156" s="159" t="s">
        <v>633</v>
      </c>
      <c r="L156" s="175" t="s">
        <v>642</v>
      </c>
      <c r="M156" s="102" t="s">
        <v>643</v>
      </c>
      <c r="N156" s="160" t="s">
        <v>612</v>
      </c>
      <c r="O156" s="104" t="s">
        <v>613</v>
      </c>
      <c r="P156" s="102" t="s">
        <v>614</v>
      </c>
      <c r="Q156" s="103" t="s">
        <v>615</v>
      </c>
      <c r="R156" s="61"/>
      <c r="S156" s="1"/>
      <c r="T156" s="1"/>
      <c r="U156" s="1"/>
      <c r="V156" s="1"/>
      <c r="W156" s="1"/>
      <c r="X156" s="1"/>
      <c r="Y156" s="1"/>
      <c r="Z156" s="1"/>
    </row>
    <row r="157" spans="1:38" ht="14.25" customHeight="1">
      <c r="A157" s="120"/>
      <c r="B157" s="122"/>
      <c r="C157" s="211"/>
      <c r="D157" s="123"/>
      <c r="E157" s="124"/>
      <c r="F157" s="212"/>
      <c r="G157" s="120"/>
      <c r="H157" s="124"/>
      <c r="I157" s="125"/>
      <c r="J157" s="213"/>
      <c r="K157" s="213"/>
      <c r="L157" s="214"/>
      <c r="M157" s="111"/>
      <c r="N157" s="214"/>
      <c r="O157" s="215"/>
      <c r="P157" s="216"/>
      <c r="Q157" s="217"/>
      <c r="R157" s="169"/>
      <c r="S157" s="133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38" ht="14.25" customHeight="1">
      <c r="A158" s="120"/>
      <c r="B158" s="122"/>
      <c r="C158" s="211"/>
      <c r="D158" s="123"/>
      <c r="E158" s="124"/>
      <c r="F158" s="212"/>
      <c r="G158" s="120"/>
      <c r="H158" s="124"/>
      <c r="I158" s="125"/>
      <c r="J158" s="213"/>
      <c r="K158" s="213"/>
      <c r="L158" s="214"/>
      <c r="M158" s="111"/>
      <c r="N158" s="214"/>
      <c r="O158" s="215"/>
      <c r="P158" s="216"/>
      <c r="Q158" s="217"/>
      <c r="R158" s="169"/>
      <c r="S158" s="133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38" ht="14.25" customHeight="1">
      <c r="A159" s="120"/>
      <c r="B159" s="122"/>
      <c r="C159" s="211"/>
      <c r="D159" s="123"/>
      <c r="E159" s="124"/>
      <c r="F159" s="212"/>
      <c r="G159" s="120"/>
      <c r="H159" s="124"/>
      <c r="I159" s="125"/>
      <c r="J159" s="213"/>
      <c r="K159" s="213"/>
      <c r="L159" s="214"/>
      <c r="M159" s="111"/>
      <c r="N159" s="214"/>
      <c r="O159" s="215"/>
      <c r="P159" s="216"/>
      <c r="Q159" s="217"/>
      <c r="R159" s="6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</row>
    <row r="160" spans="1:38" ht="14.25" customHeight="1">
      <c r="A160" s="120"/>
      <c r="B160" s="122"/>
      <c r="C160" s="211"/>
      <c r="D160" s="123"/>
      <c r="E160" s="124"/>
      <c r="F160" s="213"/>
      <c r="G160" s="120"/>
      <c r="H160" s="124"/>
      <c r="I160" s="125"/>
      <c r="J160" s="213"/>
      <c r="K160" s="213"/>
      <c r="L160" s="214"/>
      <c r="M160" s="111"/>
      <c r="N160" s="214"/>
      <c r="O160" s="215"/>
      <c r="P160" s="216"/>
      <c r="Q160" s="217"/>
      <c r="R160" s="6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</row>
    <row r="161" spans="1:38" ht="14.25" customHeight="1">
      <c r="A161" s="120"/>
      <c r="B161" s="122"/>
      <c r="C161" s="211"/>
      <c r="D161" s="123"/>
      <c r="E161" s="124"/>
      <c r="F161" s="213"/>
      <c r="G161" s="120"/>
      <c r="H161" s="124"/>
      <c r="I161" s="125"/>
      <c r="J161" s="213"/>
      <c r="K161" s="213"/>
      <c r="L161" s="214"/>
      <c r="M161" s="111"/>
      <c r="N161" s="214"/>
      <c r="O161" s="215"/>
      <c r="P161" s="216"/>
      <c r="Q161" s="217"/>
      <c r="R161" s="6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</row>
    <row r="162" spans="1:38" ht="14.25" customHeight="1">
      <c r="A162" s="120"/>
      <c r="B162" s="122"/>
      <c r="C162" s="211"/>
      <c r="D162" s="123"/>
      <c r="E162" s="124"/>
      <c r="F162" s="212"/>
      <c r="G162" s="120"/>
      <c r="H162" s="124"/>
      <c r="I162" s="125"/>
      <c r="J162" s="213"/>
      <c r="K162" s="213"/>
      <c r="L162" s="214"/>
      <c r="M162" s="111"/>
      <c r="N162" s="214"/>
      <c r="O162" s="215"/>
      <c r="P162" s="216"/>
      <c r="Q162" s="217"/>
      <c r="R162" s="6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</row>
    <row r="163" spans="1:38" ht="14.25" customHeight="1">
      <c r="A163" s="120"/>
      <c r="B163" s="122"/>
      <c r="C163" s="211"/>
      <c r="D163" s="123"/>
      <c r="E163" s="124"/>
      <c r="F163" s="212"/>
      <c r="G163" s="120"/>
      <c r="H163" s="124"/>
      <c r="I163" s="125"/>
      <c r="J163" s="213"/>
      <c r="K163" s="213"/>
      <c r="L163" s="213"/>
      <c r="M163" s="213"/>
      <c r="N163" s="214"/>
      <c r="O163" s="218"/>
      <c r="P163" s="216"/>
      <c r="Q163" s="217"/>
      <c r="R163" s="6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</row>
    <row r="164" spans="1:38" ht="14.25" customHeight="1">
      <c r="A164" s="120"/>
      <c r="B164" s="122"/>
      <c r="C164" s="211"/>
      <c r="D164" s="123"/>
      <c r="E164" s="124"/>
      <c r="F164" s="213"/>
      <c r="G164" s="120"/>
      <c r="H164" s="124"/>
      <c r="I164" s="125"/>
      <c r="J164" s="213"/>
      <c r="K164" s="213"/>
      <c r="L164" s="214"/>
      <c r="M164" s="111"/>
      <c r="N164" s="214"/>
      <c r="O164" s="215"/>
      <c r="P164" s="216"/>
      <c r="Q164" s="217"/>
      <c r="R164" s="169"/>
      <c r="S164" s="133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</row>
    <row r="165" spans="1:38" ht="14.25" customHeight="1">
      <c r="A165" s="120"/>
      <c r="B165" s="122"/>
      <c r="C165" s="211"/>
      <c r="D165" s="123"/>
      <c r="E165" s="124"/>
      <c r="F165" s="212"/>
      <c r="G165" s="120"/>
      <c r="H165" s="124"/>
      <c r="I165" s="125"/>
      <c r="J165" s="219"/>
      <c r="K165" s="219"/>
      <c r="L165" s="219"/>
      <c r="M165" s="219"/>
      <c r="N165" s="220"/>
      <c r="O165" s="215"/>
      <c r="P165" s="126"/>
      <c r="Q165" s="217"/>
      <c r="R165" s="169"/>
      <c r="S165" s="133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</row>
    <row r="166" spans="1:38" ht="12.75" customHeight="1">
      <c r="A166" s="146"/>
      <c r="B166" s="139"/>
      <c r="C166" s="139"/>
      <c r="D166" s="139"/>
      <c r="E166" s="6"/>
      <c r="F166" s="147"/>
      <c r="G166" s="6"/>
      <c r="H166" s="6"/>
      <c r="I166" s="6"/>
      <c r="J166" s="1"/>
      <c r="K166" s="6"/>
      <c r="L166" s="6"/>
      <c r="M166" s="6"/>
      <c r="N166" s="1"/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38" ht="12.75" customHeight="1">
      <c r="A167" s="146"/>
      <c r="B167" s="139"/>
      <c r="C167" s="139"/>
      <c r="D167" s="139"/>
      <c r="E167" s="6"/>
      <c r="F167" s="147"/>
      <c r="G167" s="61"/>
      <c r="H167" s="44"/>
      <c r="I167" s="61"/>
      <c r="J167" s="6"/>
      <c r="K167" s="171"/>
      <c r="L167" s="172"/>
      <c r="M167" s="6"/>
      <c r="N167" s="129"/>
      <c r="O167" s="173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38" ht="12.75" customHeight="1">
      <c r="A168" s="61"/>
      <c r="B168" s="128"/>
      <c r="C168" s="128"/>
      <c r="D168" s="44"/>
      <c r="E168" s="61"/>
      <c r="F168" s="61"/>
      <c r="G168" s="61"/>
      <c r="H168" s="44"/>
      <c r="I168" s="61"/>
      <c r="J168" s="6"/>
      <c r="K168" s="171"/>
      <c r="L168" s="172"/>
      <c r="M168" s="6"/>
      <c r="N168" s="129"/>
      <c r="O168" s="173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38" ht="12.75" customHeight="1">
      <c r="A169" s="44"/>
      <c r="B169" s="221" t="s">
        <v>650</v>
      </c>
      <c r="C169" s="221"/>
      <c r="D169" s="221"/>
      <c r="E169" s="221"/>
      <c r="F169" s="6"/>
      <c r="G169" s="6"/>
      <c r="H169" s="157"/>
      <c r="I169" s="6"/>
      <c r="J169" s="157"/>
      <c r="K169" s="158"/>
      <c r="L169" s="6"/>
      <c r="M169" s="6"/>
      <c r="N169" s="1"/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38" ht="38.25" customHeight="1">
      <c r="A170" s="101" t="s">
        <v>16</v>
      </c>
      <c r="B170" s="102" t="s">
        <v>590</v>
      </c>
      <c r="C170" s="102"/>
      <c r="D170" s="103" t="s">
        <v>604</v>
      </c>
      <c r="E170" s="102" t="s">
        <v>605</v>
      </c>
      <c r="F170" s="102" t="s">
        <v>606</v>
      </c>
      <c r="G170" s="102" t="s">
        <v>651</v>
      </c>
      <c r="H170" s="102" t="s">
        <v>652</v>
      </c>
      <c r="I170" s="102" t="s">
        <v>609</v>
      </c>
      <c r="J170" s="222" t="s">
        <v>610</v>
      </c>
      <c r="K170" s="102" t="s">
        <v>611</v>
      </c>
      <c r="L170" s="102" t="s">
        <v>653</v>
      </c>
      <c r="M170" s="102" t="s">
        <v>614</v>
      </c>
      <c r="N170" s="103" t="s">
        <v>615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38" ht="12.75" customHeight="1">
      <c r="A171" s="223">
        <v>1</v>
      </c>
      <c r="B171" s="224">
        <v>41579</v>
      </c>
      <c r="C171" s="224"/>
      <c r="D171" s="225" t="s">
        <v>654</v>
      </c>
      <c r="E171" s="226" t="s">
        <v>655</v>
      </c>
      <c r="F171" s="227">
        <v>82</v>
      </c>
      <c r="G171" s="226" t="s">
        <v>656</v>
      </c>
      <c r="H171" s="226">
        <v>100</v>
      </c>
      <c r="I171" s="228">
        <v>100</v>
      </c>
      <c r="J171" s="229" t="s">
        <v>657</v>
      </c>
      <c r="K171" s="230">
        <f t="shared" ref="K171:K223" si="126">H171-F171</f>
        <v>18</v>
      </c>
      <c r="L171" s="231">
        <f t="shared" ref="L171:L223" si="127">K171/F171</f>
        <v>0.21951219512195122</v>
      </c>
      <c r="M171" s="226" t="s">
        <v>617</v>
      </c>
      <c r="N171" s="232">
        <v>42657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38" ht="12.75" customHeight="1">
      <c r="A172" s="223">
        <v>2</v>
      </c>
      <c r="B172" s="224">
        <v>41794</v>
      </c>
      <c r="C172" s="224"/>
      <c r="D172" s="225" t="s">
        <v>658</v>
      </c>
      <c r="E172" s="226" t="s">
        <v>619</v>
      </c>
      <c r="F172" s="227">
        <v>257</v>
      </c>
      <c r="G172" s="226" t="s">
        <v>656</v>
      </c>
      <c r="H172" s="226">
        <v>300</v>
      </c>
      <c r="I172" s="228">
        <v>300</v>
      </c>
      <c r="J172" s="229" t="s">
        <v>657</v>
      </c>
      <c r="K172" s="230">
        <f t="shared" si="126"/>
        <v>43</v>
      </c>
      <c r="L172" s="231">
        <f t="shared" si="127"/>
        <v>0.16731517509727625</v>
      </c>
      <c r="M172" s="226" t="s">
        <v>617</v>
      </c>
      <c r="N172" s="232">
        <v>41822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38" ht="12.75" customHeight="1">
      <c r="A173" s="223">
        <v>3</v>
      </c>
      <c r="B173" s="224">
        <v>41828</v>
      </c>
      <c r="C173" s="224"/>
      <c r="D173" s="225" t="s">
        <v>659</v>
      </c>
      <c r="E173" s="226" t="s">
        <v>619</v>
      </c>
      <c r="F173" s="227">
        <v>393</v>
      </c>
      <c r="G173" s="226" t="s">
        <v>656</v>
      </c>
      <c r="H173" s="226">
        <v>468</v>
      </c>
      <c r="I173" s="228">
        <v>468</v>
      </c>
      <c r="J173" s="229" t="s">
        <v>657</v>
      </c>
      <c r="K173" s="230">
        <f t="shared" si="126"/>
        <v>75</v>
      </c>
      <c r="L173" s="231">
        <f t="shared" si="127"/>
        <v>0.19083969465648856</v>
      </c>
      <c r="M173" s="226" t="s">
        <v>617</v>
      </c>
      <c r="N173" s="232">
        <v>41863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38" ht="12.75" customHeight="1">
      <c r="A174" s="223">
        <v>4</v>
      </c>
      <c r="B174" s="224">
        <v>41857</v>
      </c>
      <c r="C174" s="224"/>
      <c r="D174" s="225" t="s">
        <v>660</v>
      </c>
      <c r="E174" s="226" t="s">
        <v>619</v>
      </c>
      <c r="F174" s="227">
        <v>205</v>
      </c>
      <c r="G174" s="226" t="s">
        <v>656</v>
      </c>
      <c r="H174" s="226">
        <v>275</v>
      </c>
      <c r="I174" s="228">
        <v>250</v>
      </c>
      <c r="J174" s="229" t="s">
        <v>657</v>
      </c>
      <c r="K174" s="230">
        <f t="shared" si="126"/>
        <v>70</v>
      </c>
      <c r="L174" s="231">
        <f t="shared" si="127"/>
        <v>0.34146341463414637</v>
      </c>
      <c r="M174" s="226" t="s">
        <v>617</v>
      </c>
      <c r="N174" s="232">
        <v>41962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38" ht="12.75" customHeight="1">
      <c r="A175" s="223">
        <v>5</v>
      </c>
      <c r="B175" s="224">
        <v>41886</v>
      </c>
      <c r="C175" s="224"/>
      <c r="D175" s="225" t="s">
        <v>661</v>
      </c>
      <c r="E175" s="226" t="s">
        <v>619</v>
      </c>
      <c r="F175" s="227">
        <v>162</v>
      </c>
      <c r="G175" s="226" t="s">
        <v>656</v>
      </c>
      <c r="H175" s="226">
        <v>190</v>
      </c>
      <c r="I175" s="228">
        <v>190</v>
      </c>
      <c r="J175" s="229" t="s">
        <v>657</v>
      </c>
      <c r="K175" s="230">
        <f t="shared" si="126"/>
        <v>28</v>
      </c>
      <c r="L175" s="231">
        <f t="shared" si="127"/>
        <v>0.1728395061728395</v>
      </c>
      <c r="M175" s="226" t="s">
        <v>617</v>
      </c>
      <c r="N175" s="232">
        <v>42006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38" ht="12.75" customHeight="1">
      <c r="A176" s="223">
        <v>6</v>
      </c>
      <c r="B176" s="224">
        <v>41886</v>
      </c>
      <c r="C176" s="224"/>
      <c r="D176" s="225" t="s">
        <v>662</v>
      </c>
      <c r="E176" s="226" t="s">
        <v>619</v>
      </c>
      <c r="F176" s="227">
        <v>75</v>
      </c>
      <c r="G176" s="226" t="s">
        <v>656</v>
      </c>
      <c r="H176" s="226">
        <v>91.5</v>
      </c>
      <c r="I176" s="228" t="s">
        <v>663</v>
      </c>
      <c r="J176" s="229" t="s">
        <v>664</v>
      </c>
      <c r="K176" s="230">
        <f t="shared" si="126"/>
        <v>16.5</v>
      </c>
      <c r="L176" s="231">
        <f t="shared" si="127"/>
        <v>0.22</v>
      </c>
      <c r="M176" s="226" t="s">
        <v>617</v>
      </c>
      <c r="N176" s="232">
        <v>41954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223">
        <v>7</v>
      </c>
      <c r="B177" s="224">
        <v>41913</v>
      </c>
      <c r="C177" s="224"/>
      <c r="D177" s="225" t="s">
        <v>665</v>
      </c>
      <c r="E177" s="226" t="s">
        <v>619</v>
      </c>
      <c r="F177" s="227">
        <v>850</v>
      </c>
      <c r="G177" s="226" t="s">
        <v>656</v>
      </c>
      <c r="H177" s="226">
        <v>982.5</v>
      </c>
      <c r="I177" s="228">
        <v>1050</v>
      </c>
      <c r="J177" s="229" t="s">
        <v>666</v>
      </c>
      <c r="K177" s="230">
        <f t="shared" si="126"/>
        <v>132.5</v>
      </c>
      <c r="L177" s="231">
        <f t="shared" si="127"/>
        <v>0.15588235294117647</v>
      </c>
      <c r="M177" s="226" t="s">
        <v>617</v>
      </c>
      <c r="N177" s="232">
        <v>42039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223">
        <v>8</v>
      </c>
      <c r="B178" s="224">
        <v>41913</v>
      </c>
      <c r="C178" s="224"/>
      <c r="D178" s="225" t="s">
        <v>667</v>
      </c>
      <c r="E178" s="226" t="s">
        <v>619</v>
      </c>
      <c r="F178" s="227">
        <v>475</v>
      </c>
      <c r="G178" s="226" t="s">
        <v>656</v>
      </c>
      <c r="H178" s="226">
        <v>515</v>
      </c>
      <c r="I178" s="228">
        <v>600</v>
      </c>
      <c r="J178" s="229" t="s">
        <v>668</v>
      </c>
      <c r="K178" s="230">
        <f t="shared" si="126"/>
        <v>40</v>
      </c>
      <c r="L178" s="231">
        <f t="shared" si="127"/>
        <v>8.4210526315789472E-2</v>
      </c>
      <c r="M178" s="226" t="s">
        <v>617</v>
      </c>
      <c r="N178" s="232">
        <v>41939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223">
        <v>9</v>
      </c>
      <c r="B179" s="224">
        <v>41913</v>
      </c>
      <c r="C179" s="224"/>
      <c r="D179" s="225" t="s">
        <v>669</v>
      </c>
      <c r="E179" s="226" t="s">
        <v>619</v>
      </c>
      <c r="F179" s="227">
        <v>86</v>
      </c>
      <c r="G179" s="226" t="s">
        <v>656</v>
      </c>
      <c r="H179" s="226">
        <v>99</v>
      </c>
      <c r="I179" s="228">
        <v>140</v>
      </c>
      <c r="J179" s="229" t="s">
        <v>670</v>
      </c>
      <c r="K179" s="230">
        <f t="shared" si="126"/>
        <v>13</v>
      </c>
      <c r="L179" s="231">
        <f t="shared" si="127"/>
        <v>0.15116279069767441</v>
      </c>
      <c r="M179" s="226" t="s">
        <v>617</v>
      </c>
      <c r="N179" s="232">
        <v>41939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223">
        <v>10</v>
      </c>
      <c r="B180" s="224">
        <v>41926</v>
      </c>
      <c r="C180" s="224"/>
      <c r="D180" s="225" t="s">
        <v>671</v>
      </c>
      <c r="E180" s="226" t="s">
        <v>619</v>
      </c>
      <c r="F180" s="227">
        <v>496.6</v>
      </c>
      <c r="G180" s="226" t="s">
        <v>656</v>
      </c>
      <c r="H180" s="226">
        <v>621</v>
      </c>
      <c r="I180" s="228">
        <v>580</v>
      </c>
      <c r="J180" s="229" t="s">
        <v>657</v>
      </c>
      <c r="K180" s="230">
        <f t="shared" si="126"/>
        <v>124.39999999999998</v>
      </c>
      <c r="L180" s="231">
        <f t="shared" si="127"/>
        <v>0.25050342327829234</v>
      </c>
      <c r="M180" s="226" t="s">
        <v>617</v>
      </c>
      <c r="N180" s="232">
        <v>42605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223">
        <v>11</v>
      </c>
      <c r="B181" s="224">
        <v>41926</v>
      </c>
      <c r="C181" s="224"/>
      <c r="D181" s="225" t="s">
        <v>672</v>
      </c>
      <c r="E181" s="226" t="s">
        <v>619</v>
      </c>
      <c r="F181" s="227">
        <v>2481.9</v>
      </c>
      <c r="G181" s="226" t="s">
        <v>656</v>
      </c>
      <c r="H181" s="226">
        <v>2840</v>
      </c>
      <c r="I181" s="228">
        <v>2870</v>
      </c>
      <c r="J181" s="229" t="s">
        <v>673</v>
      </c>
      <c r="K181" s="230">
        <f t="shared" si="126"/>
        <v>358.09999999999991</v>
      </c>
      <c r="L181" s="231">
        <f t="shared" si="127"/>
        <v>0.14428462065353154</v>
      </c>
      <c r="M181" s="226" t="s">
        <v>617</v>
      </c>
      <c r="N181" s="232">
        <v>42017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223">
        <v>12</v>
      </c>
      <c r="B182" s="224">
        <v>41928</v>
      </c>
      <c r="C182" s="224"/>
      <c r="D182" s="225" t="s">
        <v>674</v>
      </c>
      <c r="E182" s="226" t="s">
        <v>619</v>
      </c>
      <c r="F182" s="227">
        <v>84.5</v>
      </c>
      <c r="G182" s="226" t="s">
        <v>656</v>
      </c>
      <c r="H182" s="226">
        <v>93</v>
      </c>
      <c r="I182" s="228">
        <v>110</v>
      </c>
      <c r="J182" s="229" t="s">
        <v>675</v>
      </c>
      <c r="K182" s="230">
        <f t="shared" si="126"/>
        <v>8.5</v>
      </c>
      <c r="L182" s="231">
        <f t="shared" si="127"/>
        <v>0.10059171597633136</v>
      </c>
      <c r="M182" s="226" t="s">
        <v>617</v>
      </c>
      <c r="N182" s="232">
        <v>41939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223">
        <v>13</v>
      </c>
      <c r="B183" s="224">
        <v>41928</v>
      </c>
      <c r="C183" s="224"/>
      <c r="D183" s="225" t="s">
        <v>676</v>
      </c>
      <c r="E183" s="226" t="s">
        <v>619</v>
      </c>
      <c r="F183" s="227">
        <v>401</v>
      </c>
      <c r="G183" s="226" t="s">
        <v>656</v>
      </c>
      <c r="H183" s="226">
        <v>428</v>
      </c>
      <c r="I183" s="228">
        <v>450</v>
      </c>
      <c r="J183" s="229" t="s">
        <v>677</v>
      </c>
      <c r="K183" s="230">
        <f t="shared" si="126"/>
        <v>27</v>
      </c>
      <c r="L183" s="231">
        <f t="shared" si="127"/>
        <v>6.7331670822942641E-2</v>
      </c>
      <c r="M183" s="226" t="s">
        <v>617</v>
      </c>
      <c r="N183" s="232">
        <v>42020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223">
        <v>14</v>
      </c>
      <c r="B184" s="224">
        <v>41928</v>
      </c>
      <c r="C184" s="224"/>
      <c r="D184" s="225" t="s">
        <v>678</v>
      </c>
      <c r="E184" s="226" t="s">
        <v>619</v>
      </c>
      <c r="F184" s="227">
        <v>101</v>
      </c>
      <c r="G184" s="226" t="s">
        <v>656</v>
      </c>
      <c r="H184" s="226">
        <v>112</v>
      </c>
      <c r="I184" s="228">
        <v>120</v>
      </c>
      <c r="J184" s="229" t="s">
        <v>679</v>
      </c>
      <c r="K184" s="230">
        <f t="shared" si="126"/>
        <v>11</v>
      </c>
      <c r="L184" s="231">
        <f t="shared" si="127"/>
        <v>0.10891089108910891</v>
      </c>
      <c r="M184" s="226" t="s">
        <v>617</v>
      </c>
      <c r="N184" s="232">
        <v>41939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23">
        <v>15</v>
      </c>
      <c r="B185" s="224">
        <v>41954</v>
      </c>
      <c r="C185" s="224"/>
      <c r="D185" s="225" t="s">
        <v>680</v>
      </c>
      <c r="E185" s="226" t="s">
        <v>619</v>
      </c>
      <c r="F185" s="227">
        <v>59</v>
      </c>
      <c r="G185" s="226" t="s">
        <v>656</v>
      </c>
      <c r="H185" s="226">
        <v>76</v>
      </c>
      <c r="I185" s="228">
        <v>76</v>
      </c>
      <c r="J185" s="229" t="s">
        <v>657</v>
      </c>
      <c r="K185" s="230">
        <f t="shared" si="126"/>
        <v>17</v>
      </c>
      <c r="L185" s="231">
        <f t="shared" si="127"/>
        <v>0.28813559322033899</v>
      </c>
      <c r="M185" s="226" t="s">
        <v>617</v>
      </c>
      <c r="N185" s="232">
        <v>43032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223">
        <v>16</v>
      </c>
      <c r="B186" s="224">
        <v>41954</v>
      </c>
      <c r="C186" s="224"/>
      <c r="D186" s="225" t="s">
        <v>669</v>
      </c>
      <c r="E186" s="226" t="s">
        <v>619</v>
      </c>
      <c r="F186" s="227">
        <v>99</v>
      </c>
      <c r="G186" s="226" t="s">
        <v>656</v>
      </c>
      <c r="H186" s="226">
        <v>120</v>
      </c>
      <c r="I186" s="228">
        <v>120</v>
      </c>
      <c r="J186" s="229" t="s">
        <v>635</v>
      </c>
      <c r="K186" s="230">
        <f t="shared" si="126"/>
        <v>21</v>
      </c>
      <c r="L186" s="231">
        <f t="shared" si="127"/>
        <v>0.21212121212121213</v>
      </c>
      <c r="M186" s="226" t="s">
        <v>617</v>
      </c>
      <c r="N186" s="232">
        <v>41960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223">
        <v>17</v>
      </c>
      <c r="B187" s="224">
        <v>41956</v>
      </c>
      <c r="C187" s="224"/>
      <c r="D187" s="225" t="s">
        <v>681</v>
      </c>
      <c r="E187" s="226" t="s">
        <v>619</v>
      </c>
      <c r="F187" s="227">
        <v>22</v>
      </c>
      <c r="G187" s="226" t="s">
        <v>656</v>
      </c>
      <c r="H187" s="226">
        <v>33.549999999999997</v>
      </c>
      <c r="I187" s="228">
        <v>32</v>
      </c>
      <c r="J187" s="229" t="s">
        <v>682</v>
      </c>
      <c r="K187" s="230">
        <f t="shared" si="126"/>
        <v>11.549999999999997</v>
      </c>
      <c r="L187" s="231">
        <f t="shared" si="127"/>
        <v>0.52499999999999991</v>
      </c>
      <c r="M187" s="226" t="s">
        <v>617</v>
      </c>
      <c r="N187" s="232">
        <v>42188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223">
        <v>18</v>
      </c>
      <c r="B188" s="224">
        <v>41976</v>
      </c>
      <c r="C188" s="224"/>
      <c r="D188" s="225" t="s">
        <v>683</v>
      </c>
      <c r="E188" s="226" t="s">
        <v>619</v>
      </c>
      <c r="F188" s="227">
        <v>440</v>
      </c>
      <c r="G188" s="226" t="s">
        <v>656</v>
      </c>
      <c r="H188" s="226">
        <v>520</v>
      </c>
      <c r="I188" s="228">
        <v>520</v>
      </c>
      <c r="J188" s="229" t="s">
        <v>684</v>
      </c>
      <c r="K188" s="230">
        <f t="shared" si="126"/>
        <v>80</v>
      </c>
      <c r="L188" s="231">
        <f t="shared" si="127"/>
        <v>0.18181818181818182</v>
      </c>
      <c r="M188" s="226" t="s">
        <v>617</v>
      </c>
      <c r="N188" s="232">
        <v>42208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223">
        <v>19</v>
      </c>
      <c r="B189" s="224">
        <v>41976</v>
      </c>
      <c r="C189" s="224"/>
      <c r="D189" s="225" t="s">
        <v>685</v>
      </c>
      <c r="E189" s="226" t="s">
        <v>619</v>
      </c>
      <c r="F189" s="227">
        <v>360</v>
      </c>
      <c r="G189" s="226" t="s">
        <v>656</v>
      </c>
      <c r="H189" s="226">
        <v>427</v>
      </c>
      <c r="I189" s="228">
        <v>425</v>
      </c>
      <c r="J189" s="229" t="s">
        <v>686</v>
      </c>
      <c r="K189" s="230">
        <f t="shared" si="126"/>
        <v>67</v>
      </c>
      <c r="L189" s="231">
        <f t="shared" si="127"/>
        <v>0.18611111111111112</v>
      </c>
      <c r="M189" s="226" t="s">
        <v>617</v>
      </c>
      <c r="N189" s="232">
        <v>42058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223">
        <v>20</v>
      </c>
      <c r="B190" s="224">
        <v>42012</v>
      </c>
      <c r="C190" s="224"/>
      <c r="D190" s="225" t="s">
        <v>687</v>
      </c>
      <c r="E190" s="226" t="s">
        <v>619</v>
      </c>
      <c r="F190" s="227">
        <v>360</v>
      </c>
      <c r="G190" s="226" t="s">
        <v>656</v>
      </c>
      <c r="H190" s="226">
        <v>455</v>
      </c>
      <c r="I190" s="228">
        <v>420</v>
      </c>
      <c r="J190" s="229" t="s">
        <v>688</v>
      </c>
      <c r="K190" s="230">
        <f t="shared" si="126"/>
        <v>95</v>
      </c>
      <c r="L190" s="231">
        <f t="shared" si="127"/>
        <v>0.2638888888888889</v>
      </c>
      <c r="M190" s="226" t="s">
        <v>617</v>
      </c>
      <c r="N190" s="232">
        <v>42024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223">
        <v>21</v>
      </c>
      <c r="B191" s="224">
        <v>42012</v>
      </c>
      <c r="C191" s="224"/>
      <c r="D191" s="225" t="s">
        <v>689</v>
      </c>
      <c r="E191" s="226" t="s">
        <v>619</v>
      </c>
      <c r="F191" s="227">
        <v>130</v>
      </c>
      <c r="G191" s="226"/>
      <c r="H191" s="226">
        <v>175.5</v>
      </c>
      <c r="I191" s="228">
        <v>165</v>
      </c>
      <c r="J191" s="229" t="s">
        <v>690</v>
      </c>
      <c r="K191" s="230">
        <f t="shared" si="126"/>
        <v>45.5</v>
      </c>
      <c r="L191" s="231">
        <f t="shared" si="127"/>
        <v>0.35</v>
      </c>
      <c r="M191" s="226" t="s">
        <v>617</v>
      </c>
      <c r="N191" s="232">
        <v>43088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223">
        <v>22</v>
      </c>
      <c r="B192" s="224">
        <v>42040</v>
      </c>
      <c r="C192" s="224"/>
      <c r="D192" s="225" t="s">
        <v>392</v>
      </c>
      <c r="E192" s="226" t="s">
        <v>655</v>
      </c>
      <c r="F192" s="227">
        <v>98</v>
      </c>
      <c r="G192" s="226"/>
      <c r="H192" s="226">
        <v>120</v>
      </c>
      <c r="I192" s="228">
        <v>120</v>
      </c>
      <c r="J192" s="229" t="s">
        <v>657</v>
      </c>
      <c r="K192" s="230">
        <f t="shared" si="126"/>
        <v>22</v>
      </c>
      <c r="L192" s="231">
        <f t="shared" si="127"/>
        <v>0.22448979591836735</v>
      </c>
      <c r="M192" s="226" t="s">
        <v>617</v>
      </c>
      <c r="N192" s="232">
        <v>42753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23">
        <v>23</v>
      </c>
      <c r="B193" s="224">
        <v>42040</v>
      </c>
      <c r="C193" s="224"/>
      <c r="D193" s="225" t="s">
        <v>691</v>
      </c>
      <c r="E193" s="226" t="s">
        <v>655</v>
      </c>
      <c r="F193" s="227">
        <v>196</v>
      </c>
      <c r="G193" s="226"/>
      <c r="H193" s="226">
        <v>262</v>
      </c>
      <c r="I193" s="228">
        <v>255</v>
      </c>
      <c r="J193" s="229" t="s">
        <v>657</v>
      </c>
      <c r="K193" s="230">
        <f t="shared" si="126"/>
        <v>66</v>
      </c>
      <c r="L193" s="231">
        <f t="shared" si="127"/>
        <v>0.33673469387755101</v>
      </c>
      <c r="M193" s="226" t="s">
        <v>617</v>
      </c>
      <c r="N193" s="232">
        <v>42599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33">
        <v>24</v>
      </c>
      <c r="B194" s="234">
        <v>42067</v>
      </c>
      <c r="C194" s="234"/>
      <c r="D194" s="235" t="s">
        <v>391</v>
      </c>
      <c r="E194" s="236" t="s">
        <v>655</v>
      </c>
      <c r="F194" s="237">
        <v>235</v>
      </c>
      <c r="G194" s="237"/>
      <c r="H194" s="238">
        <v>77</v>
      </c>
      <c r="I194" s="238" t="s">
        <v>692</v>
      </c>
      <c r="J194" s="239" t="s">
        <v>693</v>
      </c>
      <c r="K194" s="240">
        <f t="shared" si="126"/>
        <v>-158</v>
      </c>
      <c r="L194" s="241">
        <f t="shared" si="127"/>
        <v>-0.67234042553191486</v>
      </c>
      <c r="M194" s="237" t="s">
        <v>634</v>
      </c>
      <c r="N194" s="234">
        <v>43522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23">
        <v>25</v>
      </c>
      <c r="B195" s="224">
        <v>42067</v>
      </c>
      <c r="C195" s="224"/>
      <c r="D195" s="225" t="s">
        <v>694</v>
      </c>
      <c r="E195" s="226" t="s">
        <v>655</v>
      </c>
      <c r="F195" s="227">
        <v>185</v>
      </c>
      <c r="G195" s="226"/>
      <c r="H195" s="226">
        <v>224</v>
      </c>
      <c r="I195" s="228" t="s">
        <v>695</v>
      </c>
      <c r="J195" s="229" t="s">
        <v>657</v>
      </c>
      <c r="K195" s="230">
        <f t="shared" si="126"/>
        <v>39</v>
      </c>
      <c r="L195" s="231">
        <f t="shared" si="127"/>
        <v>0.21081081081081082</v>
      </c>
      <c r="M195" s="226" t="s">
        <v>617</v>
      </c>
      <c r="N195" s="232">
        <v>42647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33">
        <v>26</v>
      </c>
      <c r="B196" s="234">
        <v>42090</v>
      </c>
      <c r="C196" s="234"/>
      <c r="D196" s="242" t="s">
        <v>696</v>
      </c>
      <c r="E196" s="237" t="s">
        <v>655</v>
      </c>
      <c r="F196" s="237">
        <v>49.5</v>
      </c>
      <c r="G196" s="238"/>
      <c r="H196" s="238">
        <v>15.85</v>
      </c>
      <c r="I196" s="238">
        <v>67</v>
      </c>
      <c r="J196" s="239" t="s">
        <v>697</v>
      </c>
      <c r="K196" s="238">
        <f t="shared" si="126"/>
        <v>-33.65</v>
      </c>
      <c r="L196" s="243">
        <f t="shared" si="127"/>
        <v>-0.67979797979797973</v>
      </c>
      <c r="M196" s="237" t="s">
        <v>634</v>
      </c>
      <c r="N196" s="244">
        <v>43627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23">
        <v>27</v>
      </c>
      <c r="B197" s="224">
        <v>42093</v>
      </c>
      <c r="C197" s="224"/>
      <c r="D197" s="225" t="s">
        <v>698</v>
      </c>
      <c r="E197" s="226" t="s">
        <v>655</v>
      </c>
      <c r="F197" s="227">
        <v>183.5</v>
      </c>
      <c r="G197" s="226"/>
      <c r="H197" s="226">
        <v>219</v>
      </c>
      <c r="I197" s="228">
        <v>218</v>
      </c>
      <c r="J197" s="229" t="s">
        <v>699</v>
      </c>
      <c r="K197" s="230">
        <f t="shared" si="126"/>
        <v>35.5</v>
      </c>
      <c r="L197" s="231">
        <f t="shared" si="127"/>
        <v>0.19346049046321526</v>
      </c>
      <c r="M197" s="226" t="s">
        <v>617</v>
      </c>
      <c r="N197" s="232">
        <v>42103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23">
        <v>28</v>
      </c>
      <c r="B198" s="224">
        <v>42114</v>
      </c>
      <c r="C198" s="224"/>
      <c r="D198" s="225" t="s">
        <v>700</v>
      </c>
      <c r="E198" s="226" t="s">
        <v>655</v>
      </c>
      <c r="F198" s="227">
        <f>(227+237)/2</f>
        <v>232</v>
      </c>
      <c r="G198" s="226"/>
      <c r="H198" s="226">
        <v>298</v>
      </c>
      <c r="I198" s="228">
        <v>298</v>
      </c>
      <c r="J198" s="229" t="s">
        <v>657</v>
      </c>
      <c r="K198" s="230">
        <f t="shared" si="126"/>
        <v>66</v>
      </c>
      <c r="L198" s="231">
        <f t="shared" si="127"/>
        <v>0.28448275862068967</v>
      </c>
      <c r="M198" s="226" t="s">
        <v>617</v>
      </c>
      <c r="N198" s="232">
        <v>42823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23">
        <v>29</v>
      </c>
      <c r="B199" s="224">
        <v>42128</v>
      </c>
      <c r="C199" s="224"/>
      <c r="D199" s="225" t="s">
        <v>701</v>
      </c>
      <c r="E199" s="226" t="s">
        <v>619</v>
      </c>
      <c r="F199" s="227">
        <v>385</v>
      </c>
      <c r="G199" s="226"/>
      <c r="H199" s="226">
        <f>212.5+331</f>
        <v>543.5</v>
      </c>
      <c r="I199" s="228">
        <v>510</v>
      </c>
      <c r="J199" s="229" t="s">
        <v>702</v>
      </c>
      <c r="K199" s="230">
        <f t="shared" si="126"/>
        <v>158.5</v>
      </c>
      <c r="L199" s="231">
        <f t="shared" si="127"/>
        <v>0.41168831168831171</v>
      </c>
      <c r="M199" s="226" t="s">
        <v>617</v>
      </c>
      <c r="N199" s="232">
        <v>42235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23">
        <v>30</v>
      </c>
      <c r="B200" s="224">
        <v>42128</v>
      </c>
      <c r="C200" s="224"/>
      <c r="D200" s="225" t="s">
        <v>703</v>
      </c>
      <c r="E200" s="226" t="s">
        <v>619</v>
      </c>
      <c r="F200" s="227">
        <v>115.5</v>
      </c>
      <c r="G200" s="226"/>
      <c r="H200" s="226">
        <v>146</v>
      </c>
      <c r="I200" s="228">
        <v>142</v>
      </c>
      <c r="J200" s="229" t="s">
        <v>704</v>
      </c>
      <c r="K200" s="230">
        <f t="shared" si="126"/>
        <v>30.5</v>
      </c>
      <c r="L200" s="231">
        <f t="shared" si="127"/>
        <v>0.26406926406926406</v>
      </c>
      <c r="M200" s="226" t="s">
        <v>617</v>
      </c>
      <c r="N200" s="232">
        <v>42202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23">
        <v>31</v>
      </c>
      <c r="B201" s="224">
        <v>42151</v>
      </c>
      <c r="C201" s="224"/>
      <c r="D201" s="225" t="s">
        <v>705</v>
      </c>
      <c r="E201" s="226" t="s">
        <v>619</v>
      </c>
      <c r="F201" s="227">
        <v>237.5</v>
      </c>
      <c r="G201" s="226"/>
      <c r="H201" s="226">
        <v>279.5</v>
      </c>
      <c r="I201" s="228">
        <v>278</v>
      </c>
      <c r="J201" s="229" t="s">
        <v>657</v>
      </c>
      <c r="K201" s="230">
        <f t="shared" si="126"/>
        <v>42</v>
      </c>
      <c r="L201" s="231">
        <f t="shared" si="127"/>
        <v>0.17684210526315788</v>
      </c>
      <c r="M201" s="226" t="s">
        <v>617</v>
      </c>
      <c r="N201" s="232">
        <v>42222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23">
        <v>32</v>
      </c>
      <c r="B202" s="224">
        <v>42174</v>
      </c>
      <c r="C202" s="224"/>
      <c r="D202" s="225" t="s">
        <v>676</v>
      </c>
      <c r="E202" s="226" t="s">
        <v>655</v>
      </c>
      <c r="F202" s="227">
        <v>340</v>
      </c>
      <c r="G202" s="226"/>
      <c r="H202" s="226">
        <v>448</v>
      </c>
      <c r="I202" s="228">
        <v>448</v>
      </c>
      <c r="J202" s="229" t="s">
        <v>657</v>
      </c>
      <c r="K202" s="230">
        <f t="shared" si="126"/>
        <v>108</v>
      </c>
      <c r="L202" s="231">
        <f t="shared" si="127"/>
        <v>0.31764705882352939</v>
      </c>
      <c r="M202" s="226" t="s">
        <v>617</v>
      </c>
      <c r="N202" s="232">
        <v>43018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23">
        <v>33</v>
      </c>
      <c r="B203" s="224">
        <v>42191</v>
      </c>
      <c r="C203" s="224"/>
      <c r="D203" s="225" t="s">
        <v>706</v>
      </c>
      <c r="E203" s="226" t="s">
        <v>655</v>
      </c>
      <c r="F203" s="227">
        <v>390</v>
      </c>
      <c r="G203" s="226"/>
      <c r="H203" s="226">
        <v>460</v>
      </c>
      <c r="I203" s="228">
        <v>460</v>
      </c>
      <c r="J203" s="229" t="s">
        <v>657</v>
      </c>
      <c r="K203" s="230">
        <f t="shared" si="126"/>
        <v>70</v>
      </c>
      <c r="L203" s="231">
        <f t="shared" si="127"/>
        <v>0.17948717948717949</v>
      </c>
      <c r="M203" s="226" t="s">
        <v>617</v>
      </c>
      <c r="N203" s="232">
        <v>42478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33">
        <v>34</v>
      </c>
      <c r="B204" s="234">
        <v>42195</v>
      </c>
      <c r="C204" s="234"/>
      <c r="D204" s="235" t="s">
        <v>707</v>
      </c>
      <c r="E204" s="236" t="s">
        <v>655</v>
      </c>
      <c r="F204" s="237">
        <v>122.5</v>
      </c>
      <c r="G204" s="237"/>
      <c r="H204" s="238">
        <v>61</v>
      </c>
      <c r="I204" s="238">
        <v>172</v>
      </c>
      <c r="J204" s="239" t="s">
        <v>708</v>
      </c>
      <c r="K204" s="240">
        <f t="shared" si="126"/>
        <v>-61.5</v>
      </c>
      <c r="L204" s="241">
        <f t="shared" si="127"/>
        <v>-0.50204081632653064</v>
      </c>
      <c r="M204" s="237" t="s">
        <v>634</v>
      </c>
      <c r="N204" s="234">
        <v>43333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23">
        <v>35</v>
      </c>
      <c r="B205" s="224">
        <v>42219</v>
      </c>
      <c r="C205" s="224"/>
      <c r="D205" s="225" t="s">
        <v>709</v>
      </c>
      <c r="E205" s="226" t="s">
        <v>655</v>
      </c>
      <c r="F205" s="227">
        <v>297.5</v>
      </c>
      <c r="G205" s="226"/>
      <c r="H205" s="226">
        <v>350</v>
      </c>
      <c r="I205" s="228">
        <v>360</v>
      </c>
      <c r="J205" s="229" t="s">
        <v>710</v>
      </c>
      <c r="K205" s="230">
        <f t="shared" si="126"/>
        <v>52.5</v>
      </c>
      <c r="L205" s="231">
        <f t="shared" si="127"/>
        <v>0.17647058823529413</v>
      </c>
      <c r="M205" s="226" t="s">
        <v>617</v>
      </c>
      <c r="N205" s="232">
        <v>42232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23">
        <v>36</v>
      </c>
      <c r="B206" s="224">
        <v>42219</v>
      </c>
      <c r="C206" s="224"/>
      <c r="D206" s="225" t="s">
        <v>711</v>
      </c>
      <c r="E206" s="226" t="s">
        <v>655</v>
      </c>
      <c r="F206" s="227">
        <v>115.5</v>
      </c>
      <c r="G206" s="226"/>
      <c r="H206" s="226">
        <v>149</v>
      </c>
      <c r="I206" s="228">
        <v>140</v>
      </c>
      <c r="J206" s="229" t="s">
        <v>712</v>
      </c>
      <c r="K206" s="230">
        <f t="shared" si="126"/>
        <v>33.5</v>
      </c>
      <c r="L206" s="231">
        <f t="shared" si="127"/>
        <v>0.29004329004329005</v>
      </c>
      <c r="M206" s="226" t="s">
        <v>617</v>
      </c>
      <c r="N206" s="232">
        <v>42740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23">
        <v>37</v>
      </c>
      <c r="B207" s="224">
        <v>42251</v>
      </c>
      <c r="C207" s="224"/>
      <c r="D207" s="225" t="s">
        <v>705</v>
      </c>
      <c r="E207" s="226" t="s">
        <v>655</v>
      </c>
      <c r="F207" s="227">
        <v>226</v>
      </c>
      <c r="G207" s="226"/>
      <c r="H207" s="226">
        <v>292</v>
      </c>
      <c r="I207" s="228">
        <v>292</v>
      </c>
      <c r="J207" s="229" t="s">
        <v>713</v>
      </c>
      <c r="K207" s="230">
        <f t="shared" si="126"/>
        <v>66</v>
      </c>
      <c r="L207" s="231">
        <f t="shared" si="127"/>
        <v>0.29203539823008851</v>
      </c>
      <c r="M207" s="226" t="s">
        <v>617</v>
      </c>
      <c r="N207" s="232">
        <v>42286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23">
        <v>38</v>
      </c>
      <c r="B208" s="224">
        <v>42254</v>
      </c>
      <c r="C208" s="224"/>
      <c r="D208" s="225" t="s">
        <v>700</v>
      </c>
      <c r="E208" s="226" t="s">
        <v>655</v>
      </c>
      <c r="F208" s="227">
        <v>232.5</v>
      </c>
      <c r="G208" s="226"/>
      <c r="H208" s="226">
        <v>312.5</v>
      </c>
      <c r="I208" s="228">
        <v>310</v>
      </c>
      <c r="J208" s="229" t="s">
        <v>657</v>
      </c>
      <c r="K208" s="230">
        <f t="shared" si="126"/>
        <v>80</v>
      </c>
      <c r="L208" s="231">
        <f t="shared" si="127"/>
        <v>0.34408602150537637</v>
      </c>
      <c r="M208" s="226" t="s">
        <v>617</v>
      </c>
      <c r="N208" s="232">
        <v>42823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23">
        <v>39</v>
      </c>
      <c r="B209" s="224">
        <v>42268</v>
      </c>
      <c r="C209" s="224"/>
      <c r="D209" s="225" t="s">
        <v>714</v>
      </c>
      <c r="E209" s="226" t="s">
        <v>655</v>
      </c>
      <c r="F209" s="227">
        <v>196.5</v>
      </c>
      <c r="G209" s="226"/>
      <c r="H209" s="226">
        <v>238</v>
      </c>
      <c r="I209" s="228">
        <v>238</v>
      </c>
      <c r="J209" s="229" t="s">
        <v>713</v>
      </c>
      <c r="K209" s="230">
        <f t="shared" si="126"/>
        <v>41.5</v>
      </c>
      <c r="L209" s="231">
        <f t="shared" si="127"/>
        <v>0.21119592875318066</v>
      </c>
      <c r="M209" s="226" t="s">
        <v>617</v>
      </c>
      <c r="N209" s="232">
        <v>42291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23">
        <v>40</v>
      </c>
      <c r="B210" s="224">
        <v>42271</v>
      </c>
      <c r="C210" s="224"/>
      <c r="D210" s="225" t="s">
        <v>654</v>
      </c>
      <c r="E210" s="226" t="s">
        <v>655</v>
      </c>
      <c r="F210" s="227">
        <v>65</v>
      </c>
      <c r="G210" s="226"/>
      <c r="H210" s="226">
        <v>82</v>
      </c>
      <c r="I210" s="228">
        <v>82</v>
      </c>
      <c r="J210" s="229" t="s">
        <v>713</v>
      </c>
      <c r="K210" s="230">
        <f t="shared" si="126"/>
        <v>17</v>
      </c>
      <c r="L210" s="231">
        <f t="shared" si="127"/>
        <v>0.26153846153846155</v>
      </c>
      <c r="M210" s="226" t="s">
        <v>617</v>
      </c>
      <c r="N210" s="232">
        <v>42578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23">
        <v>41</v>
      </c>
      <c r="B211" s="224">
        <v>42291</v>
      </c>
      <c r="C211" s="224"/>
      <c r="D211" s="225" t="s">
        <v>715</v>
      </c>
      <c r="E211" s="226" t="s">
        <v>655</v>
      </c>
      <c r="F211" s="227">
        <v>144</v>
      </c>
      <c r="G211" s="226"/>
      <c r="H211" s="226">
        <v>182.5</v>
      </c>
      <c r="I211" s="228">
        <v>181</v>
      </c>
      <c r="J211" s="229" t="s">
        <v>713</v>
      </c>
      <c r="K211" s="230">
        <f t="shared" si="126"/>
        <v>38.5</v>
      </c>
      <c r="L211" s="231">
        <f t="shared" si="127"/>
        <v>0.2673611111111111</v>
      </c>
      <c r="M211" s="226" t="s">
        <v>617</v>
      </c>
      <c r="N211" s="232">
        <v>42817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23">
        <v>42</v>
      </c>
      <c r="B212" s="224">
        <v>42291</v>
      </c>
      <c r="C212" s="224"/>
      <c r="D212" s="225" t="s">
        <v>716</v>
      </c>
      <c r="E212" s="226" t="s">
        <v>655</v>
      </c>
      <c r="F212" s="227">
        <v>264</v>
      </c>
      <c r="G212" s="226"/>
      <c r="H212" s="226">
        <v>311</v>
      </c>
      <c r="I212" s="228">
        <v>311</v>
      </c>
      <c r="J212" s="229" t="s">
        <v>713</v>
      </c>
      <c r="K212" s="230">
        <f t="shared" si="126"/>
        <v>47</v>
      </c>
      <c r="L212" s="231">
        <f t="shared" si="127"/>
        <v>0.17803030303030304</v>
      </c>
      <c r="M212" s="226" t="s">
        <v>617</v>
      </c>
      <c r="N212" s="232">
        <v>42604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23">
        <v>43</v>
      </c>
      <c r="B213" s="224">
        <v>42318</v>
      </c>
      <c r="C213" s="224"/>
      <c r="D213" s="225" t="s">
        <v>717</v>
      </c>
      <c r="E213" s="226" t="s">
        <v>619</v>
      </c>
      <c r="F213" s="227">
        <v>549.5</v>
      </c>
      <c r="G213" s="226"/>
      <c r="H213" s="226">
        <v>630</v>
      </c>
      <c r="I213" s="228">
        <v>630</v>
      </c>
      <c r="J213" s="229" t="s">
        <v>713</v>
      </c>
      <c r="K213" s="230">
        <f t="shared" si="126"/>
        <v>80.5</v>
      </c>
      <c r="L213" s="231">
        <f t="shared" si="127"/>
        <v>0.1464968152866242</v>
      </c>
      <c r="M213" s="226" t="s">
        <v>617</v>
      </c>
      <c r="N213" s="232">
        <v>42419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23">
        <v>44</v>
      </c>
      <c r="B214" s="224">
        <v>42342</v>
      </c>
      <c r="C214" s="224"/>
      <c r="D214" s="225" t="s">
        <v>718</v>
      </c>
      <c r="E214" s="226" t="s">
        <v>655</v>
      </c>
      <c r="F214" s="227">
        <v>1027.5</v>
      </c>
      <c r="G214" s="226"/>
      <c r="H214" s="226">
        <v>1315</v>
      </c>
      <c r="I214" s="228">
        <v>1250</v>
      </c>
      <c r="J214" s="229" t="s">
        <v>713</v>
      </c>
      <c r="K214" s="230">
        <f t="shared" si="126"/>
        <v>287.5</v>
      </c>
      <c r="L214" s="231">
        <f t="shared" si="127"/>
        <v>0.27980535279805352</v>
      </c>
      <c r="M214" s="226" t="s">
        <v>617</v>
      </c>
      <c r="N214" s="232">
        <v>43244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23">
        <v>45</v>
      </c>
      <c r="B215" s="224">
        <v>42367</v>
      </c>
      <c r="C215" s="224"/>
      <c r="D215" s="225" t="s">
        <v>719</v>
      </c>
      <c r="E215" s="226" t="s">
        <v>655</v>
      </c>
      <c r="F215" s="227">
        <v>465</v>
      </c>
      <c r="G215" s="226"/>
      <c r="H215" s="226">
        <v>540</v>
      </c>
      <c r="I215" s="228">
        <v>540</v>
      </c>
      <c r="J215" s="229" t="s">
        <v>713</v>
      </c>
      <c r="K215" s="230">
        <f t="shared" si="126"/>
        <v>75</v>
      </c>
      <c r="L215" s="231">
        <f t="shared" si="127"/>
        <v>0.16129032258064516</v>
      </c>
      <c r="M215" s="226" t="s">
        <v>617</v>
      </c>
      <c r="N215" s="232">
        <v>42530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23">
        <v>46</v>
      </c>
      <c r="B216" s="224">
        <v>42380</v>
      </c>
      <c r="C216" s="224"/>
      <c r="D216" s="225" t="s">
        <v>392</v>
      </c>
      <c r="E216" s="226" t="s">
        <v>619</v>
      </c>
      <c r="F216" s="227">
        <v>81</v>
      </c>
      <c r="G216" s="226"/>
      <c r="H216" s="226">
        <v>110</v>
      </c>
      <c r="I216" s="228">
        <v>110</v>
      </c>
      <c r="J216" s="229" t="s">
        <v>713</v>
      </c>
      <c r="K216" s="230">
        <f t="shared" si="126"/>
        <v>29</v>
      </c>
      <c r="L216" s="231">
        <f t="shared" si="127"/>
        <v>0.35802469135802467</v>
      </c>
      <c r="M216" s="226" t="s">
        <v>617</v>
      </c>
      <c r="N216" s="232">
        <v>42745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23">
        <v>47</v>
      </c>
      <c r="B217" s="224">
        <v>42382</v>
      </c>
      <c r="C217" s="224"/>
      <c r="D217" s="225" t="s">
        <v>720</v>
      </c>
      <c r="E217" s="226" t="s">
        <v>619</v>
      </c>
      <c r="F217" s="227">
        <v>417.5</v>
      </c>
      <c r="G217" s="226"/>
      <c r="H217" s="226">
        <v>547</v>
      </c>
      <c r="I217" s="228">
        <v>535</v>
      </c>
      <c r="J217" s="229" t="s">
        <v>713</v>
      </c>
      <c r="K217" s="230">
        <f t="shared" si="126"/>
        <v>129.5</v>
      </c>
      <c r="L217" s="231">
        <f t="shared" si="127"/>
        <v>0.31017964071856285</v>
      </c>
      <c r="M217" s="226" t="s">
        <v>617</v>
      </c>
      <c r="N217" s="232">
        <v>42578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23">
        <v>48</v>
      </c>
      <c r="B218" s="224">
        <v>42408</v>
      </c>
      <c r="C218" s="224"/>
      <c r="D218" s="225" t="s">
        <v>721</v>
      </c>
      <c r="E218" s="226" t="s">
        <v>655</v>
      </c>
      <c r="F218" s="227">
        <v>650</v>
      </c>
      <c r="G218" s="226"/>
      <c r="H218" s="226">
        <v>800</v>
      </c>
      <c r="I218" s="228">
        <v>800</v>
      </c>
      <c r="J218" s="229" t="s">
        <v>713</v>
      </c>
      <c r="K218" s="230">
        <f t="shared" si="126"/>
        <v>150</v>
      </c>
      <c r="L218" s="231">
        <f t="shared" si="127"/>
        <v>0.23076923076923078</v>
      </c>
      <c r="M218" s="226" t="s">
        <v>617</v>
      </c>
      <c r="N218" s="232">
        <v>43154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23">
        <v>49</v>
      </c>
      <c r="B219" s="224">
        <v>42433</v>
      </c>
      <c r="C219" s="224"/>
      <c r="D219" s="225" t="s">
        <v>212</v>
      </c>
      <c r="E219" s="226" t="s">
        <v>655</v>
      </c>
      <c r="F219" s="227">
        <v>437.5</v>
      </c>
      <c r="G219" s="226"/>
      <c r="H219" s="226">
        <v>504.5</v>
      </c>
      <c r="I219" s="228">
        <v>522</v>
      </c>
      <c r="J219" s="229" t="s">
        <v>722</v>
      </c>
      <c r="K219" s="230">
        <f t="shared" si="126"/>
        <v>67</v>
      </c>
      <c r="L219" s="231">
        <f t="shared" si="127"/>
        <v>0.15314285714285714</v>
      </c>
      <c r="M219" s="226" t="s">
        <v>617</v>
      </c>
      <c r="N219" s="232">
        <v>42480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23">
        <v>50</v>
      </c>
      <c r="B220" s="224">
        <v>42438</v>
      </c>
      <c r="C220" s="224"/>
      <c r="D220" s="225" t="s">
        <v>723</v>
      </c>
      <c r="E220" s="226" t="s">
        <v>655</v>
      </c>
      <c r="F220" s="227">
        <v>189.5</v>
      </c>
      <c r="G220" s="226"/>
      <c r="H220" s="226">
        <v>218</v>
      </c>
      <c r="I220" s="228">
        <v>218</v>
      </c>
      <c r="J220" s="229" t="s">
        <v>713</v>
      </c>
      <c r="K220" s="230">
        <f t="shared" si="126"/>
        <v>28.5</v>
      </c>
      <c r="L220" s="231">
        <f t="shared" si="127"/>
        <v>0.15039577836411611</v>
      </c>
      <c r="M220" s="226" t="s">
        <v>617</v>
      </c>
      <c r="N220" s="232">
        <v>43034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33">
        <v>51</v>
      </c>
      <c r="B221" s="234">
        <v>42471</v>
      </c>
      <c r="C221" s="234"/>
      <c r="D221" s="242" t="s">
        <v>724</v>
      </c>
      <c r="E221" s="237" t="s">
        <v>655</v>
      </c>
      <c r="F221" s="237">
        <v>36.5</v>
      </c>
      <c r="G221" s="238"/>
      <c r="H221" s="238">
        <v>15.85</v>
      </c>
      <c r="I221" s="238">
        <v>60</v>
      </c>
      <c r="J221" s="239" t="s">
        <v>725</v>
      </c>
      <c r="K221" s="240">
        <f t="shared" si="126"/>
        <v>-20.65</v>
      </c>
      <c r="L221" s="241">
        <f t="shared" si="127"/>
        <v>-0.5657534246575342</v>
      </c>
      <c r="M221" s="237" t="s">
        <v>634</v>
      </c>
      <c r="N221" s="245">
        <v>43627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23">
        <v>52</v>
      </c>
      <c r="B222" s="224">
        <v>42472</v>
      </c>
      <c r="C222" s="224"/>
      <c r="D222" s="225" t="s">
        <v>726</v>
      </c>
      <c r="E222" s="226" t="s">
        <v>655</v>
      </c>
      <c r="F222" s="227">
        <v>93</v>
      </c>
      <c r="G222" s="226"/>
      <c r="H222" s="226">
        <v>149</v>
      </c>
      <c r="I222" s="228">
        <v>140</v>
      </c>
      <c r="J222" s="229" t="s">
        <v>727</v>
      </c>
      <c r="K222" s="230">
        <f t="shared" si="126"/>
        <v>56</v>
      </c>
      <c r="L222" s="231">
        <f t="shared" si="127"/>
        <v>0.60215053763440862</v>
      </c>
      <c r="M222" s="226" t="s">
        <v>617</v>
      </c>
      <c r="N222" s="232">
        <v>42740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23">
        <v>53</v>
      </c>
      <c r="B223" s="224">
        <v>42472</v>
      </c>
      <c r="C223" s="224"/>
      <c r="D223" s="225" t="s">
        <v>728</v>
      </c>
      <c r="E223" s="226" t="s">
        <v>655</v>
      </c>
      <c r="F223" s="227">
        <v>130</v>
      </c>
      <c r="G223" s="226"/>
      <c r="H223" s="226">
        <v>150</v>
      </c>
      <c r="I223" s="228" t="s">
        <v>729</v>
      </c>
      <c r="J223" s="229" t="s">
        <v>713</v>
      </c>
      <c r="K223" s="230">
        <f t="shared" si="126"/>
        <v>20</v>
      </c>
      <c r="L223" s="231">
        <f t="shared" si="127"/>
        <v>0.15384615384615385</v>
      </c>
      <c r="M223" s="226" t="s">
        <v>617</v>
      </c>
      <c r="N223" s="232">
        <v>42564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23">
        <v>54</v>
      </c>
      <c r="B224" s="224">
        <v>42473</v>
      </c>
      <c r="C224" s="224"/>
      <c r="D224" s="225" t="s">
        <v>730</v>
      </c>
      <c r="E224" s="226" t="s">
        <v>655</v>
      </c>
      <c r="F224" s="227">
        <v>196</v>
      </c>
      <c r="G224" s="226"/>
      <c r="H224" s="226">
        <v>299</v>
      </c>
      <c r="I224" s="228">
        <v>299</v>
      </c>
      <c r="J224" s="229" t="s">
        <v>713</v>
      </c>
      <c r="K224" s="230">
        <v>103</v>
      </c>
      <c r="L224" s="231">
        <v>0.52551020408163296</v>
      </c>
      <c r="M224" s="226" t="s">
        <v>617</v>
      </c>
      <c r="N224" s="232">
        <v>42620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23">
        <v>55</v>
      </c>
      <c r="B225" s="224">
        <v>42473</v>
      </c>
      <c r="C225" s="224"/>
      <c r="D225" s="225" t="s">
        <v>731</v>
      </c>
      <c r="E225" s="226" t="s">
        <v>655</v>
      </c>
      <c r="F225" s="227">
        <v>88</v>
      </c>
      <c r="G225" s="226"/>
      <c r="H225" s="226">
        <v>103</v>
      </c>
      <c r="I225" s="228">
        <v>103</v>
      </c>
      <c r="J225" s="229" t="s">
        <v>713</v>
      </c>
      <c r="K225" s="230">
        <v>15</v>
      </c>
      <c r="L225" s="231">
        <v>0.170454545454545</v>
      </c>
      <c r="M225" s="226" t="s">
        <v>617</v>
      </c>
      <c r="N225" s="232">
        <v>42530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23">
        <v>56</v>
      </c>
      <c r="B226" s="224">
        <v>42492</v>
      </c>
      <c r="C226" s="224"/>
      <c r="D226" s="225" t="s">
        <v>732</v>
      </c>
      <c r="E226" s="226" t="s">
        <v>655</v>
      </c>
      <c r="F226" s="227">
        <v>127.5</v>
      </c>
      <c r="G226" s="226"/>
      <c r="H226" s="226">
        <v>148</v>
      </c>
      <c r="I226" s="228" t="s">
        <v>733</v>
      </c>
      <c r="J226" s="229" t="s">
        <v>713</v>
      </c>
      <c r="K226" s="230">
        <f t="shared" ref="K226:K230" si="128">H226-F226</f>
        <v>20.5</v>
      </c>
      <c r="L226" s="231">
        <f t="shared" ref="L226:L230" si="129">K226/F226</f>
        <v>0.16078431372549021</v>
      </c>
      <c r="M226" s="226" t="s">
        <v>617</v>
      </c>
      <c r="N226" s="232">
        <v>42564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23">
        <v>57</v>
      </c>
      <c r="B227" s="224">
        <v>42493</v>
      </c>
      <c r="C227" s="224"/>
      <c r="D227" s="225" t="s">
        <v>734</v>
      </c>
      <c r="E227" s="226" t="s">
        <v>655</v>
      </c>
      <c r="F227" s="227">
        <v>675</v>
      </c>
      <c r="G227" s="226"/>
      <c r="H227" s="226">
        <v>815</v>
      </c>
      <c r="I227" s="228" t="s">
        <v>735</v>
      </c>
      <c r="J227" s="229" t="s">
        <v>713</v>
      </c>
      <c r="K227" s="230">
        <f t="shared" si="128"/>
        <v>140</v>
      </c>
      <c r="L227" s="231">
        <f t="shared" si="129"/>
        <v>0.2074074074074074</v>
      </c>
      <c r="M227" s="226" t="s">
        <v>617</v>
      </c>
      <c r="N227" s="232">
        <v>43154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33">
        <v>58</v>
      </c>
      <c r="B228" s="234">
        <v>42522</v>
      </c>
      <c r="C228" s="234"/>
      <c r="D228" s="235" t="s">
        <v>736</v>
      </c>
      <c r="E228" s="236" t="s">
        <v>655</v>
      </c>
      <c r="F228" s="237">
        <v>500</v>
      </c>
      <c r="G228" s="237"/>
      <c r="H228" s="238">
        <v>232.5</v>
      </c>
      <c r="I228" s="238" t="s">
        <v>737</v>
      </c>
      <c r="J228" s="239" t="s">
        <v>738</v>
      </c>
      <c r="K228" s="240">
        <f t="shared" si="128"/>
        <v>-267.5</v>
      </c>
      <c r="L228" s="241">
        <f t="shared" si="129"/>
        <v>-0.53500000000000003</v>
      </c>
      <c r="M228" s="237" t="s">
        <v>634</v>
      </c>
      <c r="N228" s="234">
        <v>43735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23">
        <v>59</v>
      </c>
      <c r="B229" s="224">
        <v>42527</v>
      </c>
      <c r="C229" s="224"/>
      <c r="D229" s="225" t="s">
        <v>562</v>
      </c>
      <c r="E229" s="226" t="s">
        <v>655</v>
      </c>
      <c r="F229" s="227">
        <v>110</v>
      </c>
      <c r="G229" s="226"/>
      <c r="H229" s="226">
        <v>126.5</v>
      </c>
      <c r="I229" s="228">
        <v>125</v>
      </c>
      <c r="J229" s="229" t="s">
        <v>664</v>
      </c>
      <c r="K229" s="230">
        <f t="shared" si="128"/>
        <v>16.5</v>
      </c>
      <c r="L229" s="231">
        <f t="shared" si="129"/>
        <v>0.15</v>
      </c>
      <c r="M229" s="226" t="s">
        <v>617</v>
      </c>
      <c r="N229" s="232">
        <v>42552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23">
        <v>60</v>
      </c>
      <c r="B230" s="224">
        <v>42538</v>
      </c>
      <c r="C230" s="224"/>
      <c r="D230" s="225" t="s">
        <v>739</v>
      </c>
      <c r="E230" s="226" t="s">
        <v>655</v>
      </c>
      <c r="F230" s="227">
        <v>44</v>
      </c>
      <c r="G230" s="226"/>
      <c r="H230" s="226">
        <v>69.5</v>
      </c>
      <c r="I230" s="228">
        <v>69.5</v>
      </c>
      <c r="J230" s="229" t="s">
        <v>740</v>
      </c>
      <c r="K230" s="230">
        <f t="shared" si="128"/>
        <v>25.5</v>
      </c>
      <c r="L230" s="231">
        <f t="shared" si="129"/>
        <v>0.57954545454545459</v>
      </c>
      <c r="M230" s="226" t="s">
        <v>617</v>
      </c>
      <c r="N230" s="232">
        <v>42977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23">
        <v>61</v>
      </c>
      <c r="B231" s="224">
        <v>42549</v>
      </c>
      <c r="C231" s="224"/>
      <c r="D231" s="225" t="s">
        <v>741</v>
      </c>
      <c r="E231" s="226" t="s">
        <v>655</v>
      </c>
      <c r="F231" s="227">
        <v>262.5</v>
      </c>
      <c r="G231" s="226"/>
      <c r="H231" s="226">
        <v>340</v>
      </c>
      <c r="I231" s="228">
        <v>333</v>
      </c>
      <c r="J231" s="229" t="s">
        <v>742</v>
      </c>
      <c r="K231" s="230">
        <v>77.5</v>
      </c>
      <c r="L231" s="231">
        <v>0.29523809523809502</v>
      </c>
      <c r="M231" s="226" t="s">
        <v>617</v>
      </c>
      <c r="N231" s="232">
        <v>43017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23">
        <v>62</v>
      </c>
      <c r="B232" s="224">
        <v>42549</v>
      </c>
      <c r="C232" s="224"/>
      <c r="D232" s="225" t="s">
        <v>743</v>
      </c>
      <c r="E232" s="226" t="s">
        <v>655</v>
      </c>
      <c r="F232" s="227">
        <v>840</v>
      </c>
      <c r="G232" s="226"/>
      <c r="H232" s="226">
        <v>1230</v>
      </c>
      <c r="I232" s="228">
        <v>1230</v>
      </c>
      <c r="J232" s="229" t="s">
        <v>713</v>
      </c>
      <c r="K232" s="230">
        <v>390</v>
      </c>
      <c r="L232" s="231">
        <v>0.46428571428571402</v>
      </c>
      <c r="M232" s="226" t="s">
        <v>617</v>
      </c>
      <c r="N232" s="232">
        <v>42649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46">
        <v>63</v>
      </c>
      <c r="B233" s="247">
        <v>42556</v>
      </c>
      <c r="C233" s="247"/>
      <c r="D233" s="248" t="s">
        <v>744</v>
      </c>
      <c r="E233" s="249" t="s">
        <v>655</v>
      </c>
      <c r="F233" s="249">
        <v>395</v>
      </c>
      <c r="G233" s="250"/>
      <c r="H233" s="250">
        <f>(468.5+342.5)/2</f>
        <v>405.5</v>
      </c>
      <c r="I233" s="250">
        <v>510</v>
      </c>
      <c r="J233" s="251" t="s">
        <v>745</v>
      </c>
      <c r="K233" s="252">
        <f t="shared" ref="K233:K239" si="130">H233-F233</f>
        <v>10.5</v>
      </c>
      <c r="L233" s="253">
        <f t="shared" ref="L233:L239" si="131">K233/F233</f>
        <v>2.6582278481012658E-2</v>
      </c>
      <c r="M233" s="249" t="s">
        <v>746</v>
      </c>
      <c r="N233" s="247">
        <v>43606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33">
        <v>64</v>
      </c>
      <c r="B234" s="234">
        <v>42584</v>
      </c>
      <c r="C234" s="234"/>
      <c r="D234" s="235" t="s">
        <v>747</v>
      </c>
      <c r="E234" s="236" t="s">
        <v>619</v>
      </c>
      <c r="F234" s="237">
        <f>169.5-12.8</f>
        <v>156.69999999999999</v>
      </c>
      <c r="G234" s="237"/>
      <c r="H234" s="238">
        <v>77</v>
      </c>
      <c r="I234" s="238" t="s">
        <v>748</v>
      </c>
      <c r="J234" s="239" t="s">
        <v>749</v>
      </c>
      <c r="K234" s="240">
        <f t="shared" si="130"/>
        <v>-79.699999999999989</v>
      </c>
      <c r="L234" s="241">
        <f t="shared" si="131"/>
        <v>-0.50861518825781749</v>
      </c>
      <c r="M234" s="237" t="s">
        <v>634</v>
      </c>
      <c r="N234" s="234">
        <v>43522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33">
        <v>65</v>
      </c>
      <c r="B235" s="234">
        <v>42586</v>
      </c>
      <c r="C235" s="234"/>
      <c r="D235" s="235" t="s">
        <v>750</v>
      </c>
      <c r="E235" s="236" t="s">
        <v>655</v>
      </c>
      <c r="F235" s="237">
        <v>400</v>
      </c>
      <c r="G235" s="237"/>
      <c r="H235" s="238">
        <v>305</v>
      </c>
      <c r="I235" s="238">
        <v>475</v>
      </c>
      <c r="J235" s="239" t="s">
        <v>751</v>
      </c>
      <c r="K235" s="240">
        <f t="shared" si="130"/>
        <v>-95</v>
      </c>
      <c r="L235" s="241">
        <f t="shared" si="131"/>
        <v>-0.23749999999999999</v>
      </c>
      <c r="M235" s="237" t="s">
        <v>634</v>
      </c>
      <c r="N235" s="234">
        <v>43606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23">
        <v>66</v>
      </c>
      <c r="B236" s="224">
        <v>42593</v>
      </c>
      <c r="C236" s="224"/>
      <c r="D236" s="225" t="s">
        <v>752</v>
      </c>
      <c r="E236" s="226" t="s">
        <v>655</v>
      </c>
      <c r="F236" s="227">
        <v>86.5</v>
      </c>
      <c r="G236" s="226"/>
      <c r="H236" s="226">
        <v>130</v>
      </c>
      <c r="I236" s="228">
        <v>130</v>
      </c>
      <c r="J236" s="229" t="s">
        <v>753</v>
      </c>
      <c r="K236" s="230">
        <f t="shared" si="130"/>
        <v>43.5</v>
      </c>
      <c r="L236" s="231">
        <f t="shared" si="131"/>
        <v>0.50289017341040465</v>
      </c>
      <c r="M236" s="226" t="s">
        <v>617</v>
      </c>
      <c r="N236" s="232">
        <v>43091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33">
        <v>67</v>
      </c>
      <c r="B237" s="234">
        <v>42600</v>
      </c>
      <c r="C237" s="234"/>
      <c r="D237" s="235" t="s">
        <v>111</v>
      </c>
      <c r="E237" s="236" t="s">
        <v>655</v>
      </c>
      <c r="F237" s="237">
        <v>133.5</v>
      </c>
      <c r="G237" s="237"/>
      <c r="H237" s="238">
        <v>126.5</v>
      </c>
      <c r="I237" s="238">
        <v>178</v>
      </c>
      <c r="J237" s="239" t="s">
        <v>754</v>
      </c>
      <c r="K237" s="240">
        <f t="shared" si="130"/>
        <v>-7</v>
      </c>
      <c r="L237" s="241">
        <f t="shared" si="131"/>
        <v>-5.2434456928838954E-2</v>
      </c>
      <c r="M237" s="237" t="s">
        <v>634</v>
      </c>
      <c r="N237" s="234">
        <v>42615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23">
        <v>68</v>
      </c>
      <c r="B238" s="224">
        <v>42613</v>
      </c>
      <c r="C238" s="224"/>
      <c r="D238" s="225" t="s">
        <v>755</v>
      </c>
      <c r="E238" s="226" t="s">
        <v>655</v>
      </c>
      <c r="F238" s="227">
        <v>560</v>
      </c>
      <c r="G238" s="226"/>
      <c r="H238" s="226">
        <v>725</v>
      </c>
      <c r="I238" s="228">
        <v>725</v>
      </c>
      <c r="J238" s="229" t="s">
        <v>657</v>
      </c>
      <c r="K238" s="230">
        <f t="shared" si="130"/>
        <v>165</v>
      </c>
      <c r="L238" s="231">
        <f t="shared" si="131"/>
        <v>0.29464285714285715</v>
      </c>
      <c r="M238" s="226" t="s">
        <v>617</v>
      </c>
      <c r="N238" s="232">
        <v>42456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23">
        <v>69</v>
      </c>
      <c r="B239" s="224">
        <v>42614</v>
      </c>
      <c r="C239" s="224"/>
      <c r="D239" s="225" t="s">
        <v>756</v>
      </c>
      <c r="E239" s="226" t="s">
        <v>655</v>
      </c>
      <c r="F239" s="227">
        <v>160.5</v>
      </c>
      <c r="G239" s="226"/>
      <c r="H239" s="226">
        <v>210</v>
      </c>
      <c r="I239" s="228">
        <v>210</v>
      </c>
      <c r="J239" s="229" t="s">
        <v>657</v>
      </c>
      <c r="K239" s="230">
        <f t="shared" si="130"/>
        <v>49.5</v>
      </c>
      <c r="L239" s="231">
        <f t="shared" si="131"/>
        <v>0.30841121495327101</v>
      </c>
      <c r="M239" s="226" t="s">
        <v>617</v>
      </c>
      <c r="N239" s="232">
        <v>42871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23">
        <v>70</v>
      </c>
      <c r="B240" s="224">
        <v>42646</v>
      </c>
      <c r="C240" s="224"/>
      <c r="D240" s="225" t="s">
        <v>407</v>
      </c>
      <c r="E240" s="226" t="s">
        <v>655</v>
      </c>
      <c r="F240" s="227">
        <v>430</v>
      </c>
      <c r="G240" s="226"/>
      <c r="H240" s="226">
        <v>596</v>
      </c>
      <c r="I240" s="228">
        <v>575</v>
      </c>
      <c r="J240" s="229" t="s">
        <v>757</v>
      </c>
      <c r="K240" s="230">
        <v>166</v>
      </c>
      <c r="L240" s="231">
        <v>0.38604651162790699</v>
      </c>
      <c r="M240" s="226" t="s">
        <v>617</v>
      </c>
      <c r="N240" s="232">
        <v>42769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23">
        <v>71</v>
      </c>
      <c r="B241" s="224">
        <v>42657</v>
      </c>
      <c r="C241" s="224"/>
      <c r="D241" s="225" t="s">
        <v>758</v>
      </c>
      <c r="E241" s="226" t="s">
        <v>655</v>
      </c>
      <c r="F241" s="227">
        <v>280</v>
      </c>
      <c r="G241" s="226"/>
      <c r="H241" s="226">
        <v>345</v>
      </c>
      <c r="I241" s="228">
        <v>345</v>
      </c>
      <c r="J241" s="229" t="s">
        <v>657</v>
      </c>
      <c r="K241" s="230">
        <f t="shared" ref="K241:K246" si="132">H241-F241</f>
        <v>65</v>
      </c>
      <c r="L241" s="231">
        <f t="shared" ref="L241:L242" si="133">K241/F241</f>
        <v>0.23214285714285715</v>
      </c>
      <c r="M241" s="226" t="s">
        <v>617</v>
      </c>
      <c r="N241" s="232">
        <v>42814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23">
        <v>72</v>
      </c>
      <c r="B242" s="224">
        <v>42657</v>
      </c>
      <c r="C242" s="224"/>
      <c r="D242" s="225" t="s">
        <v>759</v>
      </c>
      <c r="E242" s="226" t="s">
        <v>655</v>
      </c>
      <c r="F242" s="227">
        <v>245</v>
      </c>
      <c r="G242" s="226"/>
      <c r="H242" s="226">
        <v>325.5</v>
      </c>
      <c r="I242" s="228">
        <v>330</v>
      </c>
      <c r="J242" s="229" t="s">
        <v>760</v>
      </c>
      <c r="K242" s="230">
        <f t="shared" si="132"/>
        <v>80.5</v>
      </c>
      <c r="L242" s="231">
        <f t="shared" si="133"/>
        <v>0.32857142857142857</v>
      </c>
      <c r="M242" s="226" t="s">
        <v>617</v>
      </c>
      <c r="N242" s="232">
        <v>42769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23">
        <v>73</v>
      </c>
      <c r="B243" s="224">
        <v>42660</v>
      </c>
      <c r="C243" s="224"/>
      <c r="D243" s="225" t="s">
        <v>352</v>
      </c>
      <c r="E243" s="226" t="s">
        <v>655</v>
      </c>
      <c r="F243" s="227">
        <v>125</v>
      </c>
      <c r="G243" s="226"/>
      <c r="H243" s="226">
        <v>160</v>
      </c>
      <c r="I243" s="228">
        <v>160</v>
      </c>
      <c r="J243" s="229" t="s">
        <v>713</v>
      </c>
      <c r="K243" s="230">
        <f t="shared" si="132"/>
        <v>35</v>
      </c>
      <c r="L243" s="231">
        <v>0.28000000000000003</v>
      </c>
      <c r="M243" s="226" t="s">
        <v>617</v>
      </c>
      <c r="N243" s="232">
        <v>42803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23">
        <v>74</v>
      </c>
      <c r="B244" s="224">
        <v>42660</v>
      </c>
      <c r="C244" s="224"/>
      <c r="D244" s="225" t="s">
        <v>484</v>
      </c>
      <c r="E244" s="226" t="s">
        <v>655</v>
      </c>
      <c r="F244" s="227">
        <v>114</v>
      </c>
      <c r="G244" s="226"/>
      <c r="H244" s="226">
        <v>145</v>
      </c>
      <c r="I244" s="228">
        <v>145</v>
      </c>
      <c r="J244" s="229" t="s">
        <v>713</v>
      </c>
      <c r="K244" s="230">
        <f t="shared" si="132"/>
        <v>31</v>
      </c>
      <c r="L244" s="231">
        <f t="shared" ref="L244:L246" si="134">K244/F244</f>
        <v>0.27192982456140352</v>
      </c>
      <c r="M244" s="226" t="s">
        <v>617</v>
      </c>
      <c r="N244" s="232">
        <v>42859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23">
        <v>75</v>
      </c>
      <c r="B245" s="224">
        <v>42660</v>
      </c>
      <c r="C245" s="224"/>
      <c r="D245" s="225" t="s">
        <v>761</v>
      </c>
      <c r="E245" s="226" t="s">
        <v>655</v>
      </c>
      <c r="F245" s="227">
        <v>212</v>
      </c>
      <c r="G245" s="226"/>
      <c r="H245" s="226">
        <v>280</v>
      </c>
      <c r="I245" s="228">
        <v>276</v>
      </c>
      <c r="J245" s="229" t="s">
        <v>762</v>
      </c>
      <c r="K245" s="230">
        <f t="shared" si="132"/>
        <v>68</v>
      </c>
      <c r="L245" s="231">
        <f t="shared" si="134"/>
        <v>0.32075471698113206</v>
      </c>
      <c r="M245" s="226" t="s">
        <v>617</v>
      </c>
      <c r="N245" s="232">
        <v>42858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23">
        <v>76</v>
      </c>
      <c r="B246" s="224">
        <v>42678</v>
      </c>
      <c r="C246" s="224"/>
      <c r="D246" s="225" t="s">
        <v>472</v>
      </c>
      <c r="E246" s="226" t="s">
        <v>655</v>
      </c>
      <c r="F246" s="227">
        <v>155</v>
      </c>
      <c r="G246" s="226"/>
      <c r="H246" s="226">
        <v>210</v>
      </c>
      <c r="I246" s="228">
        <v>210</v>
      </c>
      <c r="J246" s="229" t="s">
        <v>763</v>
      </c>
      <c r="K246" s="230">
        <f t="shared" si="132"/>
        <v>55</v>
      </c>
      <c r="L246" s="231">
        <f t="shared" si="134"/>
        <v>0.35483870967741937</v>
      </c>
      <c r="M246" s="226" t="s">
        <v>617</v>
      </c>
      <c r="N246" s="232">
        <v>42944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33">
        <v>77</v>
      </c>
      <c r="B247" s="234">
        <v>42710</v>
      </c>
      <c r="C247" s="234"/>
      <c r="D247" s="235" t="s">
        <v>764</v>
      </c>
      <c r="E247" s="236" t="s">
        <v>655</v>
      </c>
      <c r="F247" s="237">
        <v>150.5</v>
      </c>
      <c r="G247" s="237"/>
      <c r="H247" s="238">
        <v>72.5</v>
      </c>
      <c r="I247" s="238">
        <v>174</v>
      </c>
      <c r="J247" s="239" t="s">
        <v>765</v>
      </c>
      <c r="K247" s="240">
        <v>-78</v>
      </c>
      <c r="L247" s="241">
        <v>-0.51827242524916906</v>
      </c>
      <c r="M247" s="237" t="s">
        <v>634</v>
      </c>
      <c r="N247" s="234">
        <v>43333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23">
        <v>78</v>
      </c>
      <c r="B248" s="224">
        <v>42712</v>
      </c>
      <c r="C248" s="224"/>
      <c r="D248" s="225" t="s">
        <v>766</v>
      </c>
      <c r="E248" s="226" t="s">
        <v>655</v>
      </c>
      <c r="F248" s="227">
        <v>380</v>
      </c>
      <c r="G248" s="226"/>
      <c r="H248" s="226">
        <v>478</v>
      </c>
      <c r="I248" s="228">
        <v>468</v>
      </c>
      <c r="J248" s="229" t="s">
        <v>713</v>
      </c>
      <c r="K248" s="230">
        <f t="shared" ref="K248:K250" si="135">H248-F248</f>
        <v>98</v>
      </c>
      <c r="L248" s="231">
        <f t="shared" ref="L248:L250" si="136">K248/F248</f>
        <v>0.25789473684210529</v>
      </c>
      <c r="M248" s="226" t="s">
        <v>617</v>
      </c>
      <c r="N248" s="232">
        <v>43025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23">
        <v>79</v>
      </c>
      <c r="B249" s="224">
        <v>42734</v>
      </c>
      <c r="C249" s="224"/>
      <c r="D249" s="225" t="s">
        <v>110</v>
      </c>
      <c r="E249" s="226" t="s">
        <v>655</v>
      </c>
      <c r="F249" s="227">
        <v>305</v>
      </c>
      <c r="G249" s="226"/>
      <c r="H249" s="226">
        <v>375</v>
      </c>
      <c r="I249" s="228">
        <v>375</v>
      </c>
      <c r="J249" s="229" t="s">
        <v>713</v>
      </c>
      <c r="K249" s="230">
        <f t="shared" si="135"/>
        <v>70</v>
      </c>
      <c r="L249" s="231">
        <f t="shared" si="136"/>
        <v>0.22950819672131148</v>
      </c>
      <c r="M249" s="226" t="s">
        <v>617</v>
      </c>
      <c r="N249" s="232">
        <v>42768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23">
        <v>80</v>
      </c>
      <c r="B250" s="224">
        <v>42739</v>
      </c>
      <c r="C250" s="224"/>
      <c r="D250" s="225" t="s">
        <v>96</v>
      </c>
      <c r="E250" s="226" t="s">
        <v>655</v>
      </c>
      <c r="F250" s="227">
        <v>99.5</v>
      </c>
      <c r="G250" s="226"/>
      <c r="H250" s="226">
        <v>158</v>
      </c>
      <c r="I250" s="228">
        <v>158</v>
      </c>
      <c r="J250" s="229" t="s">
        <v>713</v>
      </c>
      <c r="K250" s="230">
        <f t="shared" si="135"/>
        <v>58.5</v>
      </c>
      <c r="L250" s="231">
        <f t="shared" si="136"/>
        <v>0.5879396984924623</v>
      </c>
      <c r="M250" s="226" t="s">
        <v>617</v>
      </c>
      <c r="N250" s="232">
        <v>42898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23">
        <v>81</v>
      </c>
      <c r="B251" s="224">
        <v>42739</v>
      </c>
      <c r="C251" s="224"/>
      <c r="D251" s="225" t="s">
        <v>96</v>
      </c>
      <c r="E251" s="226" t="s">
        <v>655</v>
      </c>
      <c r="F251" s="227">
        <v>99.5</v>
      </c>
      <c r="G251" s="226"/>
      <c r="H251" s="226">
        <v>158</v>
      </c>
      <c r="I251" s="228">
        <v>158</v>
      </c>
      <c r="J251" s="229" t="s">
        <v>713</v>
      </c>
      <c r="K251" s="230">
        <v>58.5</v>
      </c>
      <c r="L251" s="231">
        <v>0.58793969849246197</v>
      </c>
      <c r="M251" s="226" t="s">
        <v>617</v>
      </c>
      <c r="N251" s="232">
        <v>42898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23">
        <v>82</v>
      </c>
      <c r="B252" s="224">
        <v>42786</v>
      </c>
      <c r="C252" s="224"/>
      <c r="D252" s="225" t="s">
        <v>187</v>
      </c>
      <c r="E252" s="226" t="s">
        <v>655</v>
      </c>
      <c r="F252" s="227">
        <v>140.5</v>
      </c>
      <c r="G252" s="226"/>
      <c r="H252" s="226">
        <v>220</v>
      </c>
      <c r="I252" s="228">
        <v>220</v>
      </c>
      <c r="J252" s="229" t="s">
        <v>713</v>
      </c>
      <c r="K252" s="230">
        <f>H252-F252</f>
        <v>79.5</v>
      </c>
      <c r="L252" s="231">
        <f>K252/F252</f>
        <v>0.5658362989323843</v>
      </c>
      <c r="M252" s="226" t="s">
        <v>617</v>
      </c>
      <c r="N252" s="232">
        <v>42864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23">
        <v>83</v>
      </c>
      <c r="B253" s="224">
        <v>42786</v>
      </c>
      <c r="C253" s="224"/>
      <c r="D253" s="225" t="s">
        <v>767</v>
      </c>
      <c r="E253" s="226" t="s">
        <v>655</v>
      </c>
      <c r="F253" s="227">
        <v>202.5</v>
      </c>
      <c r="G253" s="226"/>
      <c r="H253" s="226">
        <v>234</v>
      </c>
      <c r="I253" s="228">
        <v>234</v>
      </c>
      <c r="J253" s="229" t="s">
        <v>713</v>
      </c>
      <c r="K253" s="230">
        <v>31.5</v>
      </c>
      <c r="L253" s="231">
        <v>0.155555555555556</v>
      </c>
      <c r="M253" s="226" t="s">
        <v>617</v>
      </c>
      <c r="N253" s="232">
        <v>42836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23">
        <v>84</v>
      </c>
      <c r="B254" s="224">
        <v>42818</v>
      </c>
      <c r="C254" s="224"/>
      <c r="D254" s="225" t="s">
        <v>768</v>
      </c>
      <c r="E254" s="226" t="s">
        <v>655</v>
      </c>
      <c r="F254" s="227">
        <v>300.5</v>
      </c>
      <c r="G254" s="226"/>
      <c r="H254" s="226">
        <v>417.5</v>
      </c>
      <c r="I254" s="228">
        <v>420</v>
      </c>
      <c r="J254" s="229" t="s">
        <v>769</v>
      </c>
      <c r="K254" s="230">
        <f>H254-F254</f>
        <v>117</v>
      </c>
      <c r="L254" s="231">
        <f>K254/F254</f>
        <v>0.38935108153078202</v>
      </c>
      <c r="M254" s="226" t="s">
        <v>617</v>
      </c>
      <c r="N254" s="232">
        <v>43070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23">
        <v>85</v>
      </c>
      <c r="B255" s="224">
        <v>42818</v>
      </c>
      <c r="C255" s="224"/>
      <c r="D255" s="225" t="s">
        <v>743</v>
      </c>
      <c r="E255" s="226" t="s">
        <v>655</v>
      </c>
      <c r="F255" s="227">
        <v>850</v>
      </c>
      <c r="G255" s="226"/>
      <c r="H255" s="226">
        <v>1042.5</v>
      </c>
      <c r="I255" s="228">
        <v>1023</v>
      </c>
      <c r="J255" s="229" t="s">
        <v>770</v>
      </c>
      <c r="K255" s="230">
        <v>192.5</v>
      </c>
      <c r="L255" s="231">
        <v>0.22647058823529401</v>
      </c>
      <c r="M255" s="226" t="s">
        <v>617</v>
      </c>
      <c r="N255" s="232">
        <v>42830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23">
        <v>86</v>
      </c>
      <c r="B256" s="224">
        <v>42830</v>
      </c>
      <c r="C256" s="224"/>
      <c r="D256" s="225" t="s">
        <v>503</v>
      </c>
      <c r="E256" s="226" t="s">
        <v>655</v>
      </c>
      <c r="F256" s="227">
        <v>785</v>
      </c>
      <c r="G256" s="226"/>
      <c r="H256" s="226">
        <v>930</v>
      </c>
      <c r="I256" s="228">
        <v>920</v>
      </c>
      <c r="J256" s="229" t="s">
        <v>771</v>
      </c>
      <c r="K256" s="230">
        <f>H256-F256</f>
        <v>145</v>
      </c>
      <c r="L256" s="231">
        <f>K256/F256</f>
        <v>0.18471337579617833</v>
      </c>
      <c r="M256" s="226" t="s">
        <v>617</v>
      </c>
      <c r="N256" s="232">
        <v>42976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33">
        <v>87</v>
      </c>
      <c r="B257" s="234">
        <v>42831</v>
      </c>
      <c r="C257" s="234"/>
      <c r="D257" s="235" t="s">
        <v>772</v>
      </c>
      <c r="E257" s="236" t="s">
        <v>655</v>
      </c>
      <c r="F257" s="237">
        <v>40</v>
      </c>
      <c r="G257" s="237"/>
      <c r="H257" s="238">
        <v>13.1</v>
      </c>
      <c r="I257" s="238">
        <v>60</v>
      </c>
      <c r="J257" s="239" t="s">
        <v>773</v>
      </c>
      <c r="K257" s="240">
        <v>-26.9</v>
      </c>
      <c r="L257" s="241">
        <v>-0.67249999999999999</v>
      </c>
      <c r="M257" s="237" t="s">
        <v>634</v>
      </c>
      <c r="N257" s="234">
        <v>43138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23">
        <v>88</v>
      </c>
      <c r="B258" s="224">
        <v>42837</v>
      </c>
      <c r="C258" s="224"/>
      <c r="D258" s="225" t="s">
        <v>95</v>
      </c>
      <c r="E258" s="226" t="s">
        <v>655</v>
      </c>
      <c r="F258" s="227">
        <v>289.5</v>
      </c>
      <c r="G258" s="226"/>
      <c r="H258" s="226">
        <v>354</v>
      </c>
      <c r="I258" s="228">
        <v>360</v>
      </c>
      <c r="J258" s="229" t="s">
        <v>774</v>
      </c>
      <c r="K258" s="230">
        <f t="shared" ref="K258:K266" si="137">H258-F258</f>
        <v>64.5</v>
      </c>
      <c r="L258" s="231">
        <f t="shared" ref="L258:L266" si="138">K258/F258</f>
        <v>0.22279792746113988</v>
      </c>
      <c r="M258" s="226" t="s">
        <v>617</v>
      </c>
      <c r="N258" s="232">
        <v>43040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23">
        <v>89</v>
      </c>
      <c r="B259" s="224">
        <v>42845</v>
      </c>
      <c r="C259" s="224"/>
      <c r="D259" s="225" t="s">
        <v>439</v>
      </c>
      <c r="E259" s="226" t="s">
        <v>655</v>
      </c>
      <c r="F259" s="227">
        <v>700</v>
      </c>
      <c r="G259" s="226"/>
      <c r="H259" s="226">
        <v>840</v>
      </c>
      <c r="I259" s="228">
        <v>840</v>
      </c>
      <c r="J259" s="229" t="s">
        <v>775</v>
      </c>
      <c r="K259" s="230">
        <f t="shared" si="137"/>
        <v>140</v>
      </c>
      <c r="L259" s="231">
        <f t="shared" si="138"/>
        <v>0.2</v>
      </c>
      <c r="M259" s="226" t="s">
        <v>617</v>
      </c>
      <c r="N259" s="232">
        <v>42893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23">
        <v>90</v>
      </c>
      <c r="B260" s="224">
        <v>42887</v>
      </c>
      <c r="C260" s="224"/>
      <c r="D260" s="225" t="s">
        <v>776</v>
      </c>
      <c r="E260" s="226" t="s">
        <v>655</v>
      </c>
      <c r="F260" s="227">
        <v>130</v>
      </c>
      <c r="G260" s="226"/>
      <c r="H260" s="226">
        <v>144.25</v>
      </c>
      <c r="I260" s="228">
        <v>170</v>
      </c>
      <c r="J260" s="229" t="s">
        <v>777</v>
      </c>
      <c r="K260" s="230">
        <f t="shared" si="137"/>
        <v>14.25</v>
      </c>
      <c r="L260" s="231">
        <f t="shared" si="138"/>
        <v>0.10961538461538461</v>
      </c>
      <c r="M260" s="226" t="s">
        <v>617</v>
      </c>
      <c r="N260" s="232">
        <v>43675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23">
        <v>91</v>
      </c>
      <c r="B261" s="224">
        <v>42901</v>
      </c>
      <c r="C261" s="224"/>
      <c r="D261" s="225" t="s">
        <v>778</v>
      </c>
      <c r="E261" s="226" t="s">
        <v>655</v>
      </c>
      <c r="F261" s="227">
        <v>214.5</v>
      </c>
      <c r="G261" s="226"/>
      <c r="H261" s="226">
        <v>262</v>
      </c>
      <c r="I261" s="228">
        <v>262</v>
      </c>
      <c r="J261" s="229" t="s">
        <v>779</v>
      </c>
      <c r="K261" s="230">
        <f t="shared" si="137"/>
        <v>47.5</v>
      </c>
      <c r="L261" s="231">
        <f t="shared" si="138"/>
        <v>0.22144522144522144</v>
      </c>
      <c r="M261" s="226" t="s">
        <v>617</v>
      </c>
      <c r="N261" s="232">
        <v>42977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54">
        <v>92</v>
      </c>
      <c r="B262" s="255">
        <v>42933</v>
      </c>
      <c r="C262" s="255"/>
      <c r="D262" s="256" t="s">
        <v>780</v>
      </c>
      <c r="E262" s="257" t="s">
        <v>655</v>
      </c>
      <c r="F262" s="258">
        <v>370</v>
      </c>
      <c r="G262" s="257"/>
      <c r="H262" s="257">
        <v>447.5</v>
      </c>
      <c r="I262" s="259">
        <v>450</v>
      </c>
      <c r="J262" s="260" t="s">
        <v>713</v>
      </c>
      <c r="K262" s="230">
        <f t="shared" si="137"/>
        <v>77.5</v>
      </c>
      <c r="L262" s="261">
        <f t="shared" si="138"/>
        <v>0.20945945945945946</v>
      </c>
      <c r="M262" s="257" t="s">
        <v>617</v>
      </c>
      <c r="N262" s="262">
        <v>43035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54">
        <v>93</v>
      </c>
      <c r="B263" s="255">
        <v>42943</v>
      </c>
      <c r="C263" s="255"/>
      <c r="D263" s="256" t="s">
        <v>185</v>
      </c>
      <c r="E263" s="257" t="s">
        <v>655</v>
      </c>
      <c r="F263" s="258">
        <v>657.5</v>
      </c>
      <c r="G263" s="257"/>
      <c r="H263" s="257">
        <v>825</v>
      </c>
      <c r="I263" s="259">
        <v>820</v>
      </c>
      <c r="J263" s="260" t="s">
        <v>713</v>
      </c>
      <c r="K263" s="230">
        <f t="shared" si="137"/>
        <v>167.5</v>
      </c>
      <c r="L263" s="261">
        <f t="shared" si="138"/>
        <v>0.25475285171102663</v>
      </c>
      <c r="M263" s="257" t="s">
        <v>617</v>
      </c>
      <c r="N263" s="262">
        <v>43090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23">
        <v>94</v>
      </c>
      <c r="B264" s="224">
        <v>42964</v>
      </c>
      <c r="C264" s="224"/>
      <c r="D264" s="225" t="s">
        <v>370</v>
      </c>
      <c r="E264" s="226" t="s">
        <v>655</v>
      </c>
      <c r="F264" s="227">
        <v>605</v>
      </c>
      <c r="G264" s="226"/>
      <c r="H264" s="226">
        <v>750</v>
      </c>
      <c r="I264" s="228">
        <v>750</v>
      </c>
      <c r="J264" s="229" t="s">
        <v>771</v>
      </c>
      <c r="K264" s="230">
        <f t="shared" si="137"/>
        <v>145</v>
      </c>
      <c r="L264" s="231">
        <f t="shared" si="138"/>
        <v>0.23966942148760331</v>
      </c>
      <c r="M264" s="226" t="s">
        <v>617</v>
      </c>
      <c r="N264" s="232">
        <v>43027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33">
        <v>95</v>
      </c>
      <c r="B265" s="234">
        <v>42979</v>
      </c>
      <c r="C265" s="234"/>
      <c r="D265" s="242" t="s">
        <v>781</v>
      </c>
      <c r="E265" s="237" t="s">
        <v>655</v>
      </c>
      <c r="F265" s="237">
        <v>255</v>
      </c>
      <c r="G265" s="238"/>
      <c r="H265" s="238">
        <v>217.25</v>
      </c>
      <c r="I265" s="238">
        <v>320</v>
      </c>
      <c r="J265" s="239" t="s">
        <v>782</v>
      </c>
      <c r="K265" s="240">
        <f t="shared" si="137"/>
        <v>-37.75</v>
      </c>
      <c r="L265" s="243">
        <f t="shared" si="138"/>
        <v>-0.14803921568627451</v>
      </c>
      <c r="M265" s="237" t="s">
        <v>634</v>
      </c>
      <c r="N265" s="234">
        <v>43661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23">
        <v>96</v>
      </c>
      <c r="B266" s="224">
        <v>42997</v>
      </c>
      <c r="C266" s="224"/>
      <c r="D266" s="225" t="s">
        <v>783</v>
      </c>
      <c r="E266" s="226" t="s">
        <v>655</v>
      </c>
      <c r="F266" s="227">
        <v>215</v>
      </c>
      <c r="G266" s="226"/>
      <c r="H266" s="226">
        <v>258</v>
      </c>
      <c r="I266" s="228">
        <v>258</v>
      </c>
      <c r="J266" s="229" t="s">
        <v>713</v>
      </c>
      <c r="K266" s="230">
        <f t="shared" si="137"/>
        <v>43</v>
      </c>
      <c r="L266" s="231">
        <f t="shared" si="138"/>
        <v>0.2</v>
      </c>
      <c r="M266" s="226" t="s">
        <v>617</v>
      </c>
      <c r="N266" s="232">
        <v>43040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23">
        <v>97</v>
      </c>
      <c r="B267" s="224">
        <v>42997</v>
      </c>
      <c r="C267" s="224"/>
      <c r="D267" s="225" t="s">
        <v>783</v>
      </c>
      <c r="E267" s="226" t="s">
        <v>655</v>
      </c>
      <c r="F267" s="227">
        <v>215</v>
      </c>
      <c r="G267" s="226"/>
      <c r="H267" s="226">
        <v>258</v>
      </c>
      <c r="I267" s="228">
        <v>258</v>
      </c>
      <c r="J267" s="260" t="s">
        <v>713</v>
      </c>
      <c r="K267" s="230">
        <v>43</v>
      </c>
      <c r="L267" s="231">
        <v>0.2</v>
      </c>
      <c r="M267" s="226" t="s">
        <v>617</v>
      </c>
      <c r="N267" s="232">
        <v>43040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54">
        <v>98</v>
      </c>
      <c r="B268" s="255">
        <v>42998</v>
      </c>
      <c r="C268" s="255"/>
      <c r="D268" s="256" t="s">
        <v>784</v>
      </c>
      <c r="E268" s="257" t="s">
        <v>655</v>
      </c>
      <c r="F268" s="227">
        <v>75</v>
      </c>
      <c r="G268" s="257"/>
      <c r="H268" s="257">
        <v>90</v>
      </c>
      <c r="I268" s="259">
        <v>90</v>
      </c>
      <c r="J268" s="229" t="s">
        <v>785</v>
      </c>
      <c r="K268" s="230">
        <f t="shared" ref="K268:K273" si="139">H268-F268</f>
        <v>15</v>
      </c>
      <c r="L268" s="231">
        <f t="shared" ref="L268:L273" si="140">K268/F268</f>
        <v>0.2</v>
      </c>
      <c r="M268" s="226" t="s">
        <v>617</v>
      </c>
      <c r="N268" s="232">
        <v>43019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54">
        <v>99</v>
      </c>
      <c r="B269" s="255">
        <v>43011</v>
      </c>
      <c r="C269" s="255"/>
      <c r="D269" s="256" t="s">
        <v>637</v>
      </c>
      <c r="E269" s="257" t="s">
        <v>655</v>
      </c>
      <c r="F269" s="258">
        <v>315</v>
      </c>
      <c r="G269" s="257"/>
      <c r="H269" s="257">
        <v>392</v>
      </c>
      <c r="I269" s="259">
        <v>384</v>
      </c>
      <c r="J269" s="260" t="s">
        <v>786</v>
      </c>
      <c r="K269" s="230">
        <f t="shared" si="139"/>
        <v>77</v>
      </c>
      <c r="L269" s="261">
        <f t="shared" si="140"/>
        <v>0.24444444444444444</v>
      </c>
      <c r="M269" s="257" t="s">
        <v>617</v>
      </c>
      <c r="N269" s="262">
        <v>43017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54">
        <v>100</v>
      </c>
      <c r="B270" s="255">
        <v>43013</v>
      </c>
      <c r="C270" s="255"/>
      <c r="D270" s="256" t="s">
        <v>477</v>
      </c>
      <c r="E270" s="257" t="s">
        <v>655</v>
      </c>
      <c r="F270" s="258">
        <v>145</v>
      </c>
      <c r="G270" s="257"/>
      <c r="H270" s="257">
        <v>179</v>
      </c>
      <c r="I270" s="259">
        <v>180</v>
      </c>
      <c r="J270" s="260" t="s">
        <v>787</v>
      </c>
      <c r="K270" s="230">
        <f t="shared" si="139"/>
        <v>34</v>
      </c>
      <c r="L270" s="261">
        <f t="shared" si="140"/>
        <v>0.23448275862068965</v>
      </c>
      <c r="M270" s="257" t="s">
        <v>617</v>
      </c>
      <c r="N270" s="262">
        <v>43025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54">
        <v>101</v>
      </c>
      <c r="B271" s="255">
        <v>43014</v>
      </c>
      <c r="C271" s="255"/>
      <c r="D271" s="256" t="s">
        <v>342</v>
      </c>
      <c r="E271" s="257" t="s">
        <v>655</v>
      </c>
      <c r="F271" s="258">
        <v>256</v>
      </c>
      <c r="G271" s="257"/>
      <c r="H271" s="257">
        <v>323</v>
      </c>
      <c r="I271" s="259">
        <v>320</v>
      </c>
      <c r="J271" s="260" t="s">
        <v>713</v>
      </c>
      <c r="K271" s="230">
        <f t="shared" si="139"/>
        <v>67</v>
      </c>
      <c r="L271" s="261">
        <f t="shared" si="140"/>
        <v>0.26171875</v>
      </c>
      <c r="M271" s="257" t="s">
        <v>617</v>
      </c>
      <c r="N271" s="262">
        <v>43067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54">
        <v>102</v>
      </c>
      <c r="B272" s="255">
        <v>43017</v>
      </c>
      <c r="C272" s="255"/>
      <c r="D272" s="256" t="s">
        <v>360</v>
      </c>
      <c r="E272" s="257" t="s">
        <v>655</v>
      </c>
      <c r="F272" s="258">
        <v>137.5</v>
      </c>
      <c r="G272" s="257"/>
      <c r="H272" s="257">
        <v>184</v>
      </c>
      <c r="I272" s="259">
        <v>183</v>
      </c>
      <c r="J272" s="260" t="s">
        <v>788</v>
      </c>
      <c r="K272" s="230">
        <f t="shared" si="139"/>
        <v>46.5</v>
      </c>
      <c r="L272" s="261">
        <f t="shared" si="140"/>
        <v>0.33818181818181819</v>
      </c>
      <c r="M272" s="257" t="s">
        <v>617</v>
      </c>
      <c r="N272" s="262">
        <v>43108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54">
        <v>103</v>
      </c>
      <c r="B273" s="255">
        <v>43018</v>
      </c>
      <c r="C273" s="255"/>
      <c r="D273" s="256" t="s">
        <v>789</v>
      </c>
      <c r="E273" s="257" t="s">
        <v>655</v>
      </c>
      <c r="F273" s="258">
        <v>125.5</v>
      </c>
      <c r="G273" s="257"/>
      <c r="H273" s="257">
        <v>158</v>
      </c>
      <c r="I273" s="259">
        <v>155</v>
      </c>
      <c r="J273" s="260" t="s">
        <v>790</v>
      </c>
      <c r="K273" s="230">
        <f t="shared" si="139"/>
        <v>32.5</v>
      </c>
      <c r="L273" s="261">
        <f t="shared" si="140"/>
        <v>0.25896414342629481</v>
      </c>
      <c r="M273" s="257" t="s">
        <v>617</v>
      </c>
      <c r="N273" s="262">
        <v>43067</v>
      </c>
      <c r="O273" s="1"/>
      <c r="P273" s="1"/>
      <c r="Q273" s="1"/>
      <c r="R273" s="6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54">
        <v>104</v>
      </c>
      <c r="B274" s="255">
        <v>43018</v>
      </c>
      <c r="C274" s="255"/>
      <c r="D274" s="256" t="s">
        <v>791</v>
      </c>
      <c r="E274" s="257" t="s">
        <v>655</v>
      </c>
      <c r="F274" s="258">
        <v>895</v>
      </c>
      <c r="G274" s="257"/>
      <c r="H274" s="257">
        <v>1122.5</v>
      </c>
      <c r="I274" s="259">
        <v>1078</v>
      </c>
      <c r="J274" s="260" t="s">
        <v>792</v>
      </c>
      <c r="K274" s="230">
        <v>227.5</v>
      </c>
      <c r="L274" s="261">
        <v>0.25418994413407803</v>
      </c>
      <c r="M274" s="257" t="s">
        <v>617</v>
      </c>
      <c r="N274" s="262">
        <v>43117</v>
      </c>
      <c r="O274" s="1"/>
      <c r="P274" s="1"/>
      <c r="Q274" s="1"/>
      <c r="R274" s="6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54">
        <v>105</v>
      </c>
      <c r="B275" s="255">
        <v>43020</v>
      </c>
      <c r="C275" s="255"/>
      <c r="D275" s="256" t="s">
        <v>351</v>
      </c>
      <c r="E275" s="257" t="s">
        <v>655</v>
      </c>
      <c r="F275" s="258">
        <v>525</v>
      </c>
      <c r="G275" s="257"/>
      <c r="H275" s="257">
        <v>629</v>
      </c>
      <c r="I275" s="259">
        <v>629</v>
      </c>
      <c r="J275" s="260" t="s">
        <v>713</v>
      </c>
      <c r="K275" s="230">
        <v>104</v>
      </c>
      <c r="L275" s="261">
        <v>0.19809523809523799</v>
      </c>
      <c r="M275" s="257" t="s">
        <v>617</v>
      </c>
      <c r="N275" s="262">
        <v>43119</v>
      </c>
      <c r="O275" s="1"/>
      <c r="P275" s="1"/>
      <c r="Q275" s="1"/>
      <c r="R275" s="6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54">
        <v>106</v>
      </c>
      <c r="B276" s="255">
        <v>43046</v>
      </c>
      <c r="C276" s="255"/>
      <c r="D276" s="256" t="s">
        <v>397</v>
      </c>
      <c r="E276" s="257" t="s">
        <v>655</v>
      </c>
      <c r="F276" s="258">
        <v>740</v>
      </c>
      <c r="G276" s="257"/>
      <c r="H276" s="257">
        <v>892.5</v>
      </c>
      <c r="I276" s="259">
        <v>900</v>
      </c>
      <c r="J276" s="260" t="s">
        <v>793</v>
      </c>
      <c r="K276" s="230">
        <f t="shared" ref="K276:K278" si="141">H276-F276</f>
        <v>152.5</v>
      </c>
      <c r="L276" s="261">
        <f t="shared" ref="L276:L278" si="142">K276/F276</f>
        <v>0.20608108108108109</v>
      </c>
      <c r="M276" s="257" t="s">
        <v>617</v>
      </c>
      <c r="N276" s="262">
        <v>43052</v>
      </c>
      <c r="O276" s="1"/>
      <c r="P276" s="1"/>
      <c r="Q276" s="1"/>
      <c r="R276" s="6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23">
        <v>107</v>
      </c>
      <c r="B277" s="224">
        <v>43073</v>
      </c>
      <c r="C277" s="224"/>
      <c r="D277" s="225" t="s">
        <v>794</v>
      </c>
      <c r="E277" s="226" t="s">
        <v>655</v>
      </c>
      <c r="F277" s="227">
        <v>118.5</v>
      </c>
      <c r="G277" s="226"/>
      <c r="H277" s="226">
        <v>143.5</v>
      </c>
      <c r="I277" s="228">
        <v>145</v>
      </c>
      <c r="J277" s="229" t="s">
        <v>644</v>
      </c>
      <c r="K277" s="230">
        <f t="shared" si="141"/>
        <v>25</v>
      </c>
      <c r="L277" s="231">
        <f t="shared" si="142"/>
        <v>0.2109704641350211</v>
      </c>
      <c r="M277" s="226" t="s">
        <v>617</v>
      </c>
      <c r="N277" s="232">
        <v>43097</v>
      </c>
      <c r="O277" s="1"/>
      <c r="P277" s="1"/>
      <c r="Q277" s="1"/>
      <c r="R277" s="6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33">
        <v>108</v>
      </c>
      <c r="B278" s="234">
        <v>43090</v>
      </c>
      <c r="C278" s="234"/>
      <c r="D278" s="235" t="s">
        <v>445</v>
      </c>
      <c r="E278" s="236" t="s">
        <v>655</v>
      </c>
      <c r="F278" s="237">
        <v>715</v>
      </c>
      <c r="G278" s="237"/>
      <c r="H278" s="238">
        <v>500</v>
      </c>
      <c r="I278" s="238">
        <v>872</v>
      </c>
      <c r="J278" s="239" t="s">
        <v>795</v>
      </c>
      <c r="K278" s="240">
        <f t="shared" si="141"/>
        <v>-215</v>
      </c>
      <c r="L278" s="241">
        <f t="shared" si="142"/>
        <v>-0.30069930069930068</v>
      </c>
      <c r="M278" s="237" t="s">
        <v>634</v>
      </c>
      <c r="N278" s="234">
        <v>43670</v>
      </c>
      <c r="O278" s="1"/>
      <c r="P278" s="1"/>
      <c r="Q278" s="1"/>
      <c r="R278" s="6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23">
        <v>109</v>
      </c>
      <c r="B279" s="224">
        <v>43098</v>
      </c>
      <c r="C279" s="224"/>
      <c r="D279" s="225" t="s">
        <v>637</v>
      </c>
      <c r="E279" s="226" t="s">
        <v>655</v>
      </c>
      <c r="F279" s="227">
        <v>435</v>
      </c>
      <c r="G279" s="226"/>
      <c r="H279" s="226">
        <v>542.5</v>
      </c>
      <c r="I279" s="228">
        <v>539</v>
      </c>
      <c r="J279" s="229" t="s">
        <v>713</v>
      </c>
      <c r="K279" s="230">
        <v>107.5</v>
      </c>
      <c r="L279" s="231">
        <v>0.247126436781609</v>
      </c>
      <c r="M279" s="226" t="s">
        <v>617</v>
      </c>
      <c r="N279" s="232">
        <v>43206</v>
      </c>
      <c r="O279" s="1"/>
      <c r="P279" s="1"/>
      <c r="Q279" s="1"/>
      <c r="R279" s="6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23">
        <v>110</v>
      </c>
      <c r="B280" s="224">
        <v>43098</v>
      </c>
      <c r="C280" s="224"/>
      <c r="D280" s="225" t="s">
        <v>584</v>
      </c>
      <c r="E280" s="226" t="s">
        <v>655</v>
      </c>
      <c r="F280" s="227">
        <v>885</v>
      </c>
      <c r="G280" s="226"/>
      <c r="H280" s="226">
        <v>1090</v>
      </c>
      <c r="I280" s="228">
        <v>1084</v>
      </c>
      <c r="J280" s="229" t="s">
        <v>713</v>
      </c>
      <c r="K280" s="230">
        <v>205</v>
      </c>
      <c r="L280" s="231">
        <v>0.23163841807909599</v>
      </c>
      <c r="M280" s="226" t="s">
        <v>617</v>
      </c>
      <c r="N280" s="232">
        <v>43213</v>
      </c>
      <c r="O280" s="1"/>
      <c r="P280" s="1"/>
      <c r="Q280" s="1"/>
      <c r="R280" s="6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63">
        <v>111</v>
      </c>
      <c r="B281" s="264">
        <v>43192</v>
      </c>
      <c r="C281" s="264"/>
      <c r="D281" s="242" t="s">
        <v>796</v>
      </c>
      <c r="E281" s="237" t="s">
        <v>655</v>
      </c>
      <c r="F281" s="265">
        <v>478.5</v>
      </c>
      <c r="G281" s="237"/>
      <c r="H281" s="237">
        <v>442</v>
      </c>
      <c r="I281" s="238">
        <v>613</v>
      </c>
      <c r="J281" s="239" t="s">
        <v>797</v>
      </c>
      <c r="K281" s="240">
        <f t="shared" ref="K281:K284" si="143">H281-F281</f>
        <v>-36.5</v>
      </c>
      <c r="L281" s="241">
        <f t="shared" ref="L281:L284" si="144">K281/F281</f>
        <v>-7.6280041797283177E-2</v>
      </c>
      <c r="M281" s="237" t="s">
        <v>634</v>
      </c>
      <c r="N281" s="234">
        <v>43762</v>
      </c>
      <c r="O281" s="1"/>
      <c r="P281" s="1"/>
      <c r="Q281" s="1"/>
      <c r="R281" s="6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33">
        <v>112</v>
      </c>
      <c r="B282" s="234">
        <v>43194</v>
      </c>
      <c r="C282" s="234"/>
      <c r="D282" s="235" t="s">
        <v>798</v>
      </c>
      <c r="E282" s="236" t="s">
        <v>655</v>
      </c>
      <c r="F282" s="237">
        <f>141.5-7.3</f>
        <v>134.19999999999999</v>
      </c>
      <c r="G282" s="237"/>
      <c r="H282" s="238">
        <v>77</v>
      </c>
      <c r="I282" s="238">
        <v>180</v>
      </c>
      <c r="J282" s="239" t="s">
        <v>799</v>
      </c>
      <c r="K282" s="240">
        <f t="shared" si="143"/>
        <v>-57.199999999999989</v>
      </c>
      <c r="L282" s="241">
        <f t="shared" si="144"/>
        <v>-0.42622950819672129</v>
      </c>
      <c r="M282" s="237" t="s">
        <v>634</v>
      </c>
      <c r="N282" s="234">
        <v>43522</v>
      </c>
      <c r="O282" s="1"/>
      <c r="P282" s="1"/>
      <c r="Q282" s="1"/>
      <c r="R282" s="6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33">
        <v>113</v>
      </c>
      <c r="B283" s="234">
        <v>43209</v>
      </c>
      <c r="C283" s="234"/>
      <c r="D283" s="235" t="s">
        <v>800</v>
      </c>
      <c r="E283" s="236" t="s">
        <v>655</v>
      </c>
      <c r="F283" s="237">
        <v>430</v>
      </c>
      <c r="G283" s="237"/>
      <c r="H283" s="238">
        <v>220</v>
      </c>
      <c r="I283" s="238">
        <v>537</v>
      </c>
      <c r="J283" s="239" t="s">
        <v>801</v>
      </c>
      <c r="K283" s="240">
        <f t="shared" si="143"/>
        <v>-210</v>
      </c>
      <c r="L283" s="241">
        <f t="shared" si="144"/>
        <v>-0.48837209302325579</v>
      </c>
      <c r="M283" s="237" t="s">
        <v>634</v>
      </c>
      <c r="N283" s="234">
        <v>43252</v>
      </c>
      <c r="O283" s="1"/>
      <c r="P283" s="1"/>
      <c r="Q283" s="1"/>
      <c r="R283" s="6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54">
        <v>114</v>
      </c>
      <c r="B284" s="255">
        <v>43220</v>
      </c>
      <c r="C284" s="255"/>
      <c r="D284" s="256" t="s">
        <v>398</v>
      </c>
      <c r="E284" s="257" t="s">
        <v>655</v>
      </c>
      <c r="F284" s="257">
        <v>153.5</v>
      </c>
      <c r="G284" s="257"/>
      <c r="H284" s="257">
        <v>196</v>
      </c>
      <c r="I284" s="259">
        <v>196</v>
      </c>
      <c r="J284" s="229" t="s">
        <v>802</v>
      </c>
      <c r="K284" s="230">
        <f t="shared" si="143"/>
        <v>42.5</v>
      </c>
      <c r="L284" s="231">
        <f t="shared" si="144"/>
        <v>0.27687296416938112</v>
      </c>
      <c r="M284" s="226" t="s">
        <v>617</v>
      </c>
      <c r="N284" s="232">
        <v>43605</v>
      </c>
      <c r="O284" s="1"/>
      <c r="P284" s="1"/>
      <c r="Q284" s="1"/>
      <c r="R284" s="6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33">
        <v>115</v>
      </c>
      <c r="B285" s="234">
        <v>43306</v>
      </c>
      <c r="C285" s="234"/>
      <c r="D285" s="235" t="s">
        <v>772</v>
      </c>
      <c r="E285" s="236" t="s">
        <v>655</v>
      </c>
      <c r="F285" s="237">
        <v>27.5</v>
      </c>
      <c r="G285" s="237"/>
      <c r="H285" s="238">
        <v>13.1</v>
      </c>
      <c r="I285" s="238">
        <v>60</v>
      </c>
      <c r="J285" s="239" t="s">
        <v>803</v>
      </c>
      <c r="K285" s="240">
        <v>-14.4</v>
      </c>
      <c r="L285" s="241">
        <v>-0.52363636363636401</v>
      </c>
      <c r="M285" s="237" t="s">
        <v>634</v>
      </c>
      <c r="N285" s="234">
        <v>43138</v>
      </c>
      <c r="O285" s="1"/>
      <c r="P285" s="1"/>
      <c r="Q285" s="1"/>
      <c r="R285" s="6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63">
        <v>116</v>
      </c>
      <c r="B286" s="264">
        <v>43318</v>
      </c>
      <c r="C286" s="264"/>
      <c r="D286" s="242" t="s">
        <v>804</v>
      </c>
      <c r="E286" s="237" t="s">
        <v>655</v>
      </c>
      <c r="F286" s="237">
        <v>148.5</v>
      </c>
      <c r="G286" s="237"/>
      <c r="H286" s="237">
        <v>102</v>
      </c>
      <c r="I286" s="238">
        <v>182</v>
      </c>
      <c r="J286" s="239" t="s">
        <v>805</v>
      </c>
      <c r="K286" s="240">
        <f>H286-F286</f>
        <v>-46.5</v>
      </c>
      <c r="L286" s="241">
        <f>K286/F286</f>
        <v>-0.31313131313131315</v>
      </c>
      <c r="M286" s="237" t="s">
        <v>634</v>
      </c>
      <c r="N286" s="234">
        <v>43661</v>
      </c>
      <c r="O286" s="1"/>
      <c r="P286" s="1"/>
      <c r="Q286" s="1"/>
      <c r="R286" s="6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23">
        <v>117</v>
      </c>
      <c r="B287" s="224">
        <v>43335</v>
      </c>
      <c r="C287" s="224"/>
      <c r="D287" s="225" t="s">
        <v>806</v>
      </c>
      <c r="E287" s="226" t="s">
        <v>655</v>
      </c>
      <c r="F287" s="257">
        <v>285</v>
      </c>
      <c r="G287" s="226"/>
      <c r="H287" s="226">
        <v>355</v>
      </c>
      <c r="I287" s="228">
        <v>364</v>
      </c>
      <c r="J287" s="229" t="s">
        <v>807</v>
      </c>
      <c r="K287" s="230">
        <v>70</v>
      </c>
      <c r="L287" s="231">
        <v>0.24561403508771901</v>
      </c>
      <c r="M287" s="226" t="s">
        <v>617</v>
      </c>
      <c r="N287" s="232">
        <v>43455</v>
      </c>
      <c r="O287" s="1"/>
      <c r="P287" s="1"/>
      <c r="Q287" s="1"/>
      <c r="R287" s="6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23">
        <v>118</v>
      </c>
      <c r="B288" s="224">
        <v>43341</v>
      </c>
      <c r="C288" s="224"/>
      <c r="D288" s="225" t="s">
        <v>386</v>
      </c>
      <c r="E288" s="226" t="s">
        <v>655</v>
      </c>
      <c r="F288" s="257">
        <v>525</v>
      </c>
      <c r="G288" s="226"/>
      <c r="H288" s="226">
        <v>585</v>
      </c>
      <c r="I288" s="228">
        <v>635</v>
      </c>
      <c r="J288" s="229" t="s">
        <v>808</v>
      </c>
      <c r="K288" s="230">
        <f t="shared" ref="K288:K304" si="145">H288-F288</f>
        <v>60</v>
      </c>
      <c r="L288" s="231">
        <f t="shared" ref="L288:L304" si="146">K288/F288</f>
        <v>0.11428571428571428</v>
      </c>
      <c r="M288" s="226" t="s">
        <v>617</v>
      </c>
      <c r="N288" s="232">
        <v>43662</v>
      </c>
      <c r="O288" s="1"/>
      <c r="P288" s="1"/>
      <c r="Q288" s="1"/>
      <c r="R288" s="6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23">
        <v>119</v>
      </c>
      <c r="B289" s="224">
        <v>43395</v>
      </c>
      <c r="C289" s="224"/>
      <c r="D289" s="225" t="s">
        <v>370</v>
      </c>
      <c r="E289" s="226" t="s">
        <v>655</v>
      </c>
      <c r="F289" s="257">
        <v>475</v>
      </c>
      <c r="G289" s="226"/>
      <c r="H289" s="226">
        <v>574</v>
      </c>
      <c r="I289" s="228">
        <v>570</v>
      </c>
      <c r="J289" s="229" t="s">
        <v>713</v>
      </c>
      <c r="K289" s="230">
        <f t="shared" si="145"/>
        <v>99</v>
      </c>
      <c r="L289" s="231">
        <f t="shared" si="146"/>
        <v>0.20842105263157895</v>
      </c>
      <c r="M289" s="226" t="s">
        <v>617</v>
      </c>
      <c r="N289" s="232">
        <v>43403</v>
      </c>
      <c r="O289" s="1"/>
      <c r="P289" s="1"/>
      <c r="Q289" s="1"/>
      <c r="R289" s="6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54">
        <v>120</v>
      </c>
      <c r="B290" s="255">
        <v>43397</v>
      </c>
      <c r="C290" s="255"/>
      <c r="D290" s="256" t="s">
        <v>393</v>
      </c>
      <c r="E290" s="257" t="s">
        <v>655</v>
      </c>
      <c r="F290" s="257">
        <v>707.5</v>
      </c>
      <c r="G290" s="257"/>
      <c r="H290" s="257">
        <v>872</v>
      </c>
      <c r="I290" s="259">
        <v>872</v>
      </c>
      <c r="J290" s="260" t="s">
        <v>713</v>
      </c>
      <c r="K290" s="230">
        <f t="shared" si="145"/>
        <v>164.5</v>
      </c>
      <c r="L290" s="261">
        <f t="shared" si="146"/>
        <v>0.23250883392226149</v>
      </c>
      <c r="M290" s="257" t="s">
        <v>617</v>
      </c>
      <c r="N290" s="262">
        <v>43482</v>
      </c>
      <c r="O290" s="1"/>
      <c r="P290" s="1"/>
      <c r="Q290" s="1"/>
      <c r="R290" s="6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54">
        <v>121</v>
      </c>
      <c r="B291" s="255">
        <v>43398</v>
      </c>
      <c r="C291" s="255"/>
      <c r="D291" s="256" t="s">
        <v>809</v>
      </c>
      <c r="E291" s="257" t="s">
        <v>655</v>
      </c>
      <c r="F291" s="257">
        <v>162</v>
      </c>
      <c r="G291" s="257"/>
      <c r="H291" s="257">
        <v>204</v>
      </c>
      <c r="I291" s="259">
        <v>209</v>
      </c>
      <c r="J291" s="260" t="s">
        <v>810</v>
      </c>
      <c r="K291" s="230">
        <f t="shared" si="145"/>
        <v>42</v>
      </c>
      <c r="L291" s="261">
        <f t="shared" si="146"/>
        <v>0.25925925925925924</v>
      </c>
      <c r="M291" s="257" t="s">
        <v>617</v>
      </c>
      <c r="N291" s="262">
        <v>43539</v>
      </c>
      <c r="O291" s="1"/>
      <c r="P291" s="1"/>
      <c r="Q291" s="1"/>
      <c r="R291" s="6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54">
        <v>122</v>
      </c>
      <c r="B292" s="255">
        <v>43399</v>
      </c>
      <c r="C292" s="255"/>
      <c r="D292" s="256" t="s">
        <v>496</v>
      </c>
      <c r="E292" s="257" t="s">
        <v>655</v>
      </c>
      <c r="F292" s="257">
        <v>240</v>
      </c>
      <c r="G292" s="257"/>
      <c r="H292" s="257">
        <v>297</v>
      </c>
      <c r="I292" s="259">
        <v>297</v>
      </c>
      <c r="J292" s="260" t="s">
        <v>713</v>
      </c>
      <c r="K292" s="266">
        <f t="shared" si="145"/>
        <v>57</v>
      </c>
      <c r="L292" s="261">
        <f t="shared" si="146"/>
        <v>0.23749999999999999</v>
      </c>
      <c r="M292" s="257" t="s">
        <v>617</v>
      </c>
      <c r="N292" s="262">
        <v>43417</v>
      </c>
      <c r="O292" s="1"/>
      <c r="P292" s="1"/>
      <c r="Q292" s="1"/>
      <c r="R292" s="6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23">
        <v>123</v>
      </c>
      <c r="B293" s="224">
        <v>43439</v>
      </c>
      <c r="C293" s="224"/>
      <c r="D293" s="225" t="s">
        <v>811</v>
      </c>
      <c r="E293" s="226" t="s">
        <v>655</v>
      </c>
      <c r="F293" s="226">
        <v>202.5</v>
      </c>
      <c r="G293" s="226"/>
      <c r="H293" s="226">
        <v>255</v>
      </c>
      <c r="I293" s="228">
        <v>252</v>
      </c>
      <c r="J293" s="229" t="s">
        <v>713</v>
      </c>
      <c r="K293" s="230">
        <f t="shared" si="145"/>
        <v>52.5</v>
      </c>
      <c r="L293" s="231">
        <f t="shared" si="146"/>
        <v>0.25925925925925924</v>
      </c>
      <c r="M293" s="226" t="s">
        <v>617</v>
      </c>
      <c r="N293" s="232">
        <v>43542</v>
      </c>
      <c r="O293" s="1"/>
      <c r="P293" s="1"/>
      <c r="Q293" s="1"/>
      <c r="R293" s="6" t="s">
        <v>812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54">
        <v>124</v>
      </c>
      <c r="B294" s="255">
        <v>43465</v>
      </c>
      <c r="C294" s="224"/>
      <c r="D294" s="256" t="s">
        <v>426</v>
      </c>
      <c r="E294" s="257" t="s">
        <v>655</v>
      </c>
      <c r="F294" s="257">
        <v>710</v>
      </c>
      <c r="G294" s="257"/>
      <c r="H294" s="257">
        <v>866</v>
      </c>
      <c r="I294" s="259">
        <v>866</v>
      </c>
      <c r="J294" s="260" t="s">
        <v>713</v>
      </c>
      <c r="K294" s="230">
        <f t="shared" si="145"/>
        <v>156</v>
      </c>
      <c r="L294" s="231">
        <f t="shared" si="146"/>
        <v>0.21971830985915494</v>
      </c>
      <c r="M294" s="226" t="s">
        <v>617</v>
      </c>
      <c r="N294" s="232">
        <v>43553</v>
      </c>
      <c r="O294" s="1"/>
      <c r="P294" s="1"/>
      <c r="Q294" s="1"/>
      <c r="R294" s="6" t="s">
        <v>812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54">
        <v>125</v>
      </c>
      <c r="B295" s="255">
        <v>43522</v>
      </c>
      <c r="C295" s="255"/>
      <c r="D295" s="256" t="s">
        <v>154</v>
      </c>
      <c r="E295" s="257" t="s">
        <v>655</v>
      </c>
      <c r="F295" s="257">
        <v>337.25</v>
      </c>
      <c r="G295" s="257"/>
      <c r="H295" s="257">
        <v>398.5</v>
      </c>
      <c r="I295" s="259">
        <v>411</v>
      </c>
      <c r="J295" s="229" t="s">
        <v>813</v>
      </c>
      <c r="K295" s="230">
        <f t="shared" si="145"/>
        <v>61.25</v>
      </c>
      <c r="L295" s="231">
        <f t="shared" si="146"/>
        <v>0.1816160118606375</v>
      </c>
      <c r="M295" s="226" t="s">
        <v>617</v>
      </c>
      <c r="N295" s="232">
        <v>43760</v>
      </c>
      <c r="O295" s="1"/>
      <c r="P295" s="1"/>
      <c r="Q295" s="1"/>
      <c r="R295" s="6" t="s">
        <v>812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67">
        <v>126</v>
      </c>
      <c r="B296" s="268">
        <v>43559</v>
      </c>
      <c r="C296" s="268"/>
      <c r="D296" s="269" t="s">
        <v>814</v>
      </c>
      <c r="E296" s="270" t="s">
        <v>655</v>
      </c>
      <c r="F296" s="270">
        <v>130</v>
      </c>
      <c r="G296" s="270"/>
      <c r="H296" s="270">
        <v>65</v>
      </c>
      <c r="I296" s="271">
        <v>158</v>
      </c>
      <c r="J296" s="239" t="s">
        <v>815</v>
      </c>
      <c r="K296" s="240">
        <f t="shared" si="145"/>
        <v>-65</v>
      </c>
      <c r="L296" s="241">
        <f t="shared" si="146"/>
        <v>-0.5</v>
      </c>
      <c r="M296" s="237" t="s">
        <v>634</v>
      </c>
      <c r="N296" s="234">
        <v>43726</v>
      </c>
      <c r="O296" s="1"/>
      <c r="P296" s="1"/>
      <c r="Q296" s="1"/>
      <c r="R296" s="6" t="s">
        <v>816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72">
        <v>127</v>
      </c>
      <c r="B297" s="273">
        <v>43017</v>
      </c>
      <c r="C297" s="273"/>
      <c r="D297" s="274" t="s">
        <v>187</v>
      </c>
      <c r="E297" s="275" t="s">
        <v>655</v>
      </c>
      <c r="F297" s="275">
        <v>141.5</v>
      </c>
      <c r="G297" s="276"/>
      <c r="H297" s="276">
        <v>183.5</v>
      </c>
      <c r="I297" s="276">
        <v>210</v>
      </c>
      <c r="J297" s="277" t="s">
        <v>817</v>
      </c>
      <c r="K297" s="278">
        <f t="shared" si="145"/>
        <v>42</v>
      </c>
      <c r="L297" s="279">
        <f t="shared" si="146"/>
        <v>0.29681978798586572</v>
      </c>
      <c r="M297" s="275" t="s">
        <v>617</v>
      </c>
      <c r="N297" s="273">
        <v>43042</v>
      </c>
      <c r="O297" s="1"/>
      <c r="P297" s="1"/>
      <c r="Q297" s="1"/>
      <c r="R297" s="6" t="s">
        <v>816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267">
        <v>128</v>
      </c>
      <c r="B298" s="268">
        <v>43074</v>
      </c>
      <c r="C298" s="268"/>
      <c r="D298" s="269" t="s">
        <v>818</v>
      </c>
      <c r="E298" s="270" t="s">
        <v>655</v>
      </c>
      <c r="F298" s="265">
        <v>172</v>
      </c>
      <c r="G298" s="270"/>
      <c r="H298" s="270">
        <v>155.25</v>
      </c>
      <c r="I298" s="271">
        <v>230</v>
      </c>
      <c r="J298" s="239" t="s">
        <v>819</v>
      </c>
      <c r="K298" s="240">
        <f t="shared" si="145"/>
        <v>-16.75</v>
      </c>
      <c r="L298" s="241">
        <f t="shared" si="146"/>
        <v>-9.7383720930232565E-2</v>
      </c>
      <c r="M298" s="237" t="s">
        <v>634</v>
      </c>
      <c r="N298" s="234">
        <v>43787</v>
      </c>
      <c r="O298" s="1"/>
      <c r="P298" s="1"/>
      <c r="Q298" s="1"/>
      <c r="R298" s="6" t="s">
        <v>816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254">
        <v>129</v>
      </c>
      <c r="B299" s="255">
        <v>43398</v>
      </c>
      <c r="C299" s="255"/>
      <c r="D299" s="256" t="s">
        <v>109</v>
      </c>
      <c r="E299" s="257" t="s">
        <v>655</v>
      </c>
      <c r="F299" s="257">
        <v>698.5</v>
      </c>
      <c r="G299" s="257"/>
      <c r="H299" s="257">
        <v>890</v>
      </c>
      <c r="I299" s="259">
        <v>890</v>
      </c>
      <c r="J299" s="229" t="s">
        <v>820</v>
      </c>
      <c r="K299" s="230">
        <f t="shared" si="145"/>
        <v>191.5</v>
      </c>
      <c r="L299" s="231">
        <f t="shared" si="146"/>
        <v>0.27415891195418757</v>
      </c>
      <c r="M299" s="226" t="s">
        <v>617</v>
      </c>
      <c r="N299" s="232">
        <v>44328</v>
      </c>
      <c r="O299" s="1"/>
      <c r="P299" s="1"/>
      <c r="Q299" s="1"/>
      <c r="R299" s="6" t="s">
        <v>812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254">
        <v>130</v>
      </c>
      <c r="B300" s="255">
        <v>42877</v>
      </c>
      <c r="C300" s="255"/>
      <c r="D300" s="256" t="s">
        <v>385</v>
      </c>
      <c r="E300" s="257" t="s">
        <v>655</v>
      </c>
      <c r="F300" s="257">
        <v>127.6</v>
      </c>
      <c r="G300" s="257"/>
      <c r="H300" s="257">
        <v>138</v>
      </c>
      <c r="I300" s="259">
        <v>190</v>
      </c>
      <c r="J300" s="229" t="s">
        <v>821</v>
      </c>
      <c r="K300" s="230">
        <f t="shared" si="145"/>
        <v>10.400000000000006</v>
      </c>
      <c r="L300" s="231">
        <f t="shared" si="146"/>
        <v>8.1504702194357417E-2</v>
      </c>
      <c r="M300" s="226" t="s">
        <v>617</v>
      </c>
      <c r="N300" s="232">
        <v>43774</v>
      </c>
      <c r="O300" s="1"/>
      <c r="P300" s="1"/>
      <c r="Q300" s="1"/>
      <c r="R300" s="6" t="s">
        <v>816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254">
        <v>131</v>
      </c>
      <c r="B301" s="255">
        <v>43158</v>
      </c>
      <c r="C301" s="255"/>
      <c r="D301" s="256" t="s">
        <v>822</v>
      </c>
      <c r="E301" s="257" t="s">
        <v>655</v>
      </c>
      <c r="F301" s="257">
        <v>317</v>
      </c>
      <c r="G301" s="257"/>
      <c r="H301" s="257">
        <v>382.5</v>
      </c>
      <c r="I301" s="259">
        <v>398</v>
      </c>
      <c r="J301" s="229" t="s">
        <v>823</v>
      </c>
      <c r="K301" s="230">
        <f t="shared" si="145"/>
        <v>65.5</v>
      </c>
      <c r="L301" s="231">
        <f t="shared" si="146"/>
        <v>0.20662460567823343</v>
      </c>
      <c r="M301" s="226" t="s">
        <v>617</v>
      </c>
      <c r="N301" s="232">
        <v>44238</v>
      </c>
      <c r="O301" s="1"/>
      <c r="P301" s="1"/>
      <c r="Q301" s="1"/>
      <c r="R301" s="6" t="s">
        <v>816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267">
        <v>132</v>
      </c>
      <c r="B302" s="268">
        <v>43164</v>
      </c>
      <c r="C302" s="268"/>
      <c r="D302" s="269" t="s">
        <v>146</v>
      </c>
      <c r="E302" s="270" t="s">
        <v>655</v>
      </c>
      <c r="F302" s="265">
        <f>510-14.4</f>
        <v>495.6</v>
      </c>
      <c r="G302" s="270"/>
      <c r="H302" s="270">
        <v>350</v>
      </c>
      <c r="I302" s="271">
        <v>672</v>
      </c>
      <c r="J302" s="239" t="s">
        <v>824</v>
      </c>
      <c r="K302" s="240">
        <f t="shared" si="145"/>
        <v>-145.60000000000002</v>
      </c>
      <c r="L302" s="241">
        <f t="shared" si="146"/>
        <v>-0.29378531073446329</v>
      </c>
      <c r="M302" s="237" t="s">
        <v>634</v>
      </c>
      <c r="N302" s="234">
        <v>43887</v>
      </c>
      <c r="O302" s="1"/>
      <c r="P302" s="1"/>
      <c r="Q302" s="1"/>
      <c r="R302" s="6" t="s">
        <v>812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267">
        <v>133</v>
      </c>
      <c r="B303" s="268">
        <v>43237</v>
      </c>
      <c r="C303" s="268"/>
      <c r="D303" s="269" t="s">
        <v>488</v>
      </c>
      <c r="E303" s="270" t="s">
        <v>655</v>
      </c>
      <c r="F303" s="265">
        <v>230.3</v>
      </c>
      <c r="G303" s="270"/>
      <c r="H303" s="270">
        <v>102.5</v>
      </c>
      <c r="I303" s="271">
        <v>348</v>
      </c>
      <c r="J303" s="239" t="s">
        <v>825</v>
      </c>
      <c r="K303" s="240">
        <f t="shared" si="145"/>
        <v>-127.80000000000001</v>
      </c>
      <c r="L303" s="241">
        <f t="shared" si="146"/>
        <v>-0.55492835432045162</v>
      </c>
      <c r="M303" s="237" t="s">
        <v>634</v>
      </c>
      <c r="N303" s="234">
        <v>43896</v>
      </c>
      <c r="O303" s="1"/>
      <c r="P303" s="1"/>
      <c r="Q303" s="1"/>
      <c r="R303" s="6" t="s">
        <v>812</v>
      </c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254">
        <v>134</v>
      </c>
      <c r="B304" s="255">
        <v>43258</v>
      </c>
      <c r="C304" s="255"/>
      <c r="D304" s="256" t="s">
        <v>450</v>
      </c>
      <c r="E304" s="257" t="s">
        <v>655</v>
      </c>
      <c r="F304" s="257">
        <f>342.5-5.1</f>
        <v>337.4</v>
      </c>
      <c r="G304" s="257"/>
      <c r="H304" s="257">
        <v>412.5</v>
      </c>
      <c r="I304" s="259">
        <v>439</v>
      </c>
      <c r="J304" s="229" t="s">
        <v>826</v>
      </c>
      <c r="K304" s="230">
        <f t="shared" si="145"/>
        <v>75.100000000000023</v>
      </c>
      <c r="L304" s="231">
        <f t="shared" si="146"/>
        <v>0.22258446947243635</v>
      </c>
      <c r="M304" s="226" t="s">
        <v>617</v>
      </c>
      <c r="N304" s="232">
        <v>44230</v>
      </c>
      <c r="O304" s="1"/>
      <c r="P304" s="1"/>
      <c r="Q304" s="1"/>
      <c r="R304" s="6" t="s">
        <v>816</v>
      </c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280">
        <v>135</v>
      </c>
      <c r="B305" s="281">
        <v>43285</v>
      </c>
      <c r="C305" s="281"/>
      <c r="D305" s="20" t="s">
        <v>56</v>
      </c>
      <c r="E305" s="282" t="s">
        <v>655</v>
      </c>
      <c r="F305" s="283">
        <f>127.5-5.53</f>
        <v>121.97</v>
      </c>
      <c r="G305" s="282"/>
      <c r="H305" s="282"/>
      <c r="I305" s="284">
        <v>170</v>
      </c>
      <c r="J305" s="285" t="s">
        <v>620</v>
      </c>
      <c r="K305" s="286"/>
      <c r="L305" s="287"/>
      <c r="M305" s="16" t="s">
        <v>620</v>
      </c>
      <c r="N305" s="288"/>
      <c r="O305" s="1"/>
      <c r="P305" s="1"/>
      <c r="Q305" s="1"/>
      <c r="R305" s="6" t="s">
        <v>812</v>
      </c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267">
        <v>136</v>
      </c>
      <c r="B306" s="268">
        <v>43294</v>
      </c>
      <c r="C306" s="268"/>
      <c r="D306" s="269" t="s">
        <v>372</v>
      </c>
      <c r="E306" s="270" t="s">
        <v>655</v>
      </c>
      <c r="F306" s="265">
        <v>46.5</v>
      </c>
      <c r="G306" s="270"/>
      <c r="H306" s="270">
        <v>17</v>
      </c>
      <c r="I306" s="271">
        <v>59</v>
      </c>
      <c r="J306" s="239" t="s">
        <v>827</v>
      </c>
      <c r="K306" s="240">
        <f t="shared" ref="K306:K314" si="147">H306-F306</f>
        <v>-29.5</v>
      </c>
      <c r="L306" s="241">
        <f t="shared" ref="L306:L314" si="148">K306/F306</f>
        <v>-0.63440860215053763</v>
      </c>
      <c r="M306" s="237" t="s">
        <v>634</v>
      </c>
      <c r="N306" s="234">
        <v>43887</v>
      </c>
      <c r="O306" s="1"/>
      <c r="P306" s="1"/>
      <c r="Q306" s="1"/>
      <c r="R306" s="6" t="s">
        <v>812</v>
      </c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254">
        <v>137</v>
      </c>
      <c r="B307" s="255">
        <v>43396</v>
      </c>
      <c r="C307" s="255"/>
      <c r="D307" s="256" t="s">
        <v>428</v>
      </c>
      <c r="E307" s="257" t="s">
        <v>655</v>
      </c>
      <c r="F307" s="257">
        <v>156.5</v>
      </c>
      <c r="G307" s="257"/>
      <c r="H307" s="257">
        <v>207.5</v>
      </c>
      <c r="I307" s="259">
        <v>191</v>
      </c>
      <c r="J307" s="229" t="s">
        <v>713</v>
      </c>
      <c r="K307" s="230">
        <f t="shared" si="147"/>
        <v>51</v>
      </c>
      <c r="L307" s="231">
        <f t="shared" si="148"/>
        <v>0.32587859424920129</v>
      </c>
      <c r="M307" s="226" t="s">
        <v>617</v>
      </c>
      <c r="N307" s="232">
        <v>44369</v>
      </c>
      <c r="O307" s="1"/>
      <c r="P307" s="1"/>
      <c r="Q307" s="1"/>
      <c r="R307" s="6" t="s">
        <v>812</v>
      </c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254">
        <v>138</v>
      </c>
      <c r="B308" s="255">
        <v>43439</v>
      </c>
      <c r="C308" s="255"/>
      <c r="D308" s="256" t="s">
        <v>332</v>
      </c>
      <c r="E308" s="257" t="s">
        <v>655</v>
      </c>
      <c r="F308" s="257">
        <v>259.5</v>
      </c>
      <c r="G308" s="257"/>
      <c r="H308" s="257">
        <v>320</v>
      </c>
      <c r="I308" s="259">
        <v>320</v>
      </c>
      <c r="J308" s="229" t="s">
        <v>713</v>
      </c>
      <c r="K308" s="230">
        <f t="shared" si="147"/>
        <v>60.5</v>
      </c>
      <c r="L308" s="231">
        <f t="shared" si="148"/>
        <v>0.23314065510597304</v>
      </c>
      <c r="M308" s="226" t="s">
        <v>617</v>
      </c>
      <c r="N308" s="232">
        <v>44323</v>
      </c>
      <c r="O308" s="1"/>
      <c r="P308" s="1"/>
      <c r="Q308" s="1"/>
      <c r="R308" s="6" t="s">
        <v>812</v>
      </c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267">
        <v>139</v>
      </c>
      <c r="B309" s="268">
        <v>43439</v>
      </c>
      <c r="C309" s="268"/>
      <c r="D309" s="269" t="s">
        <v>828</v>
      </c>
      <c r="E309" s="270" t="s">
        <v>655</v>
      </c>
      <c r="F309" s="270">
        <v>715</v>
      </c>
      <c r="G309" s="270"/>
      <c r="H309" s="270">
        <v>445</v>
      </c>
      <c r="I309" s="271">
        <v>840</v>
      </c>
      <c r="J309" s="239" t="s">
        <v>829</v>
      </c>
      <c r="K309" s="240">
        <f t="shared" si="147"/>
        <v>-270</v>
      </c>
      <c r="L309" s="241">
        <f t="shared" si="148"/>
        <v>-0.3776223776223776</v>
      </c>
      <c r="M309" s="237" t="s">
        <v>634</v>
      </c>
      <c r="N309" s="234">
        <v>43800</v>
      </c>
      <c r="O309" s="1"/>
      <c r="P309" s="1"/>
      <c r="Q309" s="1"/>
      <c r="R309" s="6" t="s">
        <v>812</v>
      </c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254">
        <v>140</v>
      </c>
      <c r="B310" s="255">
        <v>43469</v>
      </c>
      <c r="C310" s="255"/>
      <c r="D310" s="256" t="s">
        <v>159</v>
      </c>
      <c r="E310" s="257" t="s">
        <v>655</v>
      </c>
      <c r="F310" s="257">
        <v>875</v>
      </c>
      <c r="G310" s="257"/>
      <c r="H310" s="257">
        <v>1165</v>
      </c>
      <c r="I310" s="259">
        <v>1185</v>
      </c>
      <c r="J310" s="229" t="s">
        <v>830</v>
      </c>
      <c r="K310" s="230">
        <f t="shared" si="147"/>
        <v>290</v>
      </c>
      <c r="L310" s="231">
        <f t="shared" si="148"/>
        <v>0.33142857142857141</v>
      </c>
      <c r="M310" s="226" t="s">
        <v>617</v>
      </c>
      <c r="N310" s="232">
        <v>43847</v>
      </c>
      <c r="O310" s="1"/>
      <c r="P310" s="1"/>
      <c r="Q310" s="1"/>
      <c r="R310" s="6" t="s">
        <v>812</v>
      </c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254">
        <v>141</v>
      </c>
      <c r="B311" s="255">
        <v>43559</v>
      </c>
      <c r="C311" s="255"/>
      <c r="D311" s="256" t="s">
        <v>348</v>
      </c>
      <c r="E311" s="257" t="s">
        <v>655</v>
      </c>
      <c r="F311" s="257">
        <f>387-14.63</f>
        <v>372.37</v>
      </c>
      <c r="G311" s="257"/>
      <c r="H311" s="257">
        <v>490</v>
      </c>
      <c r="I311" s="259">
        <v>490</v>
      </c>
      <c r="J311" s="229" t="s">
        <v>713</v>
      </c>
      <c r="K311" s="230">
        <f t="shared" si="147"/>
        <v>117.63</v>
      </c>
      <c r="L311" s="231">
        <f t="shared" si="148"/>
        <v>0.31589548030185027</v>
      </c>
      <c r="M311" s="226" t="s">
        <v>617</v>
      </c>
      <c r="N311" s="232">
        <v>43850</v>
      </c>
      <c r="O311" s="1"/>
      <c r="P311" s="1"/>
      <c r="Q311" s="1"/>
      <c r="R311" s="6" t="s">
        <v>812</v>
      </c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267">
        <v>142</v>
      </c>
      <c r="B312" s="268">
        <v>43578</v>
      </c>
      <c r="C312" s="268"/>
      <c r="D312" s="269" t="s">
        <v>831</v>
      </c>
      <c r="E312" s="270" t="s">
        <v>619</v>
      </c>
      <c r="F312" s="270">
        <v>220</v>
      </c>
      <c r="G312" s="270"/>
      <c r="H312" s="270">
        <v>127.5</v>
      </c>
      <c r="I312" s="271">
        <v>284</v>
      </c>
      <c r="J312" s="239" t="s">
        <v>832</v>
      </c>
      <c r="K312" s="240">
        <f t="shared" si="147"/>
        <v>-92.5</v>
      </c>
      <c r="L312" s="241">
        <f t="shared" si="148"/>
        <v>-0.42045454545454547</v>
      </c>
      <c r="M312" s="237" t="s">
        <v>634</v>
      </c>
      <c r="N312" s="234">
        <v>43896</v>
      </c>
      <c r="O312" s="1"/>
      <c r="P312" s="1"/>
      <c r="Q312" s="1"/>
      <c r="R312" s="6" t="s">
        <v>812</v>
      </c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254">
        <v>143</v>
      </c>
      <c r="B313" s="255">
        <v>43622</v>
      </c>
      <c r="C313" s="255"/>
      <c r="D313" s="256" t="s">
        <v>497</v>
      </c>
      <c r="E313" s="257" t="s">
        <v>619</v>
      </c>
      <c r="F313" s="257">
        <v>332.8</v>
      </c>
      <c r="G313" s="257"/>
      <c r="H313" s="257">
        <v>405</v>
      </c>
      <c r="I313" s="259">
        <v>419</v>
      </c>
      <c r="J313" s="229" t="s">
        <v>833</v>
      </c>
      <c r="K313" s="230">
        <f t="shared" si="147"/>
        <v>72.199999999999989</v>
      </c>
      <c r="L313" s="231">
        <f t="shared" si="148"/>
        <v>0.21694711538461534</v>
      </c>
      <c r="M313" s="226" t="s">
        <v>617</v>
      </c>
      <c r="N313" s="232">
        <v>43860</v>
      </c>
      <c r="O313" s="1"/>
      <c r="P313" s="1"/>
      <c r="Q313" s="1"/>
      <c r="R313" s="6" t="s">
        <v>816</v>
      </c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248">
        <v>144</v>
      </c>
      <c r="B314" s="247">
        <v>43641</v>
      </c>
      <c r="C314" s="247"/>
      <c r="D314" s="248" t="s">
        <v>152</v>
      </c>
      <c r="E314" s="249" t="s">
        <v>655</v>
      </c>
      <c r="F314" s="249">
        <v>386</v>
      </c>
      <c r="G314" s="250"/>
      <c r="H314" s="250">
        <v>395</v>
      </c>
      <c r="I314" s="250">
        <v>452</v>
      </c>
      <c r="J314" s="251" t="s">
        <v>834</v>
      </c>
      <c r="K314" s="252">
        <f t="shared" si="147"/>
        <v>9</v>
      </c>
      <c r="L314" s="253">
        <f t="shared" si="148"/>
        <v>2.3316062176165803E-2</v>
      </c>
      <c r="M314" s="249" t="s">
        <v>746</v>
      </c>
      <c r="N314" s="247">
        <v>43868</v>
      </c>
      <c r="O314" s="1"/>
      <c r="P314" s="1"/>
      <c r="Q314" s="1"/>
      <c r="R314" s="6" t="s">
        <v>816</v>
      </c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289">
        <v>145</v>
      </c>
      <c r="B315" s="290">
        <v>43707</v>
      </c>
      <c r="C315" s="290"/>
      <c r="D315" s="20" t="s">
        <v>132</v>
      </c>
      <c r="E315" s="282" t="s">
        <v>655</v>
      </c>
      <c r="F315" s="282" t="s">
        <v>835</v>
      </c>
      <c r="G315" s="282"/>
      <c r="H315" s="282"/>
      <c r="I315" s="284">
        <v>190</v>
      </c>
      <c r="J315" s="285" t="s">
        <v>620</v>
      </c>
      <c r="K315" s="286"/>
      <c r="L315" s="287"/>
      <c r="M315" s="13" t="s">
        <v>620</v>
      </c>
      <c r="N315" s="288"/>
      <c r="O315" s="1"/>
      <c r="P315" s="1"/>
      <c r="Q315" s="1"/>
      <c r="R315" s="6" t="s">
        <v>812</v>
      </c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254">
        <v>146</v>
      </c>
      <c r="B316" s="255">
        <v>43731</v>
      </c>
      <c r="C316" s="255"/>
      <c r="D316" s="256" t="s">
        <v>441</v>
      </c>
      <c r="E316" s="257" t="s">
        <v>655</v>
      </c>
      <c r="F316" s="257">
        <v>235</v>
      </c>
      <c r="G316" s="257"/>
      <c r="H316" s="257">
        <v>295</v>
      </c>
      <c r="I316" s="259">
        <v>296</v>
      </c>
      <c r="J316" s="229" t="s">
        <v>836</v>
      </c>
      <c r="K316" s="230">
        <f t="shared" ref="K316:K321" si="149">H316-F316</f>
        <v>60</v>
      </c>
      <c r="L316" s="231">
        <f t="shared" ref="L316:L321" si="150">K316/F316</f>
        <v>0.25531914893617019</v>
      </c>
      <c r="M316" s="226" t="s">
        <v>617</v>
      </c>
      <c r="N316" s="232">
        <v>43844</v>
      </c>
      <c r="O316" s="1"/>
      <c r="P316" s="1"/>
      <c r="Q316" s="1"/>
      <c r="R316" s="6" t="s">
        <v>816</v>
      </c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254">
        <v>147</v>
      </c>
      <c r="B317" s="255">
        <v>43752</v>
      </c>
      <c r="C317" s="255"/>
      <c r="D317" s="256" t="s">
        <v>837</v>
      </c>
      <c r="E317" s="257" t="s">
        <v>655</v>
      </c>
      <c r="F317" s="257">
        <v>277.5</v>
      </c>
      <c r="G317" s="257"/>
      <c r="H317" s="257">
        <v>333</v>
      </c>
      <c r="I317" s="259">
        <v>333</v>
      </c>
      <c r="J317" s="229" t="s">
        <v>838</v>
      </c>
      <c r="K317" s="230">
        <f t="shared" si="149"/>
        <v>55.5</v>
      </c>
      <c r="L317" s="231">
        <f t="shared" si="150"/>
        <v>0.2</v>
      </c>
      <c r="M317" s="226" t="s">
        <v>617</v>
      </c>
      <c r="N317" s="232">
        <v>43846</v>
      </c>
      <c r="O317" s="1"/>
      <c r="P317" s="1"/>
      <c r="Q317" s="1"/>
      <c r="R317" s="6" t="s">
        <v>812</v>
      </c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254">
        <v>148</v>
      </c>
      <c r="B318" s="255">
        <v>43752</v>
      </c>
      <c r="C318" s="255"/>
      <c r="D318" s="256" t="s">
        <v>839</v>
      </c>
      <c r="E318" s="257" t="s">
        <v>655</v>
      </c>
      <c r="F318" s="257">
        <v>930</v>
      </c>
      <c r="G318" s="257"/>
      <c r="H318" s="257">
        <v>1165</v>
      </c>
      <c r="I318" s="259">
        <v>1200</v>
      </c>
      <c r="J318" s="229" t="s">
        <v>840</v>
      </c>
      <c r="K318" s="230">
        <f t="shared" si="149"/>
        <v>235</v>
      </c>
      <c r="L318" s="231">
        <f t="shared" si="150"/>
        <v>0.25268817204301075</v>
      </c>
      <c r="M318" s="226" t="s">
        <v>617</v>
      </c>
      <c r="N318" s="232">
        <v>43847</v>
      </c>
      <c r="O318" s="1"/>
      <c r="P318" s="1"/>
      <c r="Q318" s="1"/>
      <c r="R318" s="6" t="s">
        <v>816</v>
      </c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254">
        <v>149</v>
      </c>
      <c r="B319" s="255">
        <v>43753</v>
      </c>
      <c r="C319" s="255"/>
      <c r="D319" s="256" t="s">
        <v>841</v>
      </c>
      <c r="E319" s="257" t="s">
        <v>655</v>
      </c>
      <c r="F319" s="227">
        <v>111</v>
      </c>
      <c r="G319" s="257"/>
      <c r="H319" s="257">
        <v>141</v>
      </c>
      <c r="I319" s="259">
        <v>141</v>
      </c>
      <c r="J319" s="229" t="s">
        <v>638</v>
      </c>
      <c r="K319" s="230">
        <f t="shared" si="149"/>
        <v>30</v>
      </c>
      <c r="L319" s="231">
        <f t="shared" si="150"/>
        <v>0.27027027027027029</v>
      </c>
      <c r="M319" s="226" t="s">
        <v>617</v>
      </c>
      <c r="N319" s="232">
        <v>44328</v>
      </c>
      <c r="O319" s="1"/>
      <c r="P319" s="1"/>
      <c r="Q319" s="1"/>
      <c r="R319" s="6" t="s">
        <v>816</v>
      </c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254">
        <v>150</v>
      </c>
      <c r="B320" s="255">
        <v>43753</v>
      </c>
      <c r="C320" s="255"/>
      <c r="D320" s="256" t="s">
        <v>842</v>
      </c>
      <c r="E320" s="257" t="s">
        <v>655</v>
      </c>
      <c r="F320" s="227">
        <v>296</v>
      </c>
      <c r="G320" s="257"/>
      <c r="H320" s="257">
        <v>370</v>
      </c>
      <c r="I320" s="259">
        <v>370</v>
      </c>
      <c r="J320" s="229" t="s">
        <v>713</v>
      </c>
      <c r="K320" s="230">
        <f t="shared" si="149"/>
        <v>74</v>
      </c>
      <c r="L320" s="231">
        <f t="shared" si="150"/>
        <v>0.25</v>
      </c>
      <c r="M320" s="226" t="s">
        <v>617</v>
      </c>
      <c r="N320" s="232">
        <v>43853</v>
      </c>
      <c r="O320" s="1"/>
      <c r="P320" s="1"/>
      <c r="Q320" s="1"/>
      <c r="R320" s="6" t="s">
        <v>816</v>
      </c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254">
        <v>151</v>
      </c>
      <c r="B321" s="255">
        <v>43754</v>
      </c>
      <c r="C321" s="255"/>
      <c r="D321" s="256" t="s">
        <v>843</v>
      </c>
      <c r="E321" s="257" t="s">
        <v>655</v>
      </c>
      <c r="F321" s="227">
        <v>300</v>
      </c>
      <c r="G321" s="257"/>
      <c r="H321" s="257">
        <v>382.5</v>
      </c>
      <c r="I321" s="259">
        <v>344</v>
      </c>
      <c r="J321" s="229" t="s">
        <v>844</v>
      </c>
      <c r="K321" s="230">
        <f t="shared" si="149"/>
        <v>82.5</v>
      </c>
      <c r="L321" s="231">
        <f t="shared" si="150"/>
        <v>0.27500000000000002</v>
      </c>
      <c r="M321" s="226" t="s">
        <v>617</v>
      </c>
      <c r="N321" s="232">
        <v>44238</v>
      </c>
      <c r="O321" s="1"/>
      <c r="P321" s="1"/>
      <c r="Q321" s="1"/>
      <c r="R321" s="6" t="s">
        <v>816</v>
      </c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289">
        <v>152</v>
      </c>
      <c r="B322" s="290">
        <v>43832</v>
      </c>
      <c r="C322" s="290"/>
      <c r="D322" s="291" t="s">
        <v>845</v>
      </c>
      <c r="E322" s="58" t="s">
        <v>655</v>
      </c>
      <c r="F322" s="292" t="s">
        <v>846</v>
      </c>
      <c r="G322" s="58"/>
      <c r="H322" s="58"/>
      <c r="I322" s="293">
        <v>590</v>
      </c>
      <c r="J322" s="285" t="s">
        <v>620</v>
      </c>
      <c r="K322" s="285"/>
      <c r="L322" s="294"/>
      <c r="M322" s="295" t="s">
        <v>620</v>
      </c>
      <c r="N322" s="296"/>
      <c r="O322" s="1"/>
      <c r="P322" s="1"/>
      <c r="Q322" s="1"/>
      <c r="R322" s="6" t="s">
        <v>816</v>
      </c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254">
        <v>153</v>
      </c>
      <c r="B323" s="255">
        <v>43966</v>
      </c>
      <c r="C323" s="255"/>
      <c r="D323" s="256" t="s">
        <v>72</v>
      </c>
      <c r="E323" s="257" t="s">
        <v>655</v>
      </c>
      <c r="F323" s="227">
        <v>67.5</v>
      </c>
      <c r="G323" s="257"/>
      <c r="H323" s="257">
        <v>86</v>
      </c>
      <c r="I323" s="259">
        <v>86</v>
      </c>
      <c r="J323" s="229" t="s">
        <v>847</v>
      </c>
      <c r="K323" s="230">
        <f t="shared" ref="K323:K330" si="151">H323-F323</f>
        <v>18.5</v>
      </c>
      <c r="L323" s="231">
        <f t="shared" ref="L323:L330" si="152">K323/F323</f>
        <v>0.27407407407407408</v>
      </c>
      <c r="M323" s="226" t="s">
        <v>617</v>
      </c>
      <c r="N323" s="232">
        <v>44008</v>
      </c>
      <c r="O323" s="1"/>
      <c r="P323" s="1"/>
      <c r="Q323" s="1"/>
      <c r="R323" s="6" t="s">
        <v>816</v>
      </c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254">
        <v>154</v>
      </c>
      <c r="B324" s="255">
        <v>44035</v>
      </c>
      <c r="C324" s="255"/>
      <c r="D324" s="256" t="s">
        <v>496</v>
      </c>
      <c r="E324" s="257" t="s">
        <v>655</v>
      </c>
      <c r="F324" s="227">
        <v>231</v>
      </c>
      <c r="G324" s="257"/>
      <c r="H324" s="257">
        <v>281</v>
      </c>
      <c r="I324" s="259">
        <v>281</v>
      </c>
      <c r="J324" s="229" t="s">
        <v>713</v>
      </c>
      <c r="K324" s="230">
        <f t="shared" si="151"/>
        <v>50</v>
      </c>
      <c r="L324" s="231">
        <f t="shared" si="152"/>
        <v>0.21645021645021645</v>
      </c>
      <c r="M324" s="226" t="s">
        <v>617</v>
      </c>
      <c r="N324" s="232">
        <v>44358</v>
      </c>
      <c r="O324" s="1"/>
      <c r="P324" s="1"/>
      <c r="Q324" s="1"/>
      <c r="R324" s="6" t="s">
        <v>816</v>
      </c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254">
        <v>155</v>
      </c>
      <c r="B325" s="255">
        <v>44092</v>
      </c>
      <c r="C325" s="255"/>
      <c r="D325" s="256" t="s">
        <v>417</v>
      </c>
      <c r="E325" s="257" t="s">
        <v>655</v>
      </c>
      <c r="F325" s="257">
        <v>206</v>
      </c>
      <c r="G325" s="257"/>
      <c r="H325" s="257">
        <v>248</v>
      </c>
      <c r="I325" s="259">
        <v>248</v>
      </c>
      <c r="J325" s="229" t="s">
        <v>713</v>
      </c>
      <c r="K325" s="230">
        <f t="shared" si="151"/>
        <v>42</v>
      </c>
      <c r="L325" s="231">
        <f t="shared" si="152"/>
        <v>0.20388349514563106</v>
      </c>
      <c r="M325" s="226" t="s">
        <v>617</v>
      </c>
      <c r="N325" s="232">
        <v>44214</v>
      </c>
      <c r="O325" s="1"/>
      <c r="P325" s="1"/>
      <c r="Q325" s="1"/>
      <c r="R325" s="6" t="s">
        <v>816</v>
      </c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254">
        <v>156</v>
      </c>
      <c r="B326" s="255">
        <v>44140</v>
      </c>
      <c r="C326" s="255"/>
      <c r="D326" s="256" t="s">
        <v>417</v>
      </c>
      <c r="E326" s="257" t="s">
        <v>655</v>
      </c>
      <c r="F326" s="257">
        <v>182.5</v>
      </c>
      <c r="G326" s="257"/>
      <c r="H326" s="257">
        <v>248</v>
      </c>
      <c r="I326" s="259">
        <v>248</v>
      </c>
      <c r="J326" s="229" t="s">
        <v>713</v>
      </c>
      <c r="K326" s="230">
        <f t="shared" si="151"/>
        <v>65.5</v>
      </c>
      <c r="L326" s="231">
        <f t="shared" si="152"/>
        <v>0.35890410958904112</v>
      </c>
      <c r="M326" s="226" t="s">
        <v>617</v>
      </c>
      <c r="N326" s="232">
        <v>44214</v>
      </c>
      <c r="O326" s="1"/>
      <c r="P326" s="1"/>
      <c r="Q326" s="1"/>
      <c r="R326" s="6" t="s">
        <v>816</v>
      </c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254">
        <v>157</v>
      </c>
      <c r="B327" s="255">
        <v>44140</v>
      </c>
      <c r="C327" s="255"/>
      <c r="D327" s="256" t="s">
        <v>332</v>
      </c>
      <c r="E327" s="257" t="s">
        <v>655</v>
      </c>
      <c r="F327" s="257">
        <v>247.5</v>
      </c>
      <c r="G327" s="257"/>
      <c r="H327" s="257">
        <v>320</v>
      </c>
      <c r="I327" s="259">
        <v>320</v>
      </c>
      <c r="J327" s="229" t="s">
        <v>713</v>
      </c>
      <c r="K327" s="230">
        <f t="shared" si="151"/>
        <v>72.5</v>
      </c>
      <c r="L327" s="231">
        <f t="shared" si="152"/>
        <v>0.29292929292929293</v>
      </c>
      <c r="M327" s="226" t="s">
        <v>617</v>
      </c>
      <c r="N327" s="232">
        <v>44323</v>
      </c>
      <c r="O327" s="1"/>
      <c r="P327" s="1"/>
      <c r="Q327" s="1"/>
      <c r="R327" s="6" t="s">
        <v>816</v>
      </c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254">
        <v>158</v>
      </c>
      <c r="B328" s="255">
        <v>44140</v>
      </c>
      <c r="C328" s="255"/>
      <c r="D328" s="256" t="s">
        <v>273</v>
      </c>
      <c r="E328" s="257" t="s">
        <v>655</v>
      </c>
      <c r="F328" s="227">
        <v>925</v>
      </c>
      <c r="G328" s="257"/>
      <c r="H328" s="257">
        <v>1095</v>
      </c>
      <c r="I328" s="259">
        <v>1093</v>
      </c>
      <c r="J328" s="229" t="s">
        <v>848</v>
      </c>
      <c r="K328" s="230">
        <f t="shared" si="151"/>
        <v>170</v>
      </c>
      <c r="L328" s="231">
        <f t="shared" si="152"/>
        <v>0.18378378378378379</v>
      </c>
      <c r="M328" s="226" t="s">
        <v>617</v>
      </c>
      <c r="N328" s="232">
        <v>44201</v>
      </c>
      <c r="O328" s="1"/>
      <c r="P328" s="1"/>
      <c r="Q328" s="1"/>
      <c r="R328" s="6" t="s">
        <v>816</v>
      </c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254">
        <v>159</v>
      </c>
      <c r="B329" s="255">
        <v>44140</v>
      </c>
      <c r="C329" s="255"/>
      <c r="D329" s="256" t="s">
        <v>348</v>
      </c>
      <c r="E329" s="257" t="s">
        <v>655</v>
      </c>
      <c r="F329" s="227">
        <v>332.5</v>
      </c>
      <c r="G329" s="257"/>
      <c r="H329" s="257">
        <v>393</v>
      </c>
      <c r="I329" s="259">
        <v>406</v>
      </c>
      <c r="J329" s="229" t="s">
        <v>849</v>
      </c>
      <c r="K329" s="230">
        <f t="shared" si="151"/>
        <v>60.5</v>
      </c>
      <c r="L329" s="231">
        <f t="shared" si="152"/>
        <v>0.18195488721804512</v>
      </c>
      <c r="M329" s="226" t="s">
        <v>617</v>
      </c>
      <c r="N329" s="232">
        <v>44256</v>
      </c>
      <c r="O329" s="1"/>
      <c r="P329" s="1"/>
      <c r="Q329" s="1"/>
      <c r="R329" s="6" t="s">
        <v>816</v>
      </c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254">
        <v>160</v>
      </c>
      <c r="B330" s="255">
        <v>44141</v>
      </c>
      <c r="C330" s="255"/>
      <c r="D330" s="256" t="s">
        <v>496</v>
      </c>
      <c r="E330" s="257" t="s">
        <v>655</v>
      </c>
      <c r="F330" s="227">
        <v>231</v>
      </c>
      <c r="G330" s="257"/>
      <c r="H330" s="257">
        <v>281</v>
      </c>
      <c r="I330" s="259">
        <v>281</v>
      </c>
      <c r="J330" s="229" t="s">
        <v>713</v>
      </c>
      <c r="K330" s="230">
        <f t="shared" si="151"/>
        <v>50</v>
      </c>
      <c r="L330" s="231">
        <f t="shared" si="152"/>
        <v>0.21645021645021645</v>
      </c>
      <c r="M330" s="226" t="s">
        <v>617</v>
      </c>
      <c r="N330" s="232">
        <v>44358</v>
      </c>
      <c r="O330" s="1"/>
      <c r="P330" s="1"/>
      <c r="Q330" s="1"/>
      <c r="R330" s="6" t="s">
        <v>816</v>
      </c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297">
        <v>161</v>
      </c>
      <c r="B331" s="290">
        <v>44187</v>
      </c>
      <c r="C331" s="290"/>
      <c r="D331" s="291" t="s">
        <v>469</v>
      </c>
      <c r="E331" s="58" t="s">
        <v>655</v>
      </c>
      <c r="F331" s="292" t="s">
        <v>850</v>
      </c>
      <c r="G331" s="58"/>
      <c r="H331" s="58"/>
      <c r="I331" s="293">
        <v>239</v>
      </c>
      <c r="J331" s="285" t="s">
        <v>620</v>
      </c>
      <c r="K331" s="285"/>
      <c r="L331" s="294"/>
      <c r="M331" s="295"/>
      <c r="N331" s="296"/>
      <c r="O331" s="1"/>
      <c r="P331" s="1"/>
      <c r="Q331" s="1"/>
      <c r="R331" s="6" t="s">
        <v>816</v>
      </c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297">
        <v>162</v>
      </c>
      <c r="B332" s="290">
        <v>44258</v>
      </c>
      <c r="C332" s="290"/>
      <c r="D332" s="291" t="s">
        <v>845</v>
      </c>
      <c r="E332" s="58" t="s">
        <v>655</v>
      </c>
      <c r="F332" s="292" t="s">
        <v>846</v>
      </c>
      <c r="G332" s="58"/>
      <c r="H332" s="58"/>
      <c r="I332" s="293">
        <v>590</v>
      </c>
      <c r="J332" s="285" t="s">
        <v>620</v>
      </c>
      <c r="K332" s="285"/>
      <c r="L332" s="294"/>
      <c r="M332" s="295"/>
      <c r="N332" s="296"/>
      <c r="O332" s="1"/>
      <c r="P332" s="1"/>
      <c r="R332" s="6" t="s">
        <v>816</v>
      </c>
    </row>
    <row r="333" spans="1:26" ht="12.75" customHeight="1">
      <c r="A333" s="254">
        <v>163</v>
      </c>
      <c r="B333" s="255">
        <v>44274</v>
      </c>
      <c r="C333" s="255"/>
      <c r="D333" s="256" t="s">
        <v>348</v>
      </c>
      <c r="E333" s="257" t="s">
        <v>655</v>
      </c>
      <c r="F333" s="227">
        <v>355</v>
      </c>
      <c r="G333" s="257"/>
      <c r="H333" s="257">
        <v>422.5</v>
      </c>
      <c r="I333" s="259">
        <v>420</v>
      </c>
      <c r="J333" s="229" t="s">
        <v>851</v>
      </c>
      <c r="K333" s="230">
        <f t="shared" ref="K333:K335" si="153">H333-F333</f>
        <v>67.5</v>
      </c>
      <c r="L333" s="231">
        <f t="shared" ref="L333:L335" si="154">K333/F333</f>
        <v>0.19014084507042253</v>
      </c>
      <c r="M333" s="226" t="s">
        <v>617</v>
      </c>
      <c r="N333" s="232">
        <v>44361</v>
      </c>
      <c r="O333" s="1"/>
      <c r="R333" s="298" t="s">
        <v>816</v>
      </c>
    </row>
    <row r="334" spans="1:26" ht="12.75" customHeight="1">
      <c r="A334" s="254">
        <v>164</v>
      </c>
      <c r="B334" s="255">
        <v>44295</v>
      </c>
      <c r="C334" s="255"/>
      <c r="D334" s="256" t="s">
        <v>852</v>
      </c>
      <c r="E334" s="257" t="s">
        <v>655</v>
      </c>
      <c r="F334" s="227">
        <v>555</v>
      </c>
      <c r="G334" s="257"/>
      <c r="H334" s="257">
        <v>663</v>
      </c>
      <c r="I334" s="259">
        <v>663</v>
      </c>
      <c r="J334" s="229" t="s">
        <v>853</v>
      </c>
      <c r="K334" s="230">
        <f t="shared" si="153"/>
        <v>108</v>
      </c>
      <c r="L334" s="231">
        <f t="shared" si="154"/>
        <v>0.19459459459459461</v>
      </c>
      <c r="M334" s="226" t="s">
        <v>617</v>
      </c>
      <c r="N334" s="232">
        <v>44321</v>
      </c>
      <c r="O334" s="1"/>
      <c r="P334" s="1"/>
      <c r="Q334" s="1"/>
      <c r="R334" s="298" t="s">
        <v>816</v>
      </c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254">
        <v>165</v>
      </c>
      <c r="B335" s="255">
        <v>44308</v>
      </c>
      <c r="C335" s="255"/>
      <c r="D335" s="256" t="s">
        <v>385</v>
      </c>
      <c r="E335" s="257" t="s">
        <v>655</v>
      </c>
      <c r="F335" s="227">
        <v>126.5</v>
      </c>
      <c r="G335" s="257"/>
      <c r="H335" s="257">
        <v>155</v>
      </c>
      <c r="I335" s="259">
        <v>155</v>
      </c>
      <c r="J335" s="229" t="s">
        <v>713</v>
      </c>
      <c r="K335" s="230">
        <f t="shared" si="153"/>
        <v>28.5</v>
      </c>
      <c r="L335" s="231">
        <f t="shared" si="154"/>
        <v>0.22529644268774704</v>
      </c>
      <c r="M335" s="226" t="s">
        <v>617</v>
      </c>
      <c r="N335" s="232">
        <v>44362</v>
      </c>
      <c r="O335" s="1"/>
      <c r="R335" s="298" t="s">
        <v>816</v>
      </c>
    </row>
    <row r="336" spans="1:26" ht="12.75" customHeight="1">
      <c r="A336" s="297">
        <v>166</v>
      </c>
      <c r="B336" s="290">
        <v>44368</v>
      </c>
      <c r="C336" s="290"/>
      <c r="D336" s="291" t="s">
        <v>404</v>
      </c>
      <c r="E336" s="58" t="s">
        <v>655</v>
      </c>
      <c r="F336" s="292" t="s">
        <v>854</v>
      </c>
      <c r="G336" s="58"/>
      <c r="H336" s="58"/>
      <c r="I336" s="293">
        <v>344</v>
      </c>
      <c r="J336" s="285" t="s">
        <v>620</v>
      </c>
      <c r="K336" s="297"/>
      <c r="L336" s="290"/>
      <c r="M336" s="290"/>
      <c r="N336" s="291"/>
      <c r="O336" s="1"/>
      <c r="R336" s="298" t="s">
        <v>816</v>
      </c>
    </row>
    <row r="337" spans="1:18" ht="12.75" customHeight="1">
      <c r="A337" s="297">
        <v>167</v>
      </c>
      <c r="B337" s="290">
        <v>44368</v>
      </c>
      <c r="C337" s="290"/>
      <c r="D337" s="291" t="s">
        <v>496</v>
      </c>
      <c r="E337" s="58" t="s">
        <v>655</v>
      </c>
      <c r="F337" s="292" t="s">
        <v>855</v>
      </c>
      <c r="G337" s="58"/>
      <c r="H337" s="58"/>
      <c r="I337" s="293">
        <v>320</v>
      </c>
      <c r="J337" s="285" t="s">
        <v>620</v>
      </c>
      <c r="K337" s="297"/>
      <c r="L337" s="290"/>
      <c r="M337" s="290"/>
      <c r="N337" s="291"/>
      <c r="O337" s="44"/>
      <c r="R337" s="298" t="s">
        <v>816</v>
      </c>
    </row>
    <row r="338" spans="1:18" ht="12.75" customHeight="1">
      <c r="A338" s="297">
        <v>168</v>
      </c>
      <c r="B338" s="290">
        <v>44406</v>
      </c>
      <c r="C338" s="290"/>
      <c r="D338" s="291" t="s">
        <v>385</v>
      </c>
      <c r="E338" s="58" t="s">
        <v>655</v>
      </c>
      <c r="F338" s="292" t="s">
        <v>872</v>
      </c>
      <c r="G338" s="58"/>
      <c r="H338" s="58"/>
      <c r="I338" s="58">
        <v>200</v>
      </c>
      <c r="J338" s="285" t="s">
        <v>620</v>
      </c>
      <c r="K338" s="297"/>
      <c r="L338" s="290"/>
      <c r="M338" s="290"/>
      <c r="N338" s="291"/>
      <c r="O338" s="44"/>
      <c r="R338" s="298" t="s">
        <v>816</v>
      </c>
    </row>
    <row r="339" spans="1:18" ht="12.75" customHeight="1">
      <c r="F339" s="61"/>
      <c r="G339" s="61"/>
      <c r="H339" s="61"/>
      <c r="I339" s="61"/>
      <c r="J339" s="44"/>
      <c r="K339" s="61"/>
      <c r="L339" s="61"/>
      <c r="M339" s="61"/>
      <c r="O339" s="44"/>
      <c r="R339" s="298"/>
    </row>
    <row r="340" spans="1:18" ht="12.75" customHeight="1">
      <c r="F340" s="61"/>
      <c r="G340" s="61"/>
      <c r="H340" s="61"/>
      <c r="I340" s="61"/>
      <c r="J340" s="44"/>
      <c r="K340" s="61"/>
      <c r="L340" s="61"/>
      <c r="M340" s="61"/>
      <c r="O340" s="44"/>
      <c r="R340" s="298"/>
    </row>
    <row r="341" spans="1:18" ht="12.75" customHeight="1">
      <c r="F341" s="61"/>
      <c r="G341" s="61"/>
      <c r="H341" s="61"/>
      <c r="I341" s="61"/>
      <c r="J341" s="44"/>
      <c r="K341" s="61"/>
      <c r="L341" s="61"/>
      <c r="M341" s="61"/>
      <c r="O341" s="44"/>
      <c r="R341" s="298"/>
    </row>
    <row r="342" spans="1:18" ht="12.75" customHeight="1">
      <c r="F342" s="61"/>
      <c r="G342" s="61"/>
      <c r="H342" s="61"/>
      <c r="I342" s="61"/>
      <c r="J342" s="44"/>
      <c r="K342" s="61"/>
      <c r="L342" s="61"/>
      <c r="M342" s="61"/>
      <c r="O342" s="44"/>
      <c r="R342" s="298"/>
    </row>
    <row r="343" spans="1:18" ht="12.75" customHeight="1">
      <c r="A343" s="297"/>
      <c r="B343" s="299" t="s">
        <v>856</v>
      </c>
      <c r="F343" s="61"/>
      <c r="G343" s="61"/>
      <c r="H343" s="61"/>
      <c r="I343" s="61"/>
      <c r="J343" s="44"/>
      <c r="K343" s="61"/>
      <c r="L343" s="61"/>
      <c r="M343" s="61"/>
      <c r="O343" s="44"/>
      <c r="R343" s="298"/>
    </row>
    <row r="344" spans="1:18" ht="12.75" customHeight="1">
      <c r="F344" s="61"/>
      <c r="G344" s="61"/>
      <c r="H344" s="61"/>
      <c r="I344" s="61"/>
      <c r="J344" s="44"/>
      <c r="K344" s="61"/>
      <c r="L344" s="61"/>
      <c r="M344" s="61"/>
      <c r="O344" s="44"/>
      <c r="R344" s="61"/>
    </row>
    <row r="345" spans="1:18" ht="12.75" customHeight="1">
      <c r="F345" s="61"/>
      <c r="G345" s="61"/>
      <c r="H345" s="61"/>
      <c r="I345" s="61"/>
      <c r="J345" s="44"/>
      <c r="K345" s="61"/>
      <c r="L345" s="61"/>
      <c r="M345" s="61"/>
      <c r="O345" s="44"/>
      <c r="R345" s="61"/>
    </row>
    <row r="346" spans="1:18" ht="12.75" customHeight="1">
      <c r="F346" s="61"/>
      <c r="G346" s="61"/>
      <c r="H346" s="61"/>
      <c r="I346" s="61"/>
      <c r="J346" s="44"/>
      <c r="K346" s="61"/>
      <c r="L346" s="61"/>
      <c r="M346" s="61"/>
      <c r="O346" s="44"/>
      <c r="R346" s="61"/>
    </row>
    <row r="347" spans="1:18" ht="12.75" customHeight="1">
      <c r="F347" s="61"/>
      <c r="G347" s="61"/>
      <c r="H347" s="61"/>
      <c r="I347" s="61"/>
      <c r="J347" s="44"/>
      <c r="K347" s="61"/>
      <c r="L347" s="61"/>
      <c r="M347" s="61"/>
      <c r="O347" s="44"/>
      <c r="R347" s="61"/>
    </row>
    <row r="348" spans="1:18" ht="12.75" customHeight="1">
      <c r="F348" s="61"/>
      <c r="G348" s="61"/>
      <c r="H348" s="61"/>
      <c r="I348" s="61"/>
      <c r="J348" s="44"/>
      <c r="K348" s="61"/>
      <c r="L348" s="61"/>
      <c r="M348" s="61"/>
      <c r="O348" s="44"/>
      <c r="R348" s="61"/>
    </row>
    <row r="349" spans="1:18" ht="12.75" customHeight="1">
      <c r="F349" s="61"/>
      <c r="G349" s="61"/>
      <c r="H349" s="61"/>
      <c r="I349" s="61"/>
      <c r="J349" s="44"/>
      <c r="K349" s="61"/>
      <c r="L349" s="61"/>
      <c r="M349" s="61"/>
      <c r="O349" s="44"/>
      <c r="R349" s="61"/>
    </row>
    <row r="350" spans="1:18" ht="12.75" customHeight="1">
      <c r="F350" s="61"/>
      <c r="G350" s="61"/>
      <c r="H350" s="61"/>
      <c r="I350" s="61"/>
      <c r="J350" s="44"/>
      <c r="K350" s="61"/>
      <c r="L350" s="61"/>
      <c r="M350" s="61"/>
      <c r="O350" s="44"/>
      <c r="R350" s="61"/>
    </row>
    <row r="351" spans="1:18" ht="12.75" customHeight="1">
      <c r="F351" s="61"/>
      <c r="G351" s="61"/>
      <c r="H351" s="61"/>
      <c r="I351" s="61"/>
      <c r="J351" s="44"/>
      <c r="K351" s="61"/>
      <c r="L351" s="61"/>
      <c r="M351" s="61"/>
      <c r="O351" s="44"/>
      <c r="R351" s="61"/>
    </row>
    <row r="352" spans="1:18" ht="12.75" customHeight="1">
      <c r="F352" s="61"/>
      <c r="G352" s="61"/>
      <c r="H352" s="61"/>
      <c r="I352" s="61"/>
      <c r="J352" s="44"/>
      <c r="K352" s="61"/>
      <c r="L352" s="61"/>
      <c r="M352" s="61"/>
      <c r="O352" s="44"/>
      <c r="R352" s="61"/>
    </row>
    <row r="353" spans="1:18" ht="12.75" customHeight="1">
      <c r="A353" s="300"/>
      <c r="F353" s="61"/>
      <c r="G353" s="61"/>
      <c r="H353" s="61"/>
      <c r="I353" s="61"/>
      <c r="J353" s="44"/>
      <c r="K353" s="61"/>
      <c r="L353" s="61"/>
      <c r="M353" s="61"/>
      <c r="O353" s="44"/>
      <c r="R353" s="61"/>
    </row>
    <row r="354" spans="1:18" ht="12.75" customHeight="1">
      <c r="A354" s="300"/>
      <c r="F354" s="61"/>
      <c r="G354" s="61"/>
      <c r="H354" s="61"/>
      <c r="I354" s="61"/>
      <c r="J354" s="44"/>
      <c r="K354" s="61"/>
      <c r="L354" s="61"/>
      <c r="M354" s="61"/>
      <c r="O354" s="44"/>
      <c r="R354" s="61"/>
    </row>
    <row r="355" spans="1:18" ht="12.75" customHeight="1">
      <c r="A355" s="58"/>
      <c r="F355" s="61"/>
      <c r="G355" s="61"/>
      <c r="H355" s="61"/>
      <c r="I355" s="61"/>
      <c r="J355" s="44"/>
      <c r="K355" s="61"/>
      <c r="L355" s="61"/>
      <c r="M355" s="61"/>
      <c r="O355" s="44"/>
      <c r="R355" s="61"/>
    </row>
    <row r="356" spans="1:18" ht="12.75" customHeight="1">
      <c r="F356" s="61"/>
      <c r="G356" s="61"/>
      <c r="H356" s="61"/>
      <c r="I356" s="61"/>
      <c r="J356" s="44"/>
      <c r="K356" s="61"/>
      <c r="L356" s="61"/>
      <c r="M356" s="61"/>
      <c r="O356" s="44"/>
      <c r="R356" s="61"/>
    </row>
    <row r="357" spans="1:18" ht="12.75" customHeight="1">
      <c r="F357" s="61"/>
      <c r="G357" s="61"/>
      <c r="H357" s="61"/>
      <c r="I357" s="61"/>
      <c r="J357" s="44"/>
      <c r="K357" s="61"/>
      <c r="L357" s="61"/>
      <c r="M357" s="61"/>
      <c r="O357" s="44"/>
      <c r="R357" s="61"/>
    </row>
    <row r="358" spans="1:18" ht="12.75" customHeight="1">
      <c r="F358" s="61"/>
      <c r="G358" s="61"/>
      <c r="H358" s="61"/>
      <c r="I358" s="61"/>
      <c r="J358" s="44"/>
      <c r="K358" s="61"/>
      <c r="L358" s="61"/>
      <c r="M358" s="61"/>
      <c r="O358" s="44"/>
      <c r="R358" s="61"/>
    </row>
    <row r="359" spans="1:18" ht="12.75" customHeight="1">
      <c r="F359" s="61"/>
      <c r="G359" s="61"/>
      <c r="H359" s="61"/>
      <c r="I359" s="61"/>
      <c r="J359" s="44"/>
      <c r="K359" s="61"/>
      <c r="L359" s="61"/>
      <c r="M359" s="61"/>
      <c r="O359" s="44"/>
      <c r="R359" s="61"/>
    </row>
    <row r="360" spans="1:18" ht="12.75" customHeight="1">
      <c r="F360" s="61"/>
      <c r="G360" s="61"/>
      <c r="H360" s="61"/>
      <c r="I360" s="61"/>
      <c r="J360" s="44"/>
      <c r="K360" s="61"/>
      <c r="L360" s="61"/>
      <c r="M360" s="61"/>
      <c r="O360" s="44"/>
      <c r="R360" s="61"/>
    </row>
    <row r="361" spans="1:18" ht="12.75" customHeight="1">
      <c r="F361" s="61"/>
      <c r="G361" s="61"/>
      <c r="H361" s="61"/>
      <c r="I361" s="61"/>
      <c r="J361" s="44"/>
      <c r="K361" s="61"/>
      <c r="L361" s="61"/>
      <c r="M361" s="61"/>
      <c r="O361" s="44"/>
      <c r="R361" s="61"/>
    </row>
    <row r="362" spans="1:18" ht="12.75" customHeight="1">
      <c r="F362" s="61"/>
      <c r="G362" s="61"/>
      <c r="H362" s="61"/>
      <c r="I362" s="61"/>
      <c r="J362" s="44"/>
      <c r="K362" s="61"/>
      <c r="L362" s="61"/>
      <c r="M362" s="61"/>
      <c r="O362" s="44"/>
      <c r="R362" s="61"/>
    </row>
    <row r="363" spans="1:18" ht="12.75" customHeight="1">
      <c r="F363" s="61"/>
      <c r="G363" s="61"/>
      <c r="H363" s="61"/>
      <c r="I363" s="61"/>
      <c r="J363" s="44"/>
      <c r="K363" s="61"/>
      <c r="L363" s="61"/>
      <c r="M363" s="61"/>
      <c r="O363" s="44"/>
      <c r="R363" s="61"/>
    </row>
    <row r="364" spans="1:18" ht="12.75" customHeight="1">
      <c r="F364" s="61"/>
      <c r="G364" s="61"/>
      <c r="H364" s="61"/>
      <c r="I364" s="61"/>
      <c r="J364" s="44"/>
      <c r="K364" s="61"/>
      <c r="L364" s="61"/>
      <c r="M364" s="61"/>
      <c r="O364" s="44"/>
      <c r="R364" s="61"/>
    </row>
    <row r="365" spans="1:18" ht="12.75" customHeight="1">
      <c r="F365" s="61"/>
      <c r="G365" s="61"/>
      <c r="H365" s="61"/>
      <c r="I365" s="61"/>
      <c r="J365" s="44"/>
      <c r="K365" s="61"/>
      <c r="L365" s="61"/>
      <c r="M365" s="61"/>
      <c r="O365" s="44"/>
      <c r="R365" s="61"/>
    </row>
    <row r="366" spans="1:18" ht="12.75" customHeight="1">
      <c r="F366" s="61"/>
      <c r="G366" s="61"/>
      <c r="H366" s="61"/>
      <c r="I366" s="61"/>
      <c r="J366" s="44"/>
      <c r="K366" s="61"/>
      <c r="L366" s="61"/>
      <c r="M366" s="61"/>
      <c r="O366" s="44"/>
      <c r="R366" s="61"/>
    </row>
    <row r="367" spans="1:18" ht="12.75" customHeight="1">
      <c r="F367" s="61"/>
      <c r="G367" s="61"/>
      <c r="H367" s="61"/>
      <c r="I367" s="61"/>
      <c r="J367" s="44"/>
      <c r="K367" s="61"/>
      <c r="L367" s="61"/>
      <c r="M367" s="61"/>
      <c r="O367" s="44"/>
      <c r="R367" s="61"/>
    </row>
    <row r="368" spans="1:18" ht="12.75" customHeight="1">
      <c r="F368" s="61"/>
      <c r="G368" s="61"/>
      <c r="H368" s="61"/>
      <c r="I368" s="61"/>
      <c r="J368" s="44"/>
      <c r="K368" s="61"/>
      <c r="L368" s="61"/>
      <c r="M368" s="61"/>
      <c r="O368" s="44"/>
      <c r="R368" s="61"/>
    </row>
    <row r="369" spans="6:18" ht="12.75" customHeight="1">
      <c r="F369" s="61"/>
      <c r="G369" s="61"/>
      <c r="H369" s="61"/>
      <c r="I369" s="61"/>
      <c r="J369" s="44"/>
      <c r="K369" s="61"/>
      <c r="L369" s="61"/>
      <c r="M369" s="61"/>
      <c r="O369" s="44"/>
      <c r="R369" s="61"/>
    </row>
    <row r="370" spans="6:18" ht="12.75" customHeight="1">
      <c r="F370" s="61"/>
      <c r="G370" s="61"/>
      <c r="H370" s="61"/>
      <c r="I370" s="61"/>
      <c r="J370" s="44"/>
      <c r="K370" s="61"/>
      <c r="L370" s="61"/>
      <c r="M370" s="61"/>
      <c r="O370" s="44"/>
      <c r="R370" s="61"/>
    </row>
    <row r="371" spans="6:18" ht="12.75" customHeight="1">
      <c r="F371" s="61"/>
      <c r="G371" s="61"/>
      <c r="H371" s="61"/>
      <c r="I371" s="61"/>
      <c r="J371" s="44"/>
      <c r="K371" s="61"/>
      <c r="L371" s="61"/>
      <c r="M371" s="61"/>
      <c r="O371" s="44"/>
      <c r="R371" s="61"/>
    </row>
    <row r="372" spans="6:18" ht="12.75" customHeight="1">
      <c r="F372" s="61"/>
      <c r="G372" s="61"/>
      <c r="H372" s="61"/>
      <c r="I372" s="61"/>
      <c r="J372" s="44"/>
      <c r="K372" s="61"/>
      <c r="L372" s="61"/>
      <c r="M372" s="61"/>
      <c r="O372" s="44"/>
      <c r="R372" s="61"/>
    </row>
    <row r="373" spans="6:18" ht="12.75" customHeight="1">
      <c r="F373" s="61"/>
      <c r="G373" s="61"/>
      <c r="H373" s="61"/>
      <c r="I373" s="61"/>
      <c r="J373" s="44"/>
      <c r="K373" s="61"/>
      <c r="L373" s="61"/>
      <c r="M373" s="61"/>
      <c r="O373" s="44"/>
      <c r="R373" s="61"/>
    </row>
    <row r="374" spans="6:18" ht="12.75" customHeight="1">
      <c r="F374" s="61"/>
      <c r="G374" s="61"/>
      <c r="H374" s="61"/>
      <c r="I374" s="61"/>
      <c r="J374" s="44"/>
      <c r="K374" s="61"/>
      <c r="L374" s="61"/>
      <c r="M374" s="61"/>
      <c r="O374" s="44"/>
      <c r="R374" s="61"/>
    </row>
    <row r="375" spans="6:18" ht="12.75" customHeight="1">
      <c r="F375" s="61"/>
      <c r="G375" s="61"/>
      <c r="H375" s="61"/>
      <c r="I375" s="61"/>
      <c r="J375" s="44"/>
      <c r="K375" s="61"/>
      <c r="L375" s="61"/>
      <c r="M375" s="61"/>
      <c r="O375" s="44"/>
      <c r="R375" s="61"/>
    </row>
    <row r="376" spans="6:18" ht="12.75" customHeight="1">
      <c r="F376" s="61"/>
      <c r="G376" s="61"/>
      <c r="H376" s="61"/>
      <c r="I376" s="61"/>
      <c r="J376" s="44"/>
      <c r="K376" s="61"/>
      <c r="L376" s="61"/>
      <c r="M376" s="61"/>
      <c r="O376" s="44"/>
      <c r="R376" s="61"/>
    </row>
    <row r="377" spans="6:18" ht="12.75" customHeight="1">
      <c r="F377" s="61"/>
      <c r="G377" s="61"/>
      <c r="H377" s="61"/>
      <c r="I377" s="61"/>
      <c r="J377" s="44"/>
      <c r="K377" s="61"/>
      <c r="L377" s="61"/>
      <c r="M377" s="61"/>
      <c r="O377" s="44"/>
      <c r="R377" s="61"/>
    </row>
    <row r="378" spans="6:18" ht="12.75" customHeight="1">
      <c r="F378" s="61"/>
      <c r="G378" s="61"/>
      <c r="H378" s="61"/>
      <c r="I378" s="61"/>
      <c r="J378" s="44"/>
      <c r="K378" s="61"/>
      <c r="L378" s="61"/>
      <c r="M378" s="61"/>
      <c r="O378" s="44"/>
      <c r="R378" s="61"/>
    </row>
    <row r="379" spans="6:18" ht="12.75" customHeight="1">
      <c r="F379" s="61"/>
      <c r="G379" s="61"/>
      <c r="H379" s="61"/>
      <c r="I379" s="61"/>
      <c r="J379" s="44"/>
      <c r="K379" s="61"/>
      <c r="L379" s="61"/>
      <c r="M379" s="61"/>
      <c r="O379" s="44"/>
      <c r="R379" s="61"/>
    </row>
    <row r="380" spans="6:18" ht="12.75" customHeight="1">
      <c r="F380" s="61"/>
      <c r="G380" s="61"/>
      <c r="H380" s="61"/>
      <c r="I380" s="61"/>
      <c r="J380" s="44"/>
      <c r="K380" s="61"/>
      <c r="L380" s="61"/>
      <c r="M380" s="61"/>
      <c r="O380" s="44"/>
      <c r="R380" s="61"/>
    </row>
    <row r="381" spans="6:18" ht="12.75" customHeight="1">
      <c r="F381" s="61"/>
      <c r="G381" s="61"/>
      <c r="H381" s="61"/>
      <c r="I381" s="61"/>
      <c r="J381" s="44"/>
      <c r="K381" s="61"/>
      <c r="L381" s="61"/>
      <c r="M381" s="61"/>
      <c r="O381" s="44"/>
      <c r="R381" s="61"/>
    </row>
    <row r="382" spans="6:18" ht="12.75" customHeight="1">
      <c r="F382" s="61"/>
      <c r="G382" s="61"/>
      <c r="H382" s="61"/>
      <c r="I382" s="61"/>
      <c r="J382" s="44"/>
      <c r="K382" s="61"/>
      <c r="L382" s="61"/>
      <c r="M382" s="61"/>
      <c r="O382" s="44"/>
      <c r="R382" s="61"/>
    </row>
    <row r="383" spans="6:18" ht="12.75" customHeight="1">
      <c r="F383" s="61"/>
      <c r="G383" s="61"/>
      <c r="H383" s="61"/>
      <c r="I383" s="61"/>
      <c r="J383" s="44"/>
      <c r="K383" s="61"/>
      <c r="L383" s="61"/>
      <c r="M383" s="61"/>
      <c r="O383" s="44"/>
      <c r="R383" s="61"/>
    </row>
    <row r="384" spans="6:18" ht="12.75" customHeight="1">
      <c r="F384" s="61"/>
      <c r="G384" s="61"/>
      <c r="H384" s="61"/>
      <c r="I384" s="61"/>
      <c r="J384" s="44"/>
      <c r="K384" s="61"/>
      <c r="L384" s="61"/>
      <c r="M384" s="61"/>
      <c r="O384" s="44"/>
      <c r="R384" s="61"/>
    </row>
    <row r="385" spans="6:18" ht="12.75" customHeight="1">
      <c r="F385" s="61"/>
      <c r="G385" s="61"/>
      <c r="H385" s="61"/>
      <c r="I385" s="61"/>
      <c r="J385" s="44"/>
      <c r="K385" s="61"/>
      <c r="L385" s="61"/>
      <c r="M385" s="61"/>
      <c r="O385" s="44"/>
      <c r="R385" s="61"/>
    </row>
    <row r="386" spans="6:18" ht="12.75" customHeight="1">
      <c r="F386" s="61"/>
      <c r="G386" s="61"/>
      <c r="H386" s="61"/>
      <c r="I386" s="61"/>
      <c r="J386" s="44"/>
      <c r="K386" s="61"/>
      <c r="L386" s="61"/>
      <c r="M386" s="61"/>
      <c r="O386" s="44"/>
      <c r="R386" s="61"/>
    </row>
    <row r="387" spans="6:18" ht="12.75" customHeight="1">
      <c r="F387" s="61"/>
      <c r="G387" s="61"/>
      <c r="H387" s="61"/>
      <c r="I387" s="61"/>
      <c r="J387" s="44"/>
      <c r="K387" s="61"/>
      <c r="L387" s="61"/>
      <c r="M387" s="61"/>
      <c r="O387" s="44"/>
      <c r="R387" s="61"/>
    </row>
    <row r="388" spans="6:18" ht="12.75" customHeight="1">
      <c r="F388" s="61"/>
      <c r="G388" s="61"/>
      <c r="H388" s="61"/>
      <c r="I388" s="61"/>
      <c r="J388" s="44"/>
      <c r="K388" s="61"/>
      <c r="L388" s="61"/>
      <c r="M388" s="61"/>
      <c r="O388" s="44"/>
      <c r="R388" s="61"/>
    </row>
    <row r="389" spans="6:18" ht="12.75" customHeight="1">
      <c r="F389" s="61"/>
      <c r="G389" s="61"/>
      <c r="H389" s="61"/>
      <c r="I389" s="61"/>
      <c r="J389" s="44"/>
      <c r="K389" s="61"/>
      <c r="L389" s="61"/>
      <c r="M389" s="61"/>
      <c r="O389" s="44"/>
      <c r="R389" s="61"/>
    </row>
    <row r="390" spans="6:18" ht="12.75" customHeight="1">
      <c r="F390" s="61"/>
      <c r="G390" s="61"/>
      <c r="H390" s="61"/>
      <c r="I390" s="61"/>
      <c r="J390" s="44"/>
      <c r="K390" s="61"/>
      <c r="L390" s="61"/>
      <c r="M390" s="61"/>
      <c r="O390" s="44"/>
      <c r="R390" s="61"/>
    </row>
    <row r="391" spans="6:18" ht="12.75" customHeight="1">
      <c r="F391" s="61"/>
      <c r="G391" s="61"/>
      <c r="H391" s="61"/>
      <c r="I391" s="61"/>
      <c r="J391" s="44"/>
      <c r="K391" s="61"/>
      <c r="L391" s="61"/>
      <c r="M391" s="61"/>
      <c r="O391" s="44"/>
      <c r="R391" s="61"/>
    </row>
    <row r="392" spans="6:18" ht="12.75" customHeight="1">
      <c r="F392" s="61"/>
      <c r="G392" s="61"/>
      <c r="H392" s="61"/>
      <c r="I392" s="61"/>
      <c r="J392" s="44"/>
      <c r="K392" s="61"/>
      <c r="L392" s="61"/>
      <c r="M392" s="61"/>
      <c r="O392" s="44"/>
      <c r="R392" s="61"/>
    </row>
    <row r="393" spans="6:18" ht="12.75" customHeight="1">
      <c r="F393" s="61"/>
      <c r="G393" s="61"/>
      <c r="H393" s="61"/>
      <c r="I393" s="61"/>
      <c r="J393" s="44"/>
      <c r="K393" s="61"/>
      <c r="L393" s="61"/>
      <c r="M393" s="61"/>
      <c r="O393" s="44"/>
      <c r="R393" s="61"/>
    </row>
    <row r="394" spans="6:18" ht="12.75" customHeight="1">
      <c r="F394" s="61"/>
      <c r="G394" s="61"/>
      <c r="H394" s="61"/>
      <c r="I394" s="61"/>
      <c r="J394" s="44"/>
      <c r="K394" s="61"/>
      <c r="L394" s="61"/>
      <c r="M394" s="61"/>
      <c r="O394" s="44"/>
      <c r="R394" s="61"/>
    </row>
    <row r="395" spans="6:18" ht="12.75" customHeight="1">
      <c r="F395" s="61"/>
      <c r="G395" s="61"/>
      <c r="H395" s="61"/>
      <c r="I395" s="61"/>
      <c r="J395" s="44"/>
      <c r="K395" s="61"/>
      <c r="L395" s="61"/>
      <c r="M395" s="61"/>
      <c r="O395" s="44"/>
      <c r="R395" s="61"/>
    </row>
    <row r="396" spans="6:18" ht="12.75" customHeight="1">
      <c r="F396" s="61"/>
      <c r="G396" s="61"/>
      <c r="H396" s="61"/>
      <c r="I396" s="61"/>
      <c r="J396" s="44"/>
      <c r="K396" s="61"/>
      <c r="L396" s="61"/>
      <c r="M396" s="61"/>
      <c r="O396" s="44"/>
      <c r="R396" s="61"/>
    </row>
    <row r="397" spans="6:18" ht="12.75" customHeight="1">
      <c r="F397" s="61"/>
      <c r="G397" s="61"/>
      <c r="H397" s="61"/>
      <c r="I397" s="61"/>
      <c r="J397" s="44"/>
      <c r="K397" s="61"/>
      <c r="L397" s="61"/>
      <c r="M397" s="61"/>
      <c r="O397" s="44"/>
      <c r="R397" s="61"/>
    </row>
    <row r="398" spans="6:18" ht="12.75" customHeight="1">
      <c r="F398" s="61"/>
      <c r="G398" s="61"/>
      <c r="H398" s="61"/>
      <c r="I398" s="61"/>
      <c r="J398" s="44"/>
      <c r="K398" s="61"/>
      <c r="L398" s="61"/>
      <c r="M398" s="61"/>
      <c r="O398" s="44"/>
      <c r="R398" s="61"/>
    </row>
    <row r="399" spans="6:18" ht="12.75" customHeight="1">
      <c r="F399" s="61"/>
      <c r="G399" s="61"/>
      <c r="H399" s="61"/>
      <c r="I399" s="61"/>
      <c r="J399" s="44"/>
      <c r="K399" s="61"/>
      <c r="L399" s="61"/>
      <c r="M399" s="61"/>
      <c r="O399" s="44"/>
      <c r="R399" s="61"/>
    </row>
    <row r="400" spans="6:18" ht="12.75" customHeight="1">
      <c r="F400" s="61"/>
      <c r="G400" s="61"/>
      <c r="H400" s="61"/>
      <c r="I400" s="61"/>
      <c r="J400" s="44"/>
      <c r="K400" s="61"/>
      <c r="L400" s="61"/>
      <c r="M400" s="61"/>
      <c r="O400" s="44"/>
      <c r="R400" s="61"/>
    </row>
    <row r="401" spans="6:18" ht="12.75" customHeight="1">
      <c r="F401" s="61"/>
      <c r="G401" s="61"/>
      <c r="H401" s="61"/>
      <c r="I401" s="61"/>
      <c r="J401" s="44"/>
      <c r="K401" s="61"/>
      <c r="L401" s="61"/>
      <c r="M401" s="61"/>
      <c r="O401" s="44"/>
      <c r="R401" s="61"/>
    </row>
    <row r="402" spans="6:18" ht="12.75" customHeight="1">
      <c r="F402" s="61"/>
      <c r="G402" s="61"/>
      <c r="H402" s="61"/>
      <c r="I402" s="61"/>
      <c r="J402" s="44"/>
      <c r="K402" s="61"/>
      <c r="L402" s="61"/>
      <c r="M402" s="61"/>
      <c r="O402" s="44"/>
      <c r="R402" s="61"/>
    </row>
    <row r="403" spans="6:18" ht="12.75" customHeight="1">
      <c r="F403" s="61"/>
      <c r="G403" s="61"/>
      <c r="H403" s="61"/>
      <c r="I403" s="61"/>
      <c r="J403" s="44"/>
      <c r="K403" s="61"/>
      <c r="L403" s="61"/>
      <c r="M403" s="61"/>
      <c r="O403" s="44"/>
      <c r="R403" s="61"/>
    </row>
    <row r="404" spans="6:18" ht="12.75" customHeight="1">
      <c r="F404" s="61"/>
      <c r="G404" s="61"/>
      <c r="H404" s="61"/>
      <c r="I404" s="61"/>
      <c r="J404" s="44"/>
      <c r="K404" s="61"/>
      <c r="L404" s="61"/>
      <c r="M404" s="61"/>
      <c r="O404" s="44"/>
      <c r="R404" s="61"/>
    </row>
    <row r="405" spans="6:18" ht="12.75" customHeight="1">
      <c r="F405" s="61"/>
      <c r="G405" s="61"/>
      <c r="H405" s="61"/>
      <c r="I405" s="61"/>
      <c r="J405" s="44"/>
      <c r="K405" s="61"/>
      <c r="L405" s="61"/>
      <c r="M405" s="61"/>
      <c r="O405" s="44"/>
      <c r="R405" s="61"/>
    </row>
    <row r="406" spans="6:18" ht="12.75" customHeight="1">
      <c r="F406" s="61"/>
      <c r="G406" s="61"/>
      <c r="H406" s="61"/>
      <c r="I406" s="61"/>
      <c r="J406" s="44"/>
      <c r="K406" s="61"/>
      <c r="L406" s="61"/>
      <c r="M406" s="61"/>
      <c r="O406" s="44"/>
      <c r="R406" s="61"/>
    </row>
    <row r="407" spans="6:18" ht="12.75" customHeight="1">
      <c r="F407" s="61"/>
      <c r="G407" s="61"/>
      <c r="H407" s="61"/>
      <c r="I407" s="61"/>
      <c r="J407" s="44"/>
      <c r="K407" s="61"/>
      <c r="L407" s="61"/>
      <c r="M407" s="61"/>
      <c r="O407" s="44"/>
      <c r="R407" s="61"/>
    </row>
    <row r="408" spans="6:18" ht="12.75" customHeight="1">
      <c r="F408" s="61"/>
      <c r="G408" s="61"/>
      <c r="H408" s="61"/>
      <c r="I408" s="61"/>
      <c r="J408" s="44"/>
      <c r="K408" s="61"/>
      <c r="L408" s="61"/>
      <c r="M408" s="61"/>
      <c r="O408" s="44"/>
      <c r="R408" s="61"/>
    </row>
    <row r="409" spans="6:18" ht="12.75" customHeight="1">
      <c r="F409" s="61"/>
      <c r="G409" s="61"/>
      <c r="H409" s="61"/>
      <c r="I409" s="61"/>
      <c r="J409" s="44"/>
      <c r="K409" s="61"/>
      <c r="L409" s="61"/>
      <c r="M409" s="61"/>
      <c r="O409" s="44"/>
      <c r="R409" s="61"/>
    </row>
    <row r="410" spans="6:18" ht="12.75" customHeight="1">
      <c r="F410" s="61"/>
      <c r="G410" s="61"/>
      <c r="H410" s="61"/>
      <c r="I410" s="61"/>
      <c r="J410" s="44"/>
      <c r="K410" s="61"/>
      <c r="L410" s="61"/>
      <c r="M410" s="61"/>
      <c r="O410" s="44"/>
      <c r="R410" s="61"/>
    </row>
    <row r="411" spans="6:18" ht="12.75" customHeight="1">
      <c r="F411" s="61"/>
      <c r="G411" s="61"/>
      <c r="H411" s="61"/>
      <c r="I411" s="61"/>
      <c r="J411" s="44"/>
      <c r="K411" s="61"/>
      <c r="L411" s="61"/>
      <c r="M411" s="61"/>
      <c r="O411" s="44"/>
      <c r="R411" s="61"/>
    </row>
    <row r="412" spans="6:18" ht="12.75" customHeight="1">
      <c r="F412" s="61"/>
      <c r="G412" s="61"/>
      <c r="H412" s="61"/>
      <c r="I412" s="61"/>
      <c r="J412" s="44"/>
      <c r="K412" s="61"/>
      <c r="L412" s="61"/>
      <c r="M412" s="61"/>
      <c r="O412" s="44"/>
      <c r="R412" s="61"/>
    </row>
    <row r="413" spans="6:18" ht="12.75" customHeight="1">
      <c r="F413" s="61"/>
      <c r="G413" s="61"/>
      <c r="H413" s="61"/>
      <c r="I413" s="61"/>
      <c r="J413" s="44"/>
      <c r="K413" s="61"/>
      <c r="L413" s="61"/>
      <c r="M413" s="61"/>
      <c r="O413" s="44"/>
      <c r="R413" s="61"/>
    </row>
    <row r="414" spans="6:18" ht="12.75" customHeight="1">
      <c r="F414" s="61"/>
      <c r="G414" s="61"/>
      <c r="H414" s="61"/>
      <c r="I414" s="61"/>
      <c r="J414" s="44"/>
      <c r="K414" s="61"/>
      <c r="L414" s="61"/>
      <c r="M414" s="61"/>
      <c r="O414" s="44"/>
      <c r="R414" s="61"/>
    </row>
    <row r="415" spans="6:18" ht="12.75" customHeight="1">
      <c r="F415" s="61"/>
      <c r="G415" s="61"/>
      <c r="H415" s="61"/>
      <c r="I415" s="61"/>
      <c r="J415" s="44"/>
      <c r="K415" s="61"/>
      <c r="L415" s="61"/>
      <c r="M415" s="61"/>
      <c r="O415" s="44"/>
      <c r="R415" s="61"/>
    </row>
    <row r="416" spans="6:18" ht="12.75" customHeight="1">
      <c r="F416" s="61"/>
      <c r="G416" s="61"/>
      <c r="H416" s="61"/>
      <c r="I416" s="61"/>
      <c r="J416" s="44"/>
      <c r="K416" s="61"/>
      <c r="L416" s="61"/>
      <c r="M416" s="61"/>
      <c r="O416" s="44"/>
      <c r="R416" s="61"/>
    </row>
    <row r="417" spans="6:18" ht="12.75" customHeight="1">
      <c r="F417" s="61"/>
      <c r="G417" s="61"/>
      <c r="H417" s="61"/>
      <c r="I417" s="61"/>
      <c r="J417" s="44"/>
      <c r="K417" s="61"/>
      <c r="L417" s="61"/>
      <c r="M417" s="61"/>
      <c r="O417" s="44"/>
      <c r="R417" s="61"/>
    </row>
    <row r="418" spans="6:18" ht="12.75" customHeight="1">
      <c r="F418" s="61"/>
      <c r="G418" s="61"/>
      <c r="H418" s="61"/>
      <c r="I418" s="61"/>
      <c r="J418" s="44"/>
      <c r="K418" s="61"/>
      <c r="L418" s="61"/>
      <c r="M418" s="61"/>
      <c r="O418" s="44"/>
      <c r="R418" s="61"/>
    </row>
    <row r="419" spans="6:18" ht="12.75" customHeight="1">
      <c r="F419" s="61"/>
      <c r="G419" s="61"/>
      <c r="H419" s="61"/>
      <c r="I419" s="61"/>
      <c r="J419" s="44"/>
      <c r="K419" s="61"/>
      <c r="L419" s="61"/>
      <c r="M419" s="61"/>
      <c r="O419" s="44"/>
      <c r="R419" s="61"/>
    </row>
    <row r="420" spans="6:18" ht="12.75" customHeight="1">
      <c r="F420" s="61"/>
      <c r="G420" s="61"/>
      <c r="H420" s="61"/>
      <c r="I420" s="61"/>
      <c r="J420" s="44"/>
      <c r="K420" s="61"/>
      <c r="L420" s="61"/>
      <c r="M420" s="61"/>
      <c r="O420" s="44"/>
      <c r="R420" s="61"/>
    </row>
    <row r="421" spans="6:18" ht="12.75" customHeight="1">
      <c r="F421" s="61"/>
      <c r="G421" s="61"/>
      <c r="H421" s="61"/>
      <c r="I421" s="61"/>
      <c r="J421" s="44"/>
      <c r="K421" s="61"/>
      <c r="L421" s="61"/>
      <c r="M421" s="61"/>
      <c r="O421" s="44"/>
      <c r="R421" s="61"/>
    </row>
    <row r="422" spans="6:18" ht="12.75" customHeight="1">
      <c r="F422" s="61"/>
      <c r="G422" s="61"/>
      <c r="H422" s="61"/>
      <c r="I422" s="61"/>
      <c r="J422" s="44"/>
      <c r="K422" s="61"/>
      <c r="L422" s="61"/>
      <c r="M422" s="61"/>
      <c r="O422" s="44"/>
      <c r="R422" s="61"/>
    </row>
    <row r="423" spans="6:18" ht="12.75" customHeight="1">
      <c r="F423" s="61"/>
      <c r="G423" s="61"/>
      <c r="H423" s="61"/>
      <c r="I423" s="61"/>
      <c r="J423" s="44"/>
      <c r="K423" s="61"/>
      <c r="L423" s="61"/>
      <c r="M423" s="61"/>
      <c r="O423" s="44"/>
      <c r="R423" s="61"/>
    </row>
    <row r="424" spans="6:18" ht="12.75" customHeight="1">
      <c r="F424" s="61"/>
      <c r="G424" s="61"/>
      <c r="H424" s="61"/>
      <c r="I424" s="61"/>
      <c r="J424" s="44"/>
      <c r="K424" s="61"/>
      <c r="L424" s="61"/>
      <c r="M424" s="61"/>
      <c r="O424" s="44"/>
      <c r="R424" s="61"/>
    </row>
    <row r="425" spans="6:18" ht="12.75" customHeight="1">
      <c r="F425" s="61"/>
      <c r="G425" s="61"/>
      <c r="H425" s="61"/>
      <c r="I425" s="61"/>
      <c r="J425" s="44"/>
      <c r="K425" s="61"/>
      <c r="L425" s="61"/>
      <c r="M425" s="61"/>
      <c r="O425" s="44"/>
      <c r="R425" s="61"/>
    </row>
    <row r="426" spans="6:18" ht="12.75" customHeight="1">
      <c r="F426" s="61"/>
      <c r="G426" s="61"/>
      <c r="H426" s="61"/>
      <c r="I426" s="61"/>
      <c r="J426" s="44"/>
      <c r="K426" s="61"/>
      <c r="L426" s="61"/>
      <c r="M426" s="61"/>
      <c r="O426" s="44"/>
      <c r="R426" s="61"/>
    </row>
    <row r="427" spans="6:18" ht="12.75" customHeight="1">
      <c r="F427" s="61"/>
      <c r="G427" s="61"/>
      <c r="H427" s="61"/>
      <c r="I427" s="61"/>
      <c r="J427" s="44"/>
      <c r="K427" s="61"/>
      <c r="L427" s="61"/>
      <c r="M427" s="61"/>
      <c r="O427" s="44"/>
      <c r="R427" s="61"/>
    </row>
    <row r="428" spans="6:18" ht="12.75" customHeight="1">
      <c r="F428" s="61"/>
      <c r="G428" s="61"/>
      <c r="H428" s="61"/>
      <c r="I428" s="61"/>
      <c r="J428" s="44"/>
      <c r="K428" s="61"/>
      <c r="L428" s="61"/>
      <c r="M428" s="61"/>
      <c r="O428" s="44"/>
      <c r="R428" s="61"/>
    </row>
    <row r="429" spans="6:18" ht="12.75" customHeight="1">
      <c r="F429" s="61"/>
      <c r="G429" s="61"/>
      <c r="H429" s="61"/>
      <c r="I429" s="61"/>
      <c r="J429" s="44"/>
      <c r="K429" s="61"/>
      <c r="L429" s="61"/>
      <c r="M429" s="61"/>
      <c r="O429" s="44"/>
      <c r="R429" s="61"/>
    </row>
    <row r="430" spans="6:18" ht="12.75" customHeight="1">
      <c r="F430" s="61"/>
      <c r="G430" s="61"/>
      <c r="H430" s="61"/>
      <c r="I430" s="61"/>
      <c r="J430" s="44"/>
      <c r="K430" s="61"/>
      <c r="L430" s="61"/>
      <c r="M430" s="61"/>
      <c r="O430" s="44"/>
      <c r="R430" s="61"/>
    </row>
    <row r="431" spans="6:18" ht="12.75" customHeight="1">
      <c r="F431" s="61"/>
      <c r="G431" s="61"/>
      <c r="H431" s="61"/>
      <c r="I431" s="61"/>
      <c r="J431" s="44"/>
      <c r="K431" s="61"/>
      <c r="L431" s="61"/>
      <c r="M431" s="61"/>
      <c r="O431" s="44"/>
      <c r="R431" s="61"/>
    </row>
    <row r="432" spans="6:18" ht="12.75" customHeight="1">
      <c r="F432" s="61"/>
      <c r="G432" s="61"/>
      <c r="H432" s="61"/>
      <c r="I432" s="61"/>
      <c r="J432" s="44"/>
      <c r="K432" s="61"/>
      <c r="L432" s="61"/>
      <c r="M432" s="61"/>
      <c r="O432" s="44"/>
      <c r="R432" s="61"/>
    </row>
    <row r="433" spans="6:18" ht="12.75" customHeight="1">
      <c r="F433" s="61"/>
      <c r="G433" s="61"/>
      <c r="H433" s="61"/>
      <c r="I433" s="61"/>
      <c r="J433" s="44"/>
      <c r="K433" s="61"/>
      <c r="L433" s="61"/>
      <c r="M433" s="61"/>
      <c r="O433" s="44"/>
      <c r="R433" s="61"/>
    </row>
    <row r="434" spans="6:18" ht="12.75" customHeight="1">
      <c r="F434" s="61"/>
      <c r="G434" s="61"/>
      <c r="H434" s="61"/>
      <c r="I434" s="61"/>
      <c r="J434" s="44"/>
      <c r="K434" s="61"/>
      <c r="L434" s="61"/>
      <c r="M434" s="61"/>
      <c r="O434" s="44"/>
      <c r="R434" s="61"/>
    </row>
    <row r="435" spans="6:18" ht="12.75" customHeight="1">
      <c r="F435" s="61"/>
      <c r="G435" s="61"/>
      <c r="H435" s="61"/>
      <c r="I435" s="61"/>
      <c r="J435" s="44"/>
      <c r="K435" s="61"/>
      <c r="L435" s="61"/>
      <c r="M435" s="61"/>
      <c r="O435" s="44"/>
      <c r="R435" s="61"/>
    </row>
    <row r="436" spans="6:18" ht="12.75" customHeight="1">
      <c r="F436" s="61"/>
      <c r="G436" s="61"/>
      <c r="H436" s="61"/>
      <c r="I436" s="61"/>
      <c r="J436" s="44"/>
      <c r="K436" s="61"/>
      <c r="L436" s="61"/>
      <c r="M436" s="61"/>
      <c r="O436" s="44"/>
      <c r="R436" s="61"/>
    </row>
    <row r="437" spans="6:18" ht="12.75" customHeight="1">
      <c r="F437" s="61"/>
      <c r="G437" s="61"/>
      <c r="H437" s="61"/>
      <c r="I437" s="61"/>
      <c r="J437" s="44"/>
      <c r="K437" s="61"/>
      <c r="L437" s="61"/>
      <c r="M437" s="61"/>
      <c r="O437" s="44"/>
      <c r="R437" s="61"/>
    </row>
    <row r="438" spans="6:18" ht="12.75" customHeight="1">
      <c r="F438" s="61"/>
      <c r="G438" s="61"/>
      <c r="H438" s="61"/>
      <c r="I438" s="61"/>
      <c r="J438" s="44"/>
      <c r="K438" s="61"/>
      <c r="L438" s="61"/>
      <c r="M438" s="61"/>
      <c r="O438" s="44"/>
      <c r="R438" s="61"/>
    </row>
    <row r="439" spans="6:18" ht="12.75" customHeight="1">
      <c r="F439" s="61"/>
      <c r="G439" s="61"/>
      <c r="H439" s="61"/>
      <c r="I439" s="61"/>
      <c r="J439" s="44"/>
      <c r="K439" s="61"/>
      <c r="L439" s="61"/>
      <c r="M439" s="61"/>
      <c r="O439" s="44"/>
      <c r="R439" s="61"/>
    </row>
    <row r="440" spans="6:18" ht="12.75" customHeight="1">
      <c r="F440" s="61"/>
      <c r="G440" s="61"/>
      <c r="H440" s="61"/>
      <c r="I440" s="61"/>
      <c r="J440" s="44"/>
      <c r="K440" s="61"/>
      <c r="L440" s="61"/>
      <c r="M440" s="61"/>
      <c r="O440" s="44"/>
      <c r="R440" s="61"/>
    </row>
    <row r="441" spans="6:18" ht="12.75" customHeight="1">
      <c r="F441" s="61"/>
      <c r="G441" s="61"/>
      <c r="H441" s="61"/>
      <c r="I441" s="61"/>
      <c r="J441" s="44"/>
      <c r="K441" s="61"/>
      <c r="L441" s="61"/>
      <c r="M441" s="61"/>
      <c r="O441" s="44"/>
      <c r="R441" s="61"/>
    </row>
    <row r="442" spans="6:18" ht="12.75" customHeight="1">
      <c r="F442" s="61"/>
      <c r="G442" s="61"/>
      <c r="H442" s="61"/>
      <c r="I442" s="61"/>
      <c r="J442" s="44"/>
      <c r="K442" s="61"/>
      <c r="L442" s="61"/>
      <c r="M442" s="61"/>
      <c r="O442" s="44"/>
      <c r="R442" s="61"/>
    </row>
    <row r="443" spans="6:18" ht="12.75" customHeight="1">
      <c r="F443" s="61"/>
      <c r="G443" s="61"/>
      <c r="H443" s="61"/>
      <c r="I443" s="61"/>
      <c r="J443" s="44"/>
      <c r="K443" s="61"/>
      <c r="L443" s="61"/>
      <c r="M443" s="61"/>
      <c r="O443" s="44"/>
      <c r="R443" s="61"/>
    </row>
    <row r="444" spans="6:18" ht="12.75" customHeight="1">
      <c r="F444" s="61"/>
      <c r="G444" s="61"/>
      <c r="H444" s="61"/>
      <c r="I444" s="61"/>
      <c r="J444" s="44"/>
      <c r="K444" s="61"/>
      <c r="L444" s="61"/>
      <c r="M444" s="61"/>
      <c r="O444" s="44"/>
      <c r="R444" s="61"/>
    </row>
    <row r="445" spans="6:18" ht="12.75" customHeight="1">
      <c r="F445" s="61"/>
      <c r="G445" s="61"/>
      <c r="H445" s="61"/>
      <c r="I445" s="61"/>
      <c r="J445" s="44"/>
      <c r="K445" s="61"/>
      <c r="L445" s="61"/>
      <c r="M445" s="61"/>
      <c r="O445" s="44"/>
      <c r="R445" s="61"/>
    </row>
    <row r="446" spans="6:18" ht="12.75" customHeight="1">
      <c r="F446" s="61"/>
      <c r="G446" s="61"/>
      <c r="H446" s="61"/>
      <c r="I446" s="61"/>
      <c r="J446" s="44"/>
      <c r="K446" s="61"/>
      <c r="L446" s="61"/>
      <c r="M446" s="61"/>
      <c r="O446" s="44"/>
      <c r="R446" s="61"/>
    </row>
    <row r="447" spans="6:18" ht="12.75" customHeight="1">
      <c r="F447" s="61"/>
      <c r="G447" s="61"/>
      <c r="H447" s="61"/>
      <c r="I447" s="61"/>
      <c r="J447" s="44"/>
      <c r="K447" s="61"/>
      <c r="L447" s="61"/>
      <c r="M447" s="61"/>
      <c r="O447" s="44"/>
      <c r="R447" s="61"/>
    </row>
    <row r="448" spans="6:18" ht="12.75" customHeight="1">
      <c r="F448" s="61"/>
      <c r="G448" s="61"/>
      <c r="H448" s="61"/>
      <c r="I448" s="61"/>
      <c r="J448" s="44"/>
      <c r="K448" s="61"/>
      <c r="L448" s="61"/>
      <c r="M448" s="61"/>
      <c r="O448" s="44"/>
      <c r="R448" s="61"/>
    </row>
    <row r="449" spans="6:18" ht="12.75" customHeight="1">
      <c r="F449" s="61"/>
      <c r="G449" s="61"/>
      <c r="H449" s="61"/>
      <c r="I449" s="61"/>
      <c r="J449" s="44"/>
      <c r="K449" s="61"/>
      <c r="L449" s="61"/>
      <c r="M449" s="61"/>
      <c r="O449" s="44"/>
      <c r="R449" s="61"/>
    </row>
    <row r="450" spans="6:18" ht="12.75" customHeight="1">
      <c r="F450" s="61"/>
      <c r="G450" s="61"/>
      <c r="H450" s="61"/>
      <c r="I450" s="61"/>
      <c r="J450" s="44"/>
      <c r="K450" s="61"/>
      <c r="L450" s="61"/>
      <c r="M450" s="61"/>
      <c r="O450" s="44"/>
      <c r="R450" s="61"/>
    </row>
    <row r="451" spans="6:18" ht="12.75" customHeight="1">
      <c r="F451" s="61"/>
      <c r="G451" s="61"/>
      <c r="H451" s="61"/>
      <c r="I451" s="61"/>
      <c r="J451" s="44"/>
      <c r="K451" s="61"/>
      <c r="L451" s="61"/>
      <c r="M451" s="61"/>
      <c r="O451" s="44"/>
      <c r="R451" s="61"/>
    </row>
    <row r="452" spans="6:18" ht="12.75" customHeight="1">
      <c r="F452" s="61"/>
      <c r="G452" s="61"/>
      <c r="H452" s="61"/>
      <c r="I452" s="61"/>
      <c r="J452" s="44"/>
      <c r="K452" s="61"/>
      <c r="L452" s="61"/>
      <c r="M452" s="61"/>
      <c r="O452" s="44"/>
      <c r="R452" s="61"/>
    </row>
    <row r="453" spans="6:18" ht="12.75" customHeight="1">
      <c r="F453" s="61"/>
      <c r="G453" s="61"/>
      <c r="H453" s="61"/>
      <c r="I453" s="61"/>
      <c r="J453" s="44"/>
      <c r="K453" s="61"/>
      <c r="L453" s="61"/>
      <c r="M453" s="61"/>
      <c r="O453" s="44"/>
      <c r="R453" s="61"/>
    </row>
    <row r="454" spans="6:18" ht="12.75" customHeight="1">
      <c r="F454" s="61"/>
      <c r="G454" s="61"/>
      <c r="H454" s="61"/>
      <c r="I454" s="61"/>
      <c r="J454" s="44"/>
      <c r="K454" s="61"/>
      <c r="L454" s="61"/>
      <c r="M454" s="61"/>
      <c r="O454" s="44"/>
      <c r="R454" s="61"/>
    </row>
    <row r="455" spans="6:18" ht="12.75" customHeight="1">
      <c r="F455" s="61"/>
      <c r="G455" s="61"/>
      <c r="H455" s="61"/>
      <c r="I455" s="61"/>
      <c r="J455" s="44"/>
      <c r="K455" s="61"/>
      <c r="L455" s="61"/>
      <c r="M455" s="61"/>
      <c r="O455" s="44"/>
      <c r="R455" s="61"/>
    </row>
    <row r="456" spans="6:18" ht="12.75" customHeight="1">
      <c r="F456" s="61"/>
      <c r="G456" s="61"/>
      <c r="H456" s="61"/>
      <c r="I456" s="61"/>
      <c r="J456" s="44"/>
      <c r="K456" s="61"/>
      <c r="L456" s="61"/>
      <c r="M456" s="61"/>
      <c r="O456" s="44"/>
      <c r="R456" s="61"/>
    </row>
    <row r="457" spans="6:18" ht="12.75" customHeight="1">
      <c r="F457" s="61"/>
      <c r="G457" s="61"/>
      <c r="H457" s="61"/>
      <c r="I457" s="61"/>
      <c r="J457" s="44"/>
      <c r="K457" s="61"/>
      <c r="L457" s="61"/>
      <c r="M457" s="61"/>
      <c r="O457" s="44"/>
      <c r="R457" s="61"/>
    </row>
    <row r="458" spans="6:18" ht="12.75" customHeight="1">
      <c r="F458" s="61"/>
      <c r="G458" s="61"/>
      <c r="H458" s="61"/>
      <c r="I458" s="61"/>
      <c r="J458" s="44"/>
      <c r="K458" s="61"/>
      <c r="L458" s="61"/>
      <c r="M458" s="61"/>
      <c r="O458" s="44"/>
      <c r="R458" s="61"/>
    </row>
    <row r="459" spans="6:18" ht="12.75" customHeight="1">
      <c r="F459" s="61"/>
      <c r="G459" s="61"/>
      <c r="H459" s="61"/>
      <c r="I459" s="61"/>
      <c r="J459" s="44"/>
      <c r="K459" s="61"/>
      <c r="L459" s="61"/>
      <c r="M459" s="61"/>
      <c r="O459" s="44"/>
      <c r="R459" s="61"/>
    </row>
    <row r="460" spans="6:18" ht="12.75" customHeight="1">
      <c r="F460" s="61"/>
      <c r="G460" s="61"/>
      <c r="H460" s="61"/>
      <c r="I460" s="61"/>
      <c r="J460" s="44"/>
      <c r="K460" s="61"/>
      <c r="L460" s="61"/>
      <c r="M460" s="61"/>
      <c r="O460" s="44"/>
      <c r="R460" s="61"/>
    </row>
    <row r="461" spans="6:18" ht="12.75" customHeight="1">
      <c r="F461" s="61"/>
      <c r="G461" s="61"/>
      <c r="H461" s="61"/>
      <c r="I461" s="61"/>
      <c r="J461" s="44"/>
      <c r="K461" s="61"/>
      <c r="L461" s="61"/>
      <c r="M461" s="61"/>
      <c r="O461" s="44"/>
      <c r="R461" s="61"/>
    </row>
    <row r="462" spans="6:18" ht="12.75" customHeight="1">
      <c r="F462" s="61"/>
      <c r="G462" s="61"/>
      <c r="H462" s="61"/>
      <c r="I462" s="61"/>
      <c r="J462" s="44"/>
      <c r="K462" s="61"/>
      <c r="L462" s="61"/>
      <c r="M462" s="61"/>
      <c r="O462" s="44"/>
      <c r="R462" s="61"/>
    </row>
    <row r="463" spans="6:18" ht="12.75" customHeight="1">
      <c r="F463" s="61"/>
      <c r="G463" s="61"/>
      <c r="H463" s="61"/>
      <c r="I463" s="61"/>
      <c r="J463" s="44"/>
      <c r="K463" s="61"/>
      <c r="L463" s="61"/>
      <c r="M463" s="61"/>
      <c r="O463" s="44"/>
      <c r="R463" s="61"/>
    </row>
    <row r="464" spans="6:18" ht="12.75" customHeight="1">
      <c r="F464" s="61"/>
      <c r="G464" s="61"/>
      <c r="H464" s="61"/>
      <c r="I464" s="61"/>
      <c r="J464" s="44"/>
      <c r="K464" s="61"/>
      <c r="L464" s="61"/>
      <c r="M464" s="61"/>
      <c r="O464" s="44"/>
      <c r="R464" s="61"/>
    </row>
    <row r="465" spans="6:18" ht="12.75" customHeight="1">
      <c r="F465" s="61"/>
      <c r="G465" s="61"/>
      <c r="H465" s="61"/>
      <c r="I465" s="61"/>
      <c r="J465" s="44"/>
      <c r="K465" s="61"/>
      <c r="L465" s="61"/>
      <c r="M465" s="61"/>
      <c r="O465" s="44"/>
      <c r="R465" s="61"/>
    </row>
    <row r="466" spans="6:18" ht="12.75" customHeight="1">
      <c r="F466" s="61"/>
      <c r="G466" s="61"/>
      <c r="H466" s="61"/>
      <c r="I466" s="61"/>
      <c r="J466" s="44"/>
      <c r="K466" s="61"/>
      <c r="L466" s="61"/>
      <c r="M466" s="61"/>
      <c r="O466" s="44"/>
      <c r="R466" s="61"/>
    </row>
    <row r="467" spans="6:18" ht="12.75" customHeight="1">
      <c r="F467" s="61"/>
      <c r="G467" s="61"/>
      <c r="H467" s="61"/>
      <c r="I467" s="61"/>
      <c r="J467" s="44"/>
      <c r="K467" s="61"/>
      <c r="L467" s="61"/>
      <c r="M467" s="61"/>
      <c r="O467" s="44"/>
      <c r="R467" s="61"/>
    </row>
    <row r="468" spans="6:18" ht="12.75" customHeight="1">
      <c r="F468" s="61"/>
      <c r="G468" s="61"/>
      <c r="H468" s="61"/>
      <c r="I468" s="61"/>
      <c r="J468" s="44"/>
      <c r="K468" s="61"/>
      <c r="L468" s="61"/>
      <c r="M468" s="61"/>
      <c r="O468" s="44"/>
      <c r="R468" s="61"/>
    </row>
    <row r="469" spans="6:18" ht="12.75" customHeight="1">
      <c r="F469" s="61"/>
      <c r="G469" s="61"/>
      <c r="H469" s="61"/>
      <c r="I469" s="61"/>
      <c r="J469" s="44"/>
      <c r="K469" s="61"/>
      <c r="L469" s="61"/>
      <c r="M469" s="61"/>
      <c r="O469" s="44"/>
      <c r="R469" s="61"/>
    </row>
    <row r="470" spans="6:18" ht="12.75" customHeight="1">
      <c r="F470" s="61"/>
      <c r="G470" s="61"/>
      <c r="H470" s="61"/>
      <c r="I470" s="61"/>
      <c r="J470" s="44"/>
      <c r="K470" s="61"/>
      <c r="L470" s="61"/>
      <c r="M470" s="61"/>
      <c r="O470" s="44"/>
      <c r="R470" s="61"/>
    </row>
    <row r="471" spans="6:18" ht="12.75" customHeight="1">
      <c r="F471" s="61"/>
      <c r="G471" s="61"/>
      <c r="H471" s="61"/>
      <c r="I471" s="61"/>
      <c r="J471" s="44"/>
      <c r="K471" s="61"/>
      <c r="L471" s="61"/>
      <c r="M471" s="61"/>
      <c r="O471" s="44"/>
      <c r="R471" s="61"/>
    </row>
    <row r="472" spans="6:18" ht="12.75" customHeight="1">
      <c r="F472" s="61"/>
      <c r="G472" s="61"/>
      <c r="H472" s="61"/>
      <c r="I472" s="61"/>
      <c r="J472" s="44"/>
      <c r="K472" s="61"/>
      <c r="L472" s="61"/>
      <c r="M472" s="61"/>
      <c r="O472" s="44"/>
      <c r="R472" s="61"/>
    </row>
    <row r="473" spans="6:18" ht="12.75" customHeight="1">
      <c r="F473" s="61"/>
      <c r="G473" s="61"/>
      <c r="H473" s="61"/>
      <c r="I473" s="61"/>
      <c r="J473" s="44"/>
      <c r="K473" s="61"/>
      <c r="L473" s="61"/>
      <c r="M473" s="61"/>
      <c r="O473" s="44"/>
      <c r="R473" s="61"/>
    </row>
    <row r="474" spans="6:18" ht="12.75" customHeight="1">
      <c r="F474" s="61"/>
      <c r="G474" s="61"/>
      <c r="H474" s="61"/>
      <c r="I474" s="61"/>
      <c r="J474" s="44"/>
      <c r="K474" s="61"/>
      <c r="L474" s="61"/>
      <c r="M474" s="61"/>
      <c r="O474" s="44"/>
      <c r="R474" s="61"/>
    </row>
    <row r="475" spans="6:18" ht="12.75" customHeight="1">
      <c r="F475" s="61"/>
      <c r="G475" s="61"/>
      <c r="H475" s="61"/>
      <c r="I475" s="61"/>
      <c r="J475" s="44"/>
      <c r="K475" s="61"/>
      <c r="L475" s="61"/>
      <c r="M475" s="61"/>
      <c r="O475" s="44"/>
      <c r="R475" s="61"/>
    </row>
    <row r="476" spans="6:18" ht="12.75" customHeight="1">
      <c r="F476" s="61"/>
      <c r="G476" s="61"/>
      <c r="H476" s="61"/>
      <c r="I476" s="61"/>
      <c r="J476" s="44"/>
      <c r="K476" s="61"/>
      <c r="L476" s="61"/>
      <c r="M476" s="61"/>
      <c r="O476" s="44"/>
      <c r="R476" s="61"/>
    </row>
    <row r="477" spans="6:18" ht="12.75" customHeight="1">
      <c r="F477" s="61"/>
      <c r="G477" s="61"/>
      <c r="H477" s="61"/>
      <c r="I477" s="61"/>
      <c r="J477" s="44"/>
      <c r="K477" s="61"/>
      <c r="L477" s="61"/>
      <c r="M477" s="61"/>
      <c r="O477" s="44"/>
      <c r="R477" s="61"/>
    </row>
    <row r="478" spans="6:18" ht="12.75" customHeight="1">
      <c r="F478" s="61"/>
      <c r="G478" s="61"/>
      <c r="H478" s="61"/>
      <c r="I478" s="61"/>
      <c r="J478" s="44"/>
      <c r="K478" s="61"/>
      <c r="L478" s="61"/>
      <c r="M478" s="61"/>
      <c r="O478" s="44"/>
      <c r="R478" s="61"/>
    </row>
    <row r="479" spans="6:18" ht="12.75" customHeight="1">
      <c r="F479" s="61"/>
      <c r="G479" s="61"/>
      <c r="H479" s="61"/>
      <c r="I479" s="61"/>
      <c r="J479" s="44"/>
      <c r="K479" s="61"/>
      <c r="L479" s="61"/>
      <c r="M479" s="61"/>
      <c r="O479" s="44"/>
      <c r="R479" s="61"/>
    </row>
    <row r="480" spans="6:18" ht="12.75" customHeight="1">
      <c r="F480" s="61"/>
      <c r="G480" s="61"/>
      <c r="H480" s="61"/>
      <c r="I480" s="61"/>
      <c r="J480" s="44"/>
      <c r="K480" s="61"/>
      <c r="L480" s="61"/>
      <c r="M480" s="61"/>
      <c r="O480" s="44"/>
      <c r="R480" s="61"/>
    </row>
    <row r="481" spans="6:18" ht="12.75" customHeight="1">
      <c r="F481" s="61"/>
      <c r="G481" s="61"/>
      <c r="H481" s="61"/>
      <c r="I481" s="61"/>
      <c r="J481" s="44"/>
      <c r="K481" s="61"/>
      <c r="L481" s="61"/>
      <c r="M481" s="61"/>
      <c r="O481" s="44"/>
      <c r="R481" s="61"/>
    </row>
    <row r="482" spans="6:18" ht="12.75" customHeight="1">
      <c r="F482" s="61"/>
      <c r="G482" s="61"/>
      <c r="H482" s="61"/>
      <c r="I482" s="61"/>
      <c r="J482" s="44"/>
      <c r="K482" s="61"/>
      <c r="L482" s="61"/>
      <c r="M482" s="61"/>
      <c r="O482" s="44"/>
      <c r="R482" s="61"/>
    </row>
    <row r="483" spans="6:18" ht="12.75" customHeight="1">
      <c r="F483" s="61"/>
      <c r="G483" s="61"/>
      <c r="H483" s="61"/>
      <c r="I483" s="61"/>
      <c r="J483" s="44"/>
      <c r="K483" s="61"/>
      <c r="L483" s="61"/>
      <c r="M483" s="61"/>
      <c r="O483" s="44"/>
      <c r="R483" s="61"/>
    </row>
    <row r="484" spans="6:18" ht="12.75" customHeight="1">
      <c r="F484" s="61"/>
      <c r="G484" s="61"/>
      <c r="H484" s="61"/>
      <c r="I484" s="61"/>
      <c r="J484" s="44"/>
      <c r="K484" s="61"/>
      <c r="L484" s="61"/>
      <c r="M484" s="61"/>
      <c r="O484" s="44"/>
      <c r="R484" s="61"/>
    </row>
    <row r="485" spans="6:18" ht="12.75" customHeight="1">
      <c r="F485" s="61"/>
      <c r="G485" s="61"/>
      <c r="H485" s="61"/>
      <c r="I485" s="61"/>
      <c r="J485" s="44"/>
      <c r="K485" s="61"/>
      <c r="L485" s="61"/>
      <c r="M485" s="61"/>
      <c r="O485" s="44"/>
      <c r="R485" s="61"/>
    </row>
    <row r="486" spans="6:18" ht="12.75" customHeight="1">
      <c r="F486" s="61"/>
      <c r="G486" s="61"/>
      <c r="H486" s="61"/>
      <c r="I486" s="61"/>
      <c r="J486" s="44"/>
      <c r="K486" s="61"/>
      <c r="L486" s="61"/>
      <c r="M486" s="61"/>
      <c r="O486" s="44"/>
      <c r="R486" s="61"/>
    </row>
    <row r="487" spans="6:18" ht="12.75" customHeight="1">
      <c r="F487" s="61"/>
      <c r="G487" s="61"/>
      <c r="H487" s="61"/>
      <c r="I487" s="61"/>
      <c r="J487" s="44"/>
      <c r="K487" s="61"/>
      <c r="L487" s="61"/>
      <c r="M487" s="61"/>
      <c r="O487" s="44"/>
      <c r="R487" s="61"/>
    </row>
    <row r="488" spans="6:18" ht="12.75" customHeight="1">
      <c r="F488" s="61"/>
      <c r="G488" s="61"/>
      <c r="H488" s="61"/>
      <c r="I488" s="61"/>
      <c r="J488" s="44"/>
      <c r="K488" s="61"/>
      <c r="L488" s="61"/>
      <c r="M488" s="61"/>
      <c r="O488" s="44"/>
      <c r="R488" s="61"/>
    </row>
    <row r="489" spans="6:18" ht="12.75" customHeight="1">
      <c r="F489" s="61"/>
      <c r="G489" s="61"/>
      <c r="H489" s="61"/>
      <c r="I489" s="61"/>
      <c r="J489" s="44"/>
      <c r="K489" s="61"/>
      <c r="L489" s="61"/>
      <c r="M489" s="61"/>
      <c r="O489" s="44"/>
      <c r="R489" s="61"/>
    </row>
    <row r="490" spans="6:18" ht="12.75" customHeight="1">
      <c r="F490" s="61"/>
      <c r="G490" s="61"/>
      <c r="H490" s="61"/>
      <c r="I490" s="61"/>
      <c r="J490" s="44"/>
      <c r="K490" s="61"/>
      <c r="L490" s="61"/>
      <c r="M490" s="61"/>
      <c r="O490" s="44"/>
      <c r="R490" s="61"/>
    </row>
    <row r="491" spans="6:18" ht="12.75" customHeight="1">
      <c r="F491" s="61"/>
      <c r="G491" s="61"/>
      <c r="H491" s="61"/>
      <c r="I491" s="61"/>
      <c r="J491" s="44"/>
      <c r="K491" s="61"/>
      <c r="L491" s="61"/>
      <c r="M491" s="61"/>
      <c r="O491" s="44"/>
      <c r="R491" s="61"/>
    </row>
    <row r="492" spans="6:18" ht="12.75" customHeight="1">
      <c r="F492" s="61"/>
      <c r="G492" s="61"/>
      <c r="H492" s="61"/>
      <c r="I492" s="61"/>
      <c r="J492" s="44"/>
      <c r="K492" s="61"/>
      <c r="L492" s="61"/>
      <c r="M492" s="61"/>
      <c r="O492" s="44"/>
      <c r="R492" s="61"/>
    </row>
    <row r="493" spans="6:18" ht="12.75" customHeight="1">
      <c r="F493" s="61"/>
      <c r="G493" s="61"/>
      <c r="H493" s="61"/>
      <c r="I493" s="61"/>
      <c r="J493" s="44"/>
      <c r="K493" s="61"/>
      <c r="L493" s="61"/>
      <c r="M493" s="61"/>
      <c r="O493" s="44"/>
      <c r="R493" s="61"/>
    </row>
    <row r="494" spans="6:18" ht="12.75" customHeight="1">
      <c r="F494" s="61"/>
      <c r="G494" s="61"/>
      <c r="H494" s="61"/>
      <c r="I494" s="61"/>
      <c r="J494" s="44"/>
      <c r="K494" s="61"/>
      <c r="L494" s="61"/>
      <c r="M494" s="61"/>
      <c r="O494" s="44"/>
      <c r="R494" s="61"/>
    </row>
    <row r="495" spans="6:18" ht="12.75" customHeight="1">
      <c r="F495" s="61"/>
      <c r="G495" s="61"/>
      <c r="H495" s="61"/>
      <c r="I495" s="61"/>
      <c r="J495" s="44"/>
      <c r="K495" s="61"/>
      <c r="L495" s="61"/>
      <c r="M495" s="61"/>
      <c r="O495" s="44"/>
      <c r="R495" s="61"/>
    </row>
    <row r="496" spans="6:18" ht="12.75" customHeight="1">
      <c r="F496" s="61"/>
      <c r="G496" s="61"/>
      <c r="H496" s="61"/>
      <c r="I496" s="61"/>
      <c r="J496" s="44"/>
      <c r="K496" s="61"/>
      <c r="L496" s="61"/>
      <c r="M496" s="61"/>
      <c r="O496" s="44"/>
      <c r="R496" s="61"/>
    </row>
    <row r="497" spans="6:18" ht="12.75" customHeight="1">
      <c r="F497" s="61"/>
      <c r="G497" s="61"/>
      <c r="H497" s="61"/>
      <c r="I497" s="61"/>
      <c r="J497" s="44"/>
      <c r="K497" s="61"/>
      <c r="L497" s="61"/>
      <c r="M497" s="61"/>
      <c r="O497" s="44"/>
      <c r="R497" s="61"/>
    </row>
    <row r="498" spans="6:18" ht="12.75" customHeight="1">
      <c r="F498" s="61"/>
      <c r="G498" s="61"/>
      <c r="H498" s="61"/>
      <c r="I498" s="61"/>
      <c r="J498" s="44"/>
      <c r="K498" s="61"/>
      <c r="L498" s="61"/>
      <c r="M498" s="61"/>
      <c r="O498" s="44"/>
      <c r="R498" s="61"/>
    </row>
    <row r="499" spans="6:18" ht="12.75" customHeight="1">
      <c r="F499" s="61"/>
      <c r="G499" s="61"/>
      <c r="H499" s="61"/>
      <c r="I499" s="61"/>
      <c r="J499" s="44"/>
      <c r="K499" s="61"/>
      <c r="L499" s="61"/>
      <c r="M499" s="61"/>
      <c r="O499" s="44"/>
      <c r="R499" s="61"/>
    </row>
    <row r="500" spans="6:18" ht="12.75" customHeight="1">
      <c r="F500" s="61"/>
      <c r="G500" s="61"/>
      <c r="H500" s="61"/>
      <c r="I500" s="61"/>
      <c r="J500" s="44"/>
      <c r="K500" s="61"/>
      <c r="L500" s="61"/>
      <c r="M500" s="61"/>
      <c r="O500" s="44"/>
      <c r="R500" s="61"/>
    </row>
    <row r="501" spans="6:18" ht="12.75" customHeight="1">
      <c r="F501" s="61"/>
      <c r="G501" s="61"/>
      <c r="H501" s="61"/>
      <c r="I501" s="61"/>
      <c r="J501" s="44"/>
      <c r="K501" s="61"/>
      <c r="L501" s="61"/>
      <c r="M501" s="61"/>
      <c r="O501" s="44"/>
      <c r="R501" s="61"/>
    </row>
    <row r="502" spans="6:18" ht="12.75" customHeight="1">
      <c r="F502" s="61"/>
      <c r="G502" s="61"/>
      <c r="H502" s="61"/>
      <c r="I502" s="61"/>
      <c r="J502" s="44"/>
      <c r="K502" s="61"/>
      <c r="L502" s="61"/>
      <c r="M502" s="61"/>
      <c r="O502" s="44"/>
      <c r="R502" s="61"/>
    </row>
    <row r="503" spans="6:18" ht="12.75" customHeight="1">
      <c r="F503" s="61"/>
      <c r="G503" s="61"/>
      <c r="H503" s="61"/>
      <c r="I503" s="61"/>
      <c r="J503" s="44"/>
      <c r="K503" s="61"/>
      <c r="L503" s="61"/>
      <c r="M503" s="61"/>
      <c r="O503" s="44"/>
      <c r="R503" s="61"/>
    </row>
    <row r="504" spans="6:18" ht="12.75" customHeight="1">
      <c r="F504" s="61"/>
      <c r="G504" s="61"/>
      <c r="H504" s="61"/>
      <c r="I504" s="61"/>
      <c r="J504" s="44"/>
      <c r="K504" s="61"/>
      <c r="L504" s="61"/>
      <c r="M504" s="61"/>
      <c r="O504" s="44"/>
      <c r="R504" s="61"/>
    </row>
    <row r="505" spans="6:18" ht="12.75" customHeight="1">
      <c r="F505" s="61"/>
      <c r="G505" s="61"/>
      <c r="H505" s="61"/>
      <c r="I505" s="61"/>
      <c r="J505" s="44"/>
      <c r="K505" s="61"/>
      <c r="L505" s="61"/>
      <c r="M505" s="61"/>
      <c r="O505" s="44"/>
      <c r="R505" s="61"/>
    </row>
    <row r="506" spans="6:18" ht="12.75" customHeight="1">
      <c r="F506" s="61"/>
      <c r="G506" s="61"/>
      <c r="H506" s="61"/>
      <c r="I506" s="61"/>
      <c r="J506" s="44"/>
      <c r="K506" s="61"/>
      <c r="L506" s="61"/>
      <c r="M506" s="61"/>
      <c r="O506" s="44"/>
      <c r="R506" s="61"/>
    </row>
    <row r="507" spans="6:18" ht="12.75" customHeight="1">
      <c r="F507" s="61"/>
      <c r="G507" s="61"/>
      <c r="H507" s="61"/>
      <c r="I507" s="61"/>
      <c r="J507" s="44"/>
      <c r="K507" s="61"/>
      <c r="L507" s="61"/>
      <c r="M507" s="61"/>
      <c r="O507" s="44"/>
      <c r="R507" s="61"/>
    </row>
    <row r="508" spans="6:18" ht="12.75" customHeight="1">
      <c r="F508" s="61"/>
      <c r="G508" s="61"/>
      <c r="H508" s="61"/>
      <c r="I508" s="61"/>
      <c r="J508" s="44"/>
      <c r="K508" s="61"/>
      <c r="L508" s="61"/>
      <c r="M508" s="61"/>
      <c r="O508" s="44"/>
      <c r="R508" s="61"/>
    </row>
    <row r="509" spans="6:18" ht="12.75" customHeight="1">
      <c r="F509" s="61"/>
      <c r="G509" s="61"/>
      <c r="H509" s="61"/>
      <c r="I509" s="61"/>
      <c r="J509" s="44"/>
      <c r="K509" s="61"/>
      <c r="L509" s="61"/>
      <c r="M509" s="61"/>
      <c r="O509" s="44"/>
      <c r="R509" s="61"/>
    </row>
    <row r="510" spans="6:18" ht="12.75" customHeight="1">
      <c r="F510" s="61"/>
      <c r="G510" s="61"/>
      <c r="H510" s="61"/>
      <c r="I510" s="61"/>
      <c r="J510" s="44"/>
      <c r="K510" s="61"/>
      <c r="L510" s="61"/>
      <c r="M510" s="61"/>
      <c r="O510" s="44"/>
      <c r="R510" s="61"/>
    </row>
    <row r="511" spans="6:18" ht="12.75" customHeight="1">
      <c r="F511" s="61"/>
      <c r="G511" s="61"/>
      <c r="H511" s="61"/>
      <c r="I511" s="61"/>
      <c r="J511" s="44"/>
      <c r="K511" s="61"/>
      <c r="L511" s="61"/>
      <c r="M511" s="61"/>
      <c r="O511" s="44"/>
      <c r="R511" s="61"/>
    </row>
    <row r="512" spans="6:18" ht="12.75" customHeight="1">
      <c r="F512" s="61"/>
      <c r="G512" s="61"/>
      <c r="H512" s="61"/>
      <c r="I512" s="61"/>
      <c r="J512" s="44"/>
      <c r="K512" s="61"/>
      <c r="L512" s="61"/>
      <c r="M512" s="61"/>
      <c r="O512" s="44"/>
      <c r="R512" s="61"/>
    </row>
    <row r="513" spans="6:18" ht="12.75" customHeight="1">
      <c r="F513" s="61"/>
      <c r="G513" s="61"/>
      <c r="H513" s="61"/>
      <c r="I513" s="61"/>
      <c r="J513" s="44"/>
      <c r="K513" s="61"/>
      <c r="L513" s="61"/>
      <c r="M513" s="61"/>
      <c r="O513" s="44"/>
      <c r="R513" s="61"/>
    </row>
    <row r="514" spans="6:18" ht="12.75" customHeight="1">
      <c r="F514" s="61"/>
      <c r="G514" s="61"/>
      <c r="H514" s="61"/>
      <c r="I514" s="61"/>
      <c r="J514" s="44"/>
      <c r="K514" s="61"/>
      <c r="L514" s="61"/>
      <c r="M514" s="61"/>
      <c r="O514" s="44"/>
      <c r="R514" s="61"/>
    </row>
    <row r="515" spans="6:18" ht="12.75" customHeight="1">
      <c r="F515" s="61"/>
      <c r="G515" s="61"/>
      <c r="H515" s="61"/>
      <c r="I515" s="61"/>
      <c r="J515" s="44"/>
      <c r="K515" s="61"/>
      <c r="L515" s="61"/>
      <c r="M515" s="61"/>
      <c r="O515" s="44"/>
      <c r="R515" s="61"/>
    </row>
    <row r="516" spans="6:18" ht="12.75" customHeight="1">
      <c r="F516" s="61"/>
      <c r="G516" s="61"/>
      <c r="H516" s="61"/>
      <c r="I516" s="61"/>
      <c r="J516" s="44"/>
      <c r="K516" s="61"/>
      <c r="L516" s="61"/>
      <c r="M516" s="61"/>
      <c r="O516" s="44"/>
      <c r="R516" s="61"/>
    </row>
    <row r="517" spans="6:18" ht="12.75" customHeight="1">
      <c r="F517" s="61"/>
      <c r="G517" s="61"/>
      <c r="H517" s="61"/>
      <c r="I517" s="61"/>
      <c r="J517" s="44"/>
      <c r="K517" s="61"/>
      <c r="L517" s="61"/>
      <c r="M517" s="61"/>
      <c r="O517" s="44"/>
      <c r="R517" s="61"/>
    </row>
    <row r="518" spans="6:18" ht="12.75" customHeight="1">
      <c r="F518" s="61"/>
      <c r="G518" s="61"/>
      <c r="H518" s="61"/>
      <c r="I518" s="61"/>
      <c r="J518" s="44"/>
      <c r="K518" s="61"/>
      <c r="L518" s="61"/>
      <c r="M518" s="61"/>
      <c r="O518" s="44"/>
      <c r="R518" s="61"/>
    </row>
    <row r="519" spans="6:18" ht="12.75" customHeight="1">
      <c r="F519" s="61"/>
      <c r="G519" s="61"/>
      <c r="H519" s="61"/>
      <c r="I519" s="61"/>
      <c r="J519" s="44"/>
      <c r="K519" s="61"/>
      <c r="L519" s="61"/>
      <c r="M519" s="61"/>
      <c r="O519" s="44"/>
      <c r="R519" s="61"/>
    </row>
    <row r="520" spans="6:18" ht="12.75" customHeight="1">
      <c r="F520" s="61"/>
      <c r="G520" s="61"/>
      <c r="H520" s="61"/>
      <c r="I520" s="61"/>
      <c r="J520" s="44"/>
      <c r="K520" s="61"/>
      <c r="L520" s="61"/>
      <c r="M520" s="61"/>
      <c r="O520" s="44"/>
      <c r="R520" s="61"/>
    </row>
    <row r="521" spans="6:18" ht="12.75" customHeight="1">
      <c r="F521" s="61"/>
      <c r="G521" s="61"/>
      <c r="H521" s="61"/>
      <c r="I521" s="61"/>
      <c r="J521" s="44"/>
      <c r="K521" s="61"/>
      <c r="L521" s="61"/>
      <c r="M521" s="61"/>
      <c r="O521" s="44"/>
      <c r="R521" s="61"/>
    </row>
    <row r="522" spans="6:18" ht="12.75" customHeight="1">
      <c r="F522" s="61"/>
      <c r="G522" s="61"/>
      <c r="H522" s="61"/>
      <c r="I522" s="61"/>
      <c r="J522" s="44"/>
      <c r="K522" s="61"/>
      <c r="L522" s="61"/>
      <c r="M522" s="61"/>
      <c r="O522" s="44"/>
      <c r="R522" s="61"/>
    </row>
    <row r="523" spans="6:18" ht="12.75" customHeight="1">
      <c r="F523" s="61"/>
      <c r="G523" s="61"/>
      <c r="H523" s="61"/>
      <c r="I523" s="61"/>
      <c r="J523" s="44"/>
      <c r="K523" s="61"/>
      <c r="L523" s="61"/>
      <c r="M523" s="61"/>
      <c r="O523" s="44"/>
      <c r="R523" s="61"/>
    </row>
    <row r="524" spans="6:18" ht="12.75" customHeight="1">
      <c r="F524" s="61"/>
      <c r="G524" s="61"/>
      <c r="H524" s="61"/>
      <c r="I524" s="61"/>
      <c r="J524" s="44"/>
      <c r="K524" s="61"/>
      <c r="L524" s="61"/>
      <c r="M524" s="61"/>
      <c r="O524" s="44"/>
      <c r="R524" s="61"/>
    </row>
    <row r="525" spans="6:18" ht="12.75" customHeight="1">
      <c r="F525" s="61"/>
      <c r="G525" s="61"/>
      <c r="H525" s="61"/>
      <c r="I525" s="61"/>
      <c r="J525" s="44"/>
      <c r="K525" s="61"/>
      <c r="L525" s="61"/>
      <c r="M525" s="61"/>
      <c r="O525" s="44"/>
      <c r="R525" s="61"/>
    </row>
    <row r="526" spans="6:18" ht="12.75" customHeight="1">
      <c r="F526" s="61"/>
      <c r="G526" s="61"/>
      <c r="H526" s="61"/>
      <c r="I526" s="61"/>
      <c r="J526" s="44"/>
      <c r="K526" s="61"/>
      <c r="L526" s="61"/>
      <c r="M526" s="61"/>
      <c r="O526" s="44"/>
      <c r="R526" s="61"/>
    </row>
    <row r="527" spans="6:18" ht="12.75" customHeight="1">
      <c r="F527" s="61"/>
      <c r="G527" s="61"/>
      <c r="H527" s="61"/>
      <c r="I527" s="61"/>
      <c r="J527" s="44"/>
      <c r="K527" s="61"/>
      <c r="L527" s="61"/>
      <c r="M527" s="61"/>
      <c r="O527" s="44"/>
      <c r="R527" s="61"/>
    </row>
    <row r="528" spans="6:18" ht="12.75" customHeight="1">
      <c r="F528" s="61"/>
      <c r="G528" s="61"/>
      <c r="H528" s="61"/>
      <c r="I528" s="61"/>
      <c r="J528" s="44"/>
      <c r="K528" s="61"/>
      <c r="L528" s="61"/>
      <c r="M528" s="61"/>
      <c r="O528" s="44"/>
      <c r="R528" s="61"/>
    </row>
  </sheetData>
  <autoFilter ref="R1:R351"/>
  <mergeCells count="14">
    <mergeCell ref="O92:O93"/>
    <mergeCell ref="P92:P93"/>
    <mergeCell ref="A92:A93"/>
    <mergeCell ref="B92:B93"/>
    <mergeCell ref="J92:J93"/>
    <mergeCell ref="M92:M93"/>
    <mergeCell ref="N92:N93"/>
    <mergeCell ref="O105:O106"/>
    <mergeCell ref="P105:P106"/>
    <mergeCell ref="A105:A106"/>
    <mergeCell ref="B105:B106"/>
    <mergeCell ref="J105:J106"/>
    <mergeCell ref="M105:M106"/>
    <mergeCell ref="N105:N10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2021-08-23T02:48:14Z</dcterms:modified>
</cp:coreProperties>
</file>