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F&amp;O)'!$R$1:$R$329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4" i="7"/>
  <c r="M114" s="1"/>
  <c r="K112"/>
  <c r="M112" s="1"/>
  <c r="K110"/>
  <c r="M110" s="1"/>
  <c r="K109"/>
  <c r="M109" s="1"/>
  <c r="K105"/>
  <c r="M105" s="1"/>
  <c r="K103"/>
  <c r="M103" s="1"/>
  <c r="K102"/>
  <c r="M102" s="1"/>
  <c r="M71"/>
  <c r="L71"/>
  <c r="K71"/>
  <c r="K111"/>
  <c r="M111" s="1"/>
  <c r="K108"/>
  <c r="M108" s="1"/>
  <c r="K104"/>
  <c r="M104" s="1"/>
  <c r="K106"/>
  <c r="M106" s="1"/>
  <c r="L78"/>
  <c r="K78"/>
  <c r="M76"/>
  <c r="K77"/>
  <c r="L76"/>
  <c r="K76"/>
  <c r="K99"/>
  <c r="M99" s="1"/>
  <c r="L22"/>
  <c r="K22"/>
  <c r="M22" s="1"/>
  <c r="L44"/>
  <c r="K44"/>
  <c r="M44" s="1"/>
  <c r="L45"/>
  <c r="K45"/>
  <c r="L36"/>
  <c r="K36"/>
  <c r="M36" s="1"/>
  <c r="M73"/>
  <c r="L73"/>
  <c r="K73"/>
  <c r="K74"/>
  <c r="L75"/>
  <c r="K75"/>
  <c r="K101"/>
  <c r="M101" s="1"/>
  <c r="K100"/>
  <c r="M100" s="1"/>
  <c r="K98"/>
  <c r="M98"/>
  <c r="L43"/>
  <c r="K43"/>
  <c r="M43" s="1"/>
  <c r="K97"/>
  <c r="M97" s="1"/>
  <c r="K95"/>
  <c r="M95" s="1"/>
  <c r="M94"/>
  <c r="K94"/>
  <c r="K96"/>
  <c r="M96" s="1"/>
  <c r="L313"/>
  <c r="K313"/>
  <c r="M78" l="1"/>
  <c r="M45"/>
  <c r="M75"/>
  <c r="K88"/>
  <c r="M88" s="1"/>
  <c r="K93"/>
  <c r="M93" s="1"/>
  <c r="K311"/>
  <c r="L311" s="1"/>
  <c r="L42"/>
  <c r="K42"/>
  <c r="L41"/>
  <c r="K41"/>
  <c r="M41" s="1"/>
  <c r="K308"/>
  <c r="L308" s="1"/>
  <c r="K302"/>
  <c r="L302" s="1"/>
  <c r="K92"/>
  <c r="M92" s="1"/>
  <c r="L70"/>
  <c r="K70"/>
  <c r="L68"/>
  <c r="K68"/>
  <c r="L69"/>
  <c r="K69"/>
  <c r="L67"/>
  <c r="K67"/>
  <c r="L39"/>
  <c r="K39"/>
  <c r="L40"/>
  <c r="K40"/>
  <c r="L13"/>
  <c r="K13"/>
  <c r="L126"/>
  <c r="K126"/>
  <c r="L37"/>
  <c r="K37"/>
  <c r="L34"/>
  <c r="K34"/>
  <c r="K91"/>
  <c r="M91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90"/>
  <c r="M90" s="1"/>
  <c r="L63"/>
  <c r="K63"/>
  <c r="M42" l="1"/>
  <c r="M65"/>
  <c r="M37"/>
  <c r="M67"/>
  <c r="M40"/>
  <c r="M68"/>
  <c r="M11"/>
  <c r="M63"/>
  <c r="M13"/>
  <c r="M17"/>
  <c r="M70"/>
  <c r="M69"/>
  <c r="M39"/>
  <c r="M126"/>
  <c r="M34"/>
  <c r="M33"/>
  <c r="M66"/>
  <c r="M64"/>
  <c r="M38"/>
  <c r="L35"/>
  <c r="K89"/>
  <c r="M89" s="1"/>
  <c r="K35"/>
  <c r="K14"/>
  <c r="M35" l="1"/>
  <c r="M14"/>
  <c r="K297"/>
  <c r="L297" s="1"/>
  <c r="K286"/>
  <c r="L286" s="1"/>
  <c r="K305"/>
  <c r="L305" s="1"/>
  <c r="K312" l="1"/>
  <c r="L312" s="1"/>
  <c r="K307" l="1"/>
  <c r="L307" s="1"/>
  <c r="K299" l="1"/>
  <c r="L299" s="1"/>
  <c r="K279"/>
  <c r="L279" s="1"/>
  <c r="K304"/>
  <c r="L304" s="1"/>
  <c r="K303"/>
  <c r="L303" s="1"/>
  <c r="K306"/>
  <c r="L306" s="1"/>
  <c r="K301"/>
  <c r="L301" s="1"/>
  <c r="M7"/>
  <c r="F289"/>
  <c r="K289" s="1"/>
  <c r="L289" s="1"/>
  <c r="K290"/>
  <c r="L290" s="1"/>
  <c r="K281"/>
  <c r="L281" s="1"/>
  <c r="K284"/>
  <c r="L284" s="1"/>
  <c r="K292"/>
  <c r="L292" s="1"/>
  <c r="F283"/>
  <c r="F282"/>
  <c r="K282" s="1"/>
  <c r="L282" s="1"/>
  <c r="F280"/>
  <c r="K280" s="1"/>
  <c r="L280" s="1"/>
  <c r="F260"/>
  <c r="K260" s="1"/>
  <c r="L260" s="1"/>
  <c r="F212"/>
  <c r="K212" s="1"/>
  <c r="L212" s="1"/>
  <c r="K291"/>
  <c r="L291" s="1"/>
  <c r="K295"/>
  <c r="L295" s="1"/>
  <c r="K296"/>
  <c r="L296" s="1"/>
  <c r="K288"/>
  <c r="L288" s="1"/>
  <c r="K298"/>
  <c r="L298" s="1"/>
  <c r="K294"/>
  <c r="L294" s="1"/>
  <c r="K287"/>
  <c r="L287" s="1"/>
  <c r="K276"/>
  <c r="L276" s="1"/>
  <c r="K278"/>
  <c r="L278" s="1"/>
  <c r="K275"/>
  <c r="L275" s="1"/>
  <c r="K277"/>
  <c r="L277" s="1"/>
  <c r="K206"/>
  <c r="L206" s="1"/>
  <c r="K259"/>
  <c r="L259" s="1"/>
  <c r="K273"/>
  <c r="L273" s="1"/>
  <c r="K274"/>
  <c r="L274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H211"/>
  <c r="K211" s="1"/>
  <c r="L211" s="1"/>
  <c r="K208"/>
  <c r="L208" s="1"/>
  <c r="K207"/>
  <c r="L207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D7" i="6"/>
  <c r="K6" i="4"/>
  <c r="K6" i="3"/>
  <c r="L6" i="2"/>
</calcChain>
</file>

<file path=xl/sharedStrings.xml><?xml version="1.0" encoding="utf-8"?>
<sst xmlns="http://schemas.openxmlformats.org/spreadsheetml/2006/main" count="3093" uniqueCount="1173">
  <si>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</si>
  <si>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</si>
  <si>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</si>
  <si>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</si>
  <si>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</si>
  <si>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</si>
  <si>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</si>
  <si>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</si>
  <si>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</si>
  <si>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</si>
  <si>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</si>
  <si>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</si>
  <si>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</si>
  <si>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</si>
  <si>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</si>
  <si>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</si>
  <si>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</si>
  <si>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</si>
  <si>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</si>
  <si>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</si>
  <si>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</si>
  <si>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</si>
  <si>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</si>
  <si>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</si>
  <si>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</si>
  <si>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</si>
  <si>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</si>
  <si>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</si>
  <si>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</si>
  <si>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</si>
  <si>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</si>
  <si>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</si>
  <si>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</si>
  <si>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</si>
  <si>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</si>
  <si>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</si>
  <si>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</si>
  <si>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</si>
  <si>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</si>
  <si>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</si>
  <si>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</si>
  <si>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</si>
  <si>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</si>
  <si>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</si>
  <si>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</si>
  <si>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</si>
  <si>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</si>
  <si>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</si>
  <si>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</si>
  <si>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</si>
  <si>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</si>
  <si>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</si>
  <si>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</si>
  <si>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</si>
  <si>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</si>
  <si>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</si>
  <si>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</si>
  <si>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</si>
  <si>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</si>
  <si>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</si>
  <si>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</si>
  <si>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</si>
  <si>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</si>
  <si>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</si>
  <si>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</si>
  <si>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</si>
  <si>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</si>
  <si>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</si>
  <si>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</si>
  <si>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</si>
  <si>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</si>
  <si>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</si>
  <si>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</si>
  <si>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</si>
  <si>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</si>
  <si>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</si>
  <si>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</si>
  <si>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</si>
  <si>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</si>
  <si>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</si>
  <si>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</si>
  <si>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</si>
  <si>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</si>
  <si>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</si>
  <si>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</si>
  <si>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</si>
  <si>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</si>
  <si>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</si>
  <si>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</si>
  <si>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</si>
  <si>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</si>
  <si>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</si>
  <si>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</si>
  <si>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</si>
  <si>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</si>
  <si>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</si>
  <si>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</si>
  <si>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</si>
  <si>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</si>
  <si>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</si>
  <si>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</si>
  <si>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</si>
  <si>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</si>
  <si>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</si>
  <si>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</si>
  <si>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</si>
  <si>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</si>
  <si>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</si>
  <si>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</si>
  <si>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</si>
  <si>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</si>
  <si>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</si>
  <si>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</si>
  <si>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</si>
  <si>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</si>
  <si>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</si>
  <si>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</si>
  <si>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</si>
  <si>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</si>
  <si>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</si>
  <si>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</si>
  <si>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</si>
  <si>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</si>
  <si>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</si>
  <si>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</si>
  <si>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</si>
  <si>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</si>
  <si>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</si>
  <si>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</si>
  <si>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</si>
  <si>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</si>
  <si>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</si>
  <si>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</si>
  <si>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</si>
  <si>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</si>
  <si>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</si>
  <si>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</si>
  <si>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</si>
  <si>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</si>
  <si>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</si>
  <si>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</si>
  <si>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</si>
  <si>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</si>
  <si>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</si>
  <si>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</si>
  <si>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</si>
  <si>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</si>
  <si>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</si>
  <si>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</si>
  <si>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</si>
  <si>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</si>
  <si>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</si>
  <si>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</si>
  <si>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</si>
  <si>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</si>
  <si>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</si>
  <si>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</si>
  <si>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</si>
  <si>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</si>
  <si>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</si>
  <si>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</si>
  <si>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</si>
  <si>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</si>
  <si>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</si>
  <si>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</si>
  <si>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</si>
  <si>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</si>
  <si>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</si>
  <si>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</si>
  <si>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</si>
  <si>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</si>
  <si>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</si>
  <si>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</si>
  <si>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</si>
  <si>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</si>
  <si>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</si>
  <si>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</si>
  <si>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</si>
  <si>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</si>
  <si>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</si>
  <si>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</si>
  <si>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</si>
  <si>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</si>
  <si>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</si>
  <si>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</si>
  <si>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</si>
  <si>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</si>
  <si>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</si>
  <si>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</si>
  <si>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</si>
  <si>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</si>
  <si>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</si>
  <si>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</si>
  <si>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</si>
  <si>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</si>
  <si>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</si>
  <si>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</si>
  <si>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</si>
  <si>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</si>
  <si>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</si>
  <si>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</si>
  <si>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</si>
  <si>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</si>
  <si>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</si>
  <si>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</si>
  <si>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</si>
  <si>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</si>
  <si>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</si>
  <si>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</si>
  <si>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</si>
  <si>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</si>
  <si>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</si>
  <si>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</si>
  <si>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</si>
  <si>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</si>
  <si>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</si>
  <si>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</si>
  <si>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</si>
  <si>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</si>
  <si>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</si>
  <si>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</si>
  <si>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</si>
  <si>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</si>
  <si>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</si>
  <si>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</si>
  <si>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</si>
  <si>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</si>
  <si>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</si>
  <si>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</si>
  <si>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</si>
  <si>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</si>
  <si>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</si>
  <si>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</si>
  <si>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</si>
  <si>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</si>
  <si>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</si>
  <si>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</si>
  <si>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</si>
  <si>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</si>
  <si>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</si>
  <si>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</si>
  <si>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</si>
  <si>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</si>
  <si>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</si>
  <si>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</si>
  <si>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</si>
  <si>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</si>
  <si>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</si>
  <si>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</si>
  <si>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</si>
  <si>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</si>
  <si>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</si>
  <si>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</si>
  <si>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</si>
  <si>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</si>
  <si>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</si>
  <si>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</si>
  <si>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</si>
  <si>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</si>
  <si>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</si>
  <si>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</si>
  <si>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</si>
  <si>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</si>
  <si>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</si>
  <si>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</si>
  <si>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</si>
  <si>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</si>
  <si>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</si>
  <si>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</si>
  <si>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</si>
  <si>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</si>
  <si>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</si>
  <si>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</si>
  <si>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</si>
  <si>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</si>
  <si>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</si>
  <si>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</si>
  <si>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</si>
  <si>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</si>
  <si>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</si>
  <si>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</si>
  <si>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</si>
  <si>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</si>
  <si>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</si>
  <si>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</si>
  <si>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</si>
  <si>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</si>
  <si>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</si>
  <si>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</si>
  <si>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</si>
  <si>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</si>
  <si>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</si>
  <si>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</si>
  <si>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</si>
  <si>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</si>
  <si>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</si>
  <si>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</si>
  <si>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</si>
  <si>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</si>
  <si>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</si>
  <si>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</si>
  <si>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</si>
  <si>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</si>
  <si>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</si>
  <si>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</si>
  <si>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</si>
  <si>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</si>
  <si>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</si>
  <si>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</si>
  <si>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</si>
  <si>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</si>
  <si>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</si>
  <si>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</si>
  <si>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</si>
  <si>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</si>
  <si>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</si>
  <si>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</si>
  <si>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</si>
  <si>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</si>
  <si>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</si>
  <si>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</si>
  <si>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</si>
  <si>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</si>
  <si>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</si>
  <si>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</si>
  <si>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</si>
  <si>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</si>
  <si>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</si>
  <si>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</si>
  <si>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</si>
  <si>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</si>
  <si>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</si>
  <si>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</si>
  <si>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</si>
  <si>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</si>
  <si>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</si>
  <si>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</si>
  <si>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</si>
  <si>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</si>
  <si>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</si>
  <si>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</si>
  <si>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</si>
  <si>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</si>
  <si>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</si>
  <si>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</si>
  <si>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</si>
  <si>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</si>
  <si>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</si>
  <si>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</si>
  <si>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</si>
  <si>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</si>
  <si>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</si>
  <si>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</si>
  <si>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</si>
  <si>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</si>
  <si>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</si>
  <si>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</si>
  <si>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</si>
  <si>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</si>
  <si>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</si>
  <si>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</si>
  <si>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</si>
  <si>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</si>
  <si>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</si>
  <si>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</si>
  <si>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</si>
  <si>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</si>
  <si>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</si>
  <si>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</si>
  <si>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</si>
  <si>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</si>
  <si>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</si>
  <si>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</si>
  <si>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</si>
  <si>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</si>
  <si>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</si>
  <si>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</si>
  <si>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</si>
  <si>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</si>
  <si>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</si>
  <si>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</si>
  <si>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</si>
  <si>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</si>
  <si>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</si>
  <si>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</si>
  <si>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</si>
  <si>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</si>
  <si>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</si>
  <si>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</si>
  <si>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</si>
  <si>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</si>
  <si>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</si>
  <si>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</si>
  <si>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</si>
  <si>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</si>
  <si>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</si>
  <si>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</si>
  <si>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</si>
  <si>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</si>
  <si>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</si>
  <si>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</si>
  <si>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</si>
  <si>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</si>
  <si>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</si>
  <si>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</si>
  <si>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</si>
  <si>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</si>
  <si>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</si>
  <si>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</si>
  <si>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</si>
  <si>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</si>
  <si>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</si>
  <si>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</si>
  <si>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</si>
  <si>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</si>
  <si>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</si>
  <si>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</si>
  <si>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</si>
  <si>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</si>
  <si>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</si>
  <si>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</si>
  <si>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</si>
  <si>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</si>
  <si>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</si>
  <si>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</si>
  <si>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</si>
  <si>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</si>
  <si>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</si>
  <si>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</si>
  <si>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</si>
  <si>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</si>
  <si>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</si>
  <si>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</si>
  <si>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</si>
  <si>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</si>
  <si>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</si>
  <si>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</si>
  <si>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</si>
  <si>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</si>
  <si>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</si>
  <si>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</si>
  <si>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</si>
  <si>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</si>
  <si>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</si>
  <si>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</si>
  <si>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</si>
  <si>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</si>
  <si>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</si>
  <si>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</si>
  <si>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</si>
  <si>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</si>
  <si>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</si>
  <si>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</si>
  <si>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</si>
  <si>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</si>
  <si>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</si>
  <si>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</si>
  <si>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</si>
  <si>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</si>
  <si>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</si>
  <si>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</si>
  <si>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</si>
  <si>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</si>
  <si>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</si>
  <si>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</si>
  <si>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</si>
  <si>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</si>
  <si>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</si>
  <si>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</si>
  <si>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</si>
  <si>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</si>
  <si>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</si>
  <si>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</si>
  <si>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</si>
  <si>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</si>
  <si>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</si>
  <si>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</si>
  <si>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</si>
  <si>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</si>
  <si>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</si>
  <si>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</si>
  <si>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</si>
  <si>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</si>
  <si>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</si>
  <si>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</si>
  <si>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</si>
  <si>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</si>
  <si>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</si>
  <si>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</si>
  <si>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</si>
  <si>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</si>
  <si>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</si>
  <si>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</si>
  <si>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</si>
  <si>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</si>
  <si>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</si>
  <si>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</si>
  <si>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</si>
  <si>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</si>
  <si>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</si>
  <si>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</si>
  <si>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</si>
  <si>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</si>
  <si>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</si>
  <si>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</si>
  <si>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</si>
  <si>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</si>
  <si>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</si>
  <si>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</si>
  <si>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</si>
  <si>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</si>
  <si>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</si>
  <si>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</si>
  <si>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</si>
  <si>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</si>
  <si>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</si>
  <si>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</si>
  <si>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</si>
  <si>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</si>
  <si>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</si>
  <si>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</si>
  <si>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</si>
  <si>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</si>
  <si>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</si>
  <si>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</si>
  <si>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</si>
  <si>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</si>
  <si>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</si>
  <si>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</si>
  <si>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</si>
  <si>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</si>
  <si>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</si>
  <si>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</si>
  <si>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</si>
  <si>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</si>
  <si>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</si>
  <si>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</si>
  <si>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</si>
  <si>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</si>
  <si>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</si>
  <si>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</si>
  <si>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</si>
  <si>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</si>
  <si>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</si>
  <si>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</si>
  <si>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</si>
  <si>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</si>
  <si>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</si>
  <si>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</si>
  <si>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</si>
  <si>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</si>
  <si>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</si>
  <si>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</si>
  <si>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</si>
  <si>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</si>
  <si>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</si>
  <si>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</si>
  <si>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</si>
  <si>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</si>
  <si>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</si>
  <si>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</si>
  <si>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</si>
  <si>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</si>
  <si>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</si>
  <si>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</si>
  <si>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</si>
  <si>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</si>
  <si>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</si>
  <si>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</si>
  <si>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</si>
  <si>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</si>
  <si>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</si>
  <si>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</si>
  <si>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</si>
  <si>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</si>
  <si>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</si>
  <si>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</si>
  <si>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</si>
  <si>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</si>
  <si>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</si>
  <si>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</si>
  <si>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</si>
  <si>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</si>
  <si>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</si>
  <si>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</si>
  <si>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</si>
  <si>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</si>
  <si>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</si>
  <si>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</si>
  <si>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</si>
  <si>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</si>
  <si>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</si>
  <si>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</si>
  <si>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</si>
  <si>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</si>
  <si>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</si>
  <si>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</si>
  <si>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</si>
  <si>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</si>
  <si>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</si>
  <si>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</si>
  <si>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</si>
  <si>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</si>
  <si>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</si>
  <si>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</si>
  <si>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</si>
  <si>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</si>
  <si>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</si>
  <si>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</si>
  <si>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</si>
  <si>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</si>
  <si>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</si>
  <si>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</si>
  <si>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</si>
  <si>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</si>
  <si>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</si>
  <si>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</si>
  <si>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</si>
  <si>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</si>
  <si>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</si>
  <si>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</si>
  <si>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</si>
  <si>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</si>
  <si>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</si>
  <si>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</si>
  <si>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</si>
  <si>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</si>
  <si>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</si>
  <si>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</si>
  <si>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</si>
  <si>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</si>
  <si>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</si>
  <si>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</si>
  <si>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</si>
  <si>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</si>
  <si>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</si>
  <si>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</si>
  <si>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</si>
  <si>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</si>
  <si>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</si>
  <si>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</si>
  <si>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</si>
  <si>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</si>
  <si>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</si>
  <si>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</si>
  <si>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</si>
  <si>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</si>
  <si>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</si>
  <si>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</si>
  <si>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</si>
  <si>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</si>
  <si>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</si>
  <si>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</si>
  <si>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</si>
  <si>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</si>
  <si>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</si>
  <si>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</si>
  <si>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</si>
  <si>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</si>
  <si>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</si>
  <si>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</si>
  <si>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</si>
  <si>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</si>
  <si>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</si>
  <si>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</si>
  <si>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</si>
  <si>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</si>
  <si>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</si>
  <si>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</si>
  <si>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</si>
  <si>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</si>
  <si>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</si>
  <si>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</si>
  <si>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</si>
  <si>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</si>
  <si>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</si>
  <si>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</si>
  <si>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</si>
  <si>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</si>
  <si>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</si>
  <si>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</si>
  <si>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</si>
  <si>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</si>
  <si>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</si>
  <si>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</si>
  <si>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</si>
  <si>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</si>
  <si>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</si>
  <si>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</si>
  <si>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</si>
  <si>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</si>
  <si>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</si>
  <si>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</si>
  <si>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</si>
  <si>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</si>
  <si>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</si>
  <si>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</si>
  <si>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</si>
  <si>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</si>
  <si>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</si>
  <si>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</si>
  <si>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</si>
  <si>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</si>
  <si>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</si>
  <si>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</si>
  <si>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</si>
  <si>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</si>
  <si>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</si>
  <si>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</si>
  <si>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</si>
  <si>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</si>
  <si>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</si>
  <si>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</si>
  <si>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</si>
  <si>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</si>
  <si>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</si>
  <si>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</si>
  <si>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</si>
  <si>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</si>
  <si>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</si>
  <si>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</si>
  <si>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</si>
  <si>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</si>
  <si>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</si>
  <si>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</si>
  <si>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</si>
  <si>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</si>
  <si>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</si>
  <si>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</si>
  <si>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</si>
  <si>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</si>
  <si>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</si>
  <si>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</si>
  <si>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</si>
  <si>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</si>
  <si>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</si>
  <si>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</si>
  <si>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</si>
  <si>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</si>
  <si>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</si>
  <si>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</si>
  <si>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</si>
  <si>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</si>
  <si>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</si>
  <si>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</si>
  <si>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</si>
  <si>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</si>
  <si>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</si>
  <si>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</si>
  <si>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</si>
  <si>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</si>
  <si>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</si>
  <si>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</si>
  <si>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</si>
  <si>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</si>
  <si>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</si>
  <si>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</si>
  <si>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</si>
  <si>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</si>
  <si>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</si>
  <si>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</si>
  <si>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</si>
  <si>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</si>
  <si>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</si>
  <si>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</si>
  <si>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</si>
  <si>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</si>
  <si>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</si>
  <si>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</si>
  <si>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</si>
  <si>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</si>
  <si>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</si>
  <si>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</si>
  <si>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</si>
  <si>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</si>
  <si>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</si>
  <si>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</si>
  <si>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</si>
  <si>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</si>
  <si>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</si>
  <si>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</si>
  <si>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</si>
  <si>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</si>
  <si>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</si>
  <si>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</si>
  <si>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</si>
  <si>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</si>
  <si>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</si>
  <si>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</si>
  <si>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</si>
  <si>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</si>
  <si>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</si>
  <si>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</si>
  <si>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</si>
  <si>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</si>
  <si>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</si>
  <si>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</si>
  <si>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</si>
  <si>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</si>
  <si>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</si>
  <si>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</si>
  <si>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</si>
  <si>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</si>
  <si>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</si>
  <si>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</si>
  <si>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</si>
  <si>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</si>
  <si>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</si>
  <si>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</si>
  <si>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</si>
  <si>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</si>
  <si>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</si>
  <si>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</si>
  <si>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</si>
  <si>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</si>
  <si>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</si>
  <si>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</si>
  <si>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</si>
  <si>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</si>
  <si>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</si>
  <si>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</si>
  <si>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</si>
  <si>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</si>
  <si>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</si>
  <si>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</si>
  <si>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</si>
  <si>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</si>
  <si>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</si>
  <si>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</si>
  <si>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</si>
  <si>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</si>
  <si>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</si>
  <si>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</si>
  <si>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</si>
  <si>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</si>
  <si>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</si>
  <si>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</si>
  <si>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</si>
  <si>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</si>
  <si>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</si>
  <si>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</si>
  <si>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</si>
  <si>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</si>
  <si>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</si>
  <si>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</si>
  <si>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</si>
  <si>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</si>
  <si>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</si>
  <si>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</si>
  <si>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</si>
  <si>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</si>
  <si>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</si>
  <si>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</si>
  <si>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</si>
  <si>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</si>
  <si>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</si>
  <si>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</si>
  <si>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</si>
  <si>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</si>
  <si>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</si>
  <si>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</si>
  <si>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</si>
  <si>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</si>
  <si>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450-455</t>
  </si>
  <si>
    <t>2965-2985</t>
  </si>
  <si>
    <t>3300-3350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</si>
  <si>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</si>
  <si>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</si>
  <si>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</si>
  <si>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</si>
  <si>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</si>
  <si>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</si>
  <si>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</si>
  <si>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</si>
  <si>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</si>
  <si>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</si>
  <si>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</si>
  <si>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</si>
  <si>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</si>
  <si>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</si>
  <si>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</si>
  <si>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</si>
  <si>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</si>
  <si>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</si>
  <si>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Rs.38/-</t>
  </si>
  <si>
    <t>2380-2400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</si>
  <si>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</si>
  <si>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</si>
  <si>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</si>
  <si>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</si>
  <si>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</si>
  <si>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</si>
  <si>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</si>
  <si>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</si>
  <si>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</si>
  <si>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</si>
  <si>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</si>
  <si>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</si>
  <si>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</si>
  <si>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</si>
  <si>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</si>
  <si>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</si>
  <si>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</si>
  <si>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</si>
  <si>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</si>
  <si>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</si>
  <si>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</si>
  <si>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</si>
  <si>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</si>
  <si>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</si>
  <si>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</si>
  <si>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</si>
  <si>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</si>
  <si>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</si>
  <si>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</si>
  <si>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</si>
  <si>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</si>
  <si>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</si>
  <si>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OPTIFIN</t>
  </si>
  <si>
    <t>VEAM CAPITALS PRIVATE LIMITED</t>
  </si>
  <si>
    <t>XTX MARKETS LLP</t>
  </si>
  <si>
    <t>VERTOZ</t>
  </si>
  <si>
    <t>Vertoz Advertising Ltd</t>
  </si>
  <si>
    <t>GRANULES 350 CE JUNE</t>
  </si>
  <si>
    <t>14-16</t>
  </si>
  <si>
    <t>HEROMOTOCO APRIL FUT</t>
  </si>
  <si>
    <t>HEROMOTOCO APR 3050 CE</t>
  </si>
  <si>
    <t>RELIANCE JUNE FUT</t>
  </si>
  <si>
    <t>RELIANCE 2260 CE</t>
  </si>
  <si>
    <t>Loss of Rs.80/-</t>
  </si>
  <si>
    <t>Loss of Rs.74/-</t>
  </si>
  <si>
    <t>Profit of Rs.67.5/-</t>
  </si>
  <si>
    <t>Loss of Rs.46.5/-</t>
  </si>
  <si>
    <t>Profit of Rs.1.15/-</t>
  </si>
  <si>
    <t>165-170</t>
  </si>
  <si>
    <t>2050-2065</t>
  </si>
  <si>
    <t>DRREDDY JUNE FUT</t>
  </si>
  <si>
    <t>DRREDDY 5600 CE</t>
  </si>
  <si>
    <t xml:space="preserve">BANKNIFTY 35000 PE 17 JUNE </t>
  </si>
  <si>
    <t>300-350</t>
  </si>
  <si>
    <t>610-620</t>
  </si>
  <si>
    <t>130-132</t>
  </si>
  <si>
    <t>TECHM JUN FUT</t>
  </si>
  <si>
    <t>1100-1110</t>
  </si>
  <si>
    <t>M&amp;MFIN 185 CE JUNE</t>
  </si>
  <si>
    <t>M&amp;MFIN 190 CE JUNE</t>
  </si>
  <si>
    <t xml:space="preserve">PETRONET 245 CE JUNE </t>
  </si>
  <si>
    <t>ADROIT FINANCIAL SERVICES PVT LTD</t>
  </si>
  <si>
    <t>1190-1205</t>
  </si>
  <si>
    <t>1300-1350</t>
  </si>
  <si>
    <t>HERANBA</t>
  </si>
  <si>
    <t>830-860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</si>
  <si>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</si>
  <si>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</si>
  <si>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</si>
  <si>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</si>
  <si>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</si>
  <si>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</si>
  <si>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</si>
  <si>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URMILA  DOSHI</t>
  </si>
  <si>
    <t>B M TRADERS</t>
  </si>
  <si>
    <t>NOPEA CAPITAL SERVICES PRIVATE LIMITED</t>
  </si>
  <si>
    <t>ORTINLAB</t>
  </si>
  <si>
    <t>Ortin Laboratories Ltd</t>
  </si>
  <si>
    <t>Loss of Rs.5.25/-</t>
  </si>
  <si>
    <t>Profit of Rs.40.5/-</t>
  </si>
  <si>
    <t>Part Profit of Rs.21.5/-</t>
  </si>
  <si>
    <t>Part Profit of Rs.14.5/-</t>
  </si>
  <si>
    <t>BANKNIFTY 35000 CE 24 JUNE</t>
  </si>
  <si>
    <t>550-600</t>
  </si>
  <si>
    <t>Loss of Rs.9.5/-</t>
  </si>
  <si>
    <t>RELIANCE 2220 CE  JUNE</t>
  </si>
  <si>
    <t>75-85</t>
  </si>
  <si>
    <t>Profit of Rs.6.5/-</t>
  </si>
  <si>
    <t>NIFTY 15650 CE 17-JUNE</t>
  </si>
  <si>
    <t>Profit of Rs.12.5/-</t>
  </si>
  <si>
    <t>Profit of Rs.13/-</t>
  </si>
  <si>
    <t>Loss of Rs.89/-</t>
  </si>
  <si>
    <t>BIOGEN</t>
  </si>
  <si>
    <t>DEVHARI</t>
  </si>
  <si>
    <t>SUMEDHA</t>
  </si>
  <si>
    <t>Loss of Rs.6.5/-</t>
  </si>
  <si>
    <t>Loss of Rs.13/-</t>
  </si>
  <si>
    <t>Loss of Rs.50/-</t>
  </si>
  <si>
    <t>Loss of Rs.150/-</t>
  </si>
  <si>
    <t>Porfit of Rs.80/-</t>
  </si>
  <si>
    <t>NIFTY JUNE FUT</t>
  </si>
  <si>
    <t>NIFTY 15600 CE</t>
  </si>
  <si>
    <t>TATASTEEL JUN FUT</t>
  </si>
  <si>
    <t>Profit of Rs.10/-</t>
  </si>
  <si>
    <t>HCLTECH JUN FUT</t>
  </si>
  <si>
    <t>980-982</t>
  </si>
  <si>
    <t>1010-1020</t>
  </si>
  <si>
    <t>M&amp;MFIN 180 CE JUN</t>
  </si>
  <si>
    <t>RELIANCE 2160 PE JUN</t>
  </si>
  <si>
    <t>POWERGRID 220 PE JUN</t>
  </si>
  <si>
    <t>TECHM 1060 PE JUNE</t>
  </si>
  <si>
    <t>NIFTY 15800 CE JUNE</t>
  </si>
  <si>
    <t>Profit of Rs.16/-</t>
  </si>
  <si>
    <t>SHAH BHAVESH DINESHCHANDRA</t>
  </si>
  <si>
    <t>OLGA TRADING PRIVATE LIMITED</t>
  </si>
  <si>
    <t>PILITA</t>
  </si>
  <si>
    <t>PIL Italica Lifestyle Ltd</t>
  </si>
  <si>
    <t>Profit of Rs.0.60/-</t>
  </si>
  <si>
    <t>Profit of Rs.38.5/-</t>
  </si>
  <si>
    <t>285-290</t>
  </si>
  <si>
    <t>260-265</t>
  </si>
  <si>
    <t>VOLTAS 1020 CE JUN</t>
  </si>
  <si>
    <t>20-25</t>
  </si>
  <si>
    <t>12-13.0</t>
  </si>
  <si>
    <t>KOTAKBANK 1760 CE JUN</t>
  </si>
  <si>
    <t>30-35</t>
  </si>
  <si>
    <t>RBLBANK 215 CE JUN</t>
  </si>
  <si>
    <t>NIFTY 15700 PE JUN</t>
  </si>
  <si>
    <t>1985-1995</t>
  </si>
  <si>
    <t>2070-2090</t>
  </si>
  <si>
    <t>583-587</t>
  </si>
  <si>
    <t>Loss of Rs.17/-</t>
  </si>
  <si>
    <t>CUBIFIN</t>
  </si>
  <si>
    <t>RAMA KRISHNA INFRASOL PRIVATE LIMITED</t>
  </si>
  <si>
    <t>PANKAJPIYUS</t>
  </si>
  <si>
    <t>DEEPONVISHNUPRASADPATEL</t>
  </si>
  <si>
    <t>LALITKUMARGOPILAL</t>
  </si>
  <si>
    <t>CRONY VYAPAR PVT LTD</t>
  </si>
  <si>
    <t>BIRLACABLE</t>
  </si>
  <si>
    <t>Birla Cable Limited</t>
  </si>
  <si>
    <t>MANGLAM FINANCIAL SERVICES</t>
  </si>
  <si>
    <t>M/S. PRARTHANA ENTERPRISES</t>
  </si>
  <si>
    <t>DLINKINDIA</t>
  </si>
  <si>
    <t>D-Link India Ltd</t>
  </si>
  <si>
    <t>Jammu &amp; Kashmir Bank</t>
  </si>
  <si>
    <t>VAIBHAV STOCK AND DERIVATIVES BROKING PRIVATE LIMITED</t>
  </si>
  <si>
    <t>SMSLIFE</t>
  </si>
  <si>
    <t>SMS Lifesciences (I) Ltd</t>
  </si>
  <si>
    <t>South Indian Bank Ltd.</t>
  </si>
  <si>
    <t>SHARE INDIA SECURITIES LIMITED</t>
  </si>
  <si>
    <t>3IINFOTECH</t>
  </si>
  <si>
    <t>3i Infotech Ltd.</t>
  </si>
  <si>
    <t>SREI MULTIPLE ASSET INVESTMENT TRUST</t>
  </si>
  <si>
    <t>Porfit of Rs.43.5/-</t>
  </si>
  <si>
    <t>Profit of Rs.16.5/-</t>
  </si>
  <si>
    <t>Profit of Rs.1.1/-</t>
  </si>
  <si>
    <t>Profit of Rs.5.5/-</t>
  </si>
  <si>
    <t>Profit of Rs.0.80/-</t>
  </si>
  <si>
    <t>Loss of Rs.32.5/-</t>
  </si>
  <si>
    <t>HINDUNILVR  2520 CE JUN</t>
  </si>
  <si>
    <t>35-40</t>
  </si>
  <si>
    <t>KOTAKBANK 1780 CE JUN</t>
  </si>
  <si>
    <t>16.5-17.5</t>
  </si>
  <si>
    <t xml:space="preserve">HINDUNILVR  2500 CE JUN </t>
  </si>
  <si>
    <t>HINDUNILVR  2500 CE JUN</t>
  </si>
  <si>
    <t>13-14</t>
  </si>
  <si>
    <t xml:space="preserve">RELIANCE 2220 CE JUN </t>
  </si>
  <si>
    <t>29-30</t>
  </si>
  <si>
    <t>17-18</t>
  </si>
  <si>
    <t>Profit of Rs.7.5/-</t>
  </si>
  <si>
    <t xml:space="preserve">RELIANCE 2260 CE JUN </t>
  </si>
  <si>
    <t>ABCINDQ</t>
  </si>
  <si>
    <t>GYAN TRADERS LIMITED</t>
  </si>
  <si>
    <t>RAJESH MITTAL &amp; SONS HUF</t>
  </si>
  <si>
    <t>PARESH DHIRAJLAL SHAH</t>
  </si>
  <si>
    <t>CANDC</t>
  </si>
  <si>
    <t>MANBHUPINDER SINGH ATWAL</t>
  </si>
  <si>
    <t>COSPOWER</t>
  </si>
  <si>
    <t>ATULKUMARNAGINLALCHAUHAN</t>
  </si>
  <si>
    <t>VIVEK SOMANI</t>
  </si>
  <si>
    <t>MADHU KUMAR THIRUNAGARI</t>
  </si>
  <si>
    <t>NITESH JHA</t>
  </si>
  <si>
    <t>SATISH KUMAR</t>
  </si>
  <si>
    <t>ETIL</t>
  </si>
  <si>
    <t>TAPAS LAHA</t>
  </si>
  <si>
    <t>GIANLIFE</t>
  </si>
  <si>
    <t>MEHUL DINESH VASA</t>
  </si>
  <si>
    <t>MAULIK CONSULTANCY</t>
  </si>
  <si>
    <t>GKB</t>
  </si>
  <si>
    <t>ZYANA STOCKS AND COMMODITIES</t>
  </si>
  <si>
    <t>RAJIV JHUNJHUNWALA</t>
  </si>
  <si>
    <t>BALRAM SINGH YADAV</t>
  </si>
  <si>
    <t>GODREJ INDUSTRIES LTD</t>
  </si>
  <si>
    <t>GRNLAMIND</t>
  </si>
  <si>
    <t>GREENPLY LEASING &amp; FINANCE PRIVATE LIMITED</t>
  </si>
  <si>
    <t>SAURABH MITTAL</t>
  </si>
  <si>
    <t>JAIHINDS</t>
  </si>
  <si>
    <t>ASHWIN RATILAL MEHTA</t>
  </si>
  <si>
    <t>JONJUA</t>
  </si>
  <si>
    <t>BHIM SHARMA</t>
  </si>
  <si>
    <t>JSTL</t>
  </si>
  <si>
    <t>KPL</t>
  </si>
  <si>
    <t>LLOYDSTEEL</t>
  </si>
  <si>
    <t>SUNIL BHAGWATLAL DALAL</t>
  </si>
  <si>
    <t>MAHACORP</t>
  </si>
  <si>
    <t>TURBOT TRADERS PRIVATE LIMITED</t>
  </si>
  <si>
    <t>MEDICO</t>
  </si>
  <si>
    <t>PARAG JHAVERI HUF</t>
  </si>
  <si>
    <t>ESCORP ASSET MANAGEMENT LIMITED</t>
  </si>
  <si>
    <t>MILEFUR</t>
  </si>
  <si>
    <t>MINAKSHI SINGH</t>
  </si>
  <si>
    <t>MINAXI</t>
  </si>
  <si>
    <t>INFRASTRUCTURES PVT LTD M P PATEL</t>
  </si>
  <si>
    <t>OCTAWARE</t>
  </si>
  <si>
    <t>NIRAJ DAMJI GADA</t>
  </si>
  <si>
    <t>SAGARPROD</t>
  </si>
  <si>
    <t>RINA SANDIP SHAH</t>
  </si>
  <si>
    <t>SIKOZY</t>
  </si>
  <si>
    <t>MURGANANGAMUTHUDEVENDRA</t>
  </si>
  <si>
    <t>ZOHA JUNAID FURNITUREWALA</t>
  </si>
  <si>
    <t>SSPNFIN</t>
  </si>
  <si>
    <t>ASHOK KUMAR SINGH</t>
  </si>
  <si>
    <t>ESPS FINSERVE PRIVATE LIMITED</t>
  </si>
  <si>
    <t>SURESH RAMCHANDRA SONI</t>
  </si>
  <si>
    <t>SHALEEN KHEMANI</t>
  </si>
  <si>
    <t>RAMDOOT REALTORS PVT LTD</t>
  </si>
  <si>
    <t>SUNRETAIL</t>
  </si>
  <si>
    <t>SAUMIL ARVINDBHAI BHAVNAGARI</t>
  </si>
  <si>
    <t>UFO</t>
  </si>
  <si>
    <t>P 5 ASIA HOLDING INVESTMENTS MAURITIUS LIMITED</t>
  </si>
  <si>
    <t>UTTAMSTL</t>
  </si>
  <si>
    <t>SAINATH TRADING COMPANY PRIVATE LIMITED .</t>
  </si>
  <si>
    <t>VEDAVAAG</t>
  </si>
  <si>
    <t>P S RAMA KRISHNA SARMA</t>
  </si>
  <si>
    <t>PEDDIBOYANA RAMANAIAH .</t>
  </si>
  <si>
    <t>WHITEORG</t>
  </si>
  <si>
    <t>Central Depo Ser (I) Ltd</t>
  </si>
  <si>
    <t>PPFAS MUTUAL FUND</t>
  </si>
  <si>
    <t>CORDSCABLE</t>
  </si>
  <si>
    <t>Cords Cable Industries Li</t>
  </si>
  <si>
    <t>B.W.TRADERS</t>
  </si>
  <si>
    <t>MUKUL MAHESHWARI</t>
  </si>
  <si>
    <t>CREATIVE</t>
  </si>
  <si>
    <t>Creative Peripherals and</t>
  </si>
  <si>
    <t>DREDGECORP</t>
  </si>
  <si>
    <t>Dredging Corporation of I</t>
  </si>
  <si>
    <t>ELECTHERM</t>
  </si>
  <si>
    <t>Electrotherm (India) Ltd</t>
  </si>
  <si>
    <t>BYTES AND PIXELS FINSOFT LLP .</t>
  </si>
  <si>
    <t>HFCL Limited</t>
  </si>
  <si>
    <t>IRISDOREME</t>
  </si>
  <si>
    <t>Iris Clothings Limited</t>
  </si>
  <si>
    <t>STELLAR IR ADVISORS PRIVATE LIMITED</t>
  </si>
  <si>
    <t>JK Paper Limited</t>
  </si>
  <si>
    <t>SEPOWER</t>
  </si>
  <si>
    <t>S.E. Power Limited</t>
  </si>
  <si>
    <t>ANADYAE AGARWAL</t>
  </si>
  <si>
    <t>SKMEGGPROD</t>
  </si>
  <si>
    <t>SKM Egg Products Export</t>
  </si>
  <si>
    <t>NAYNABEN JIGNESHBHAI LUNAGARIYA</t>
  </si>
  <si>
    <t>HI GROWTH CORPORATE SERVICES PVT LTD</t>
  </si>
  <si>
    <t>STARPAPER</t>
  </si>
  <si>
    <t>Star Paper Mills Ltd</t>
  </si>
  <si>
    <t>Venky's (India) Limited</t>
  </si>
  <si>
    <t>SHREE SHIVSHAKTI PROJECT CONSULTANT PRIVATE LIMITE</t>
  </si>
  <si>
    <t>C &amp; C Constructions Limit</t>
  </si>
  <si>
    <t>JASWINDER KAUR ATWAL</t>
  </si>
  <si>
    <t>HDFC BANK LIMITED</t>
  </si>
  <si>
    <t>AJINKYA MERCANTILE PRIVATE LTD</t>
  </si>
  <si>
    <t>AUM SARVAGYAYA PARTNERS</t>
  </si>
  <si>
    <t>K R DEVELOPERS LLP</t>
  </si>
  <si>
    <t>MERUGU SURESH</t>
  </si>
  <si>
    <t>SATENDRAPAL SINGH CHHABRA</t>
  </si>
  <si>
    <t>PARK CONTINENTAL LTD</t>
  </si>
  <si>
    <t>HESHIKA GROWTH FUND</t>
  </si>
  <si>
    <t>SILGO</t>
  </si>
  <si>
    <t>Silgo Retail Limited</t>
  </si>
  <si>
    <t>VANITA CHORDIA</t>
  </si>
  <si>
    <t>STEELCITY</t>
  </si>
  <si>
    <t>Steel City Securities Lim</t>
  </si>
  <si>
    <t>KEYNOTE CAPITALS LTD(ARBITRAGE)</t>
  </si>
  <si>
    <t>UFO Moviez India Ltd.</t>
  </si>
  <si>
    <t>P 5 ASIA HOLDING INVESTMENTS (MAURITIUS) LIMITED</t>
  </si>
  <si>
    <t>Uttam Galva Steels Limite</t>
  </si>
  <si>
    <t>VECO-RE</t>
  </si>
  <si>
    <t>JAYANT SHAMJI CHHEDA HUF</t>
  </si>
  <si>
    <t>SATISH KUMAAR   SACHDEVAA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</si>
</sst>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9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  <xf numFmtId="0" fontId="8" fillId="43" borderId="35" xfId="0" applyFont="1" applyFill="1" applyBorder="1"/>
    <xf numFmtId="2" fontId="49" fillId="43" borderId="36" xfId="0" applyNumberFormat="1" applyFont="1" applyFill="1" applyBorder="1" applyAlignment="1">
      <alignment horizontal="center" vertical="center"/>
    </xf>
    <xf numFmtId="2" fontId="49" fillId="43" borderId="35" xfId="0" applyNumberFormat="1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0" fontId="8" fillId="56" borderId="35" xfId="0" applyFont="1" applyFill="1" applyBorder="1"/>
    <xf numFmtId="0" fontId="49" fillId="56" borderId="35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0" fontId="0" fillId="43" borderId="35" xfId="0" applyNumberForma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5" fontId="0" fillId="43" borderId="35" xfId="0" applyNumberFormat="1" applyFill="1" applyBorder="1" applyAlignment="1">
      <alignment horizontal="center" vertical="center"/>
    </xf>
    <xf numFmtId="43" fontId="46" fillId="43" borderId="35" xfId="160" applyFont="1" applyFill="1" applyBorder="1" applyAlignment="1">
      <alignment horizontal="center" vertical="top"/>
    </xf>
    <xf numFmtId="0" fontId="0" fillId="43" borderId="35" xfId="0" applyFill="1" applyBorder="1" applyAlignment="1">
      <alignment horizontal="center" vertical="center"/>
    </xf>
    <xf numFmtId="0" fontId="46" fillId="43" borderId="35" xfId="0" applyFont="1" applyFill="1" applyBorder="1" applyAlignment="1">
      <alignment horizontal="center" vertical="top"/>
    </xf>
    <xf numFmtId="2" fontId="49" fillId="56" borderId="36" xfId="0" applyNumberFormat="1" applyFont="1" applyFill="1" applyBorder="1" applyAlignment="1">
      <alignment horizontal="center" vertical="center"/>
    </xf>
    <xf numFmtId="2" fontId="49" fillId="56" borderId="35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2" borderId="36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16" fontId="7" fillId="2" borderId="36" xfId="160" applyNumberFormat="1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7" fillId="56" borderId="36" xfId="160" applyFont="1" applyFill="1" applyBorder="1" applyAlignment="1">
      <alignment horizontal="center" vertical="center"/>
    </xf>
    <xf numFmtId="43" fontId="7" fillId="56" borderId="37" xfId="160" applyFont="1" applyFill="1" applyBorder="1" applyAlignment="1">
      <alignment horizontal="center" vertical="center"/>
    </xf>
    <xf numFmtId="16" fontId="48" fillId="56" borderId="36" xfId="160" applyNumberFormat="1" applyFont="1" applyFill="1" applyBorder="1" applyAlignment="1">
      <alignment horizontal="center" vertical="center"/>
    </xf>
    <xf numFmtId="16" fontId="48" fillId="56" borderId="37" xfId="160" applyNumberFormat="1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9" fillId="56" borderId="36" xfId="0" applyFont="1" applyFill="1" applyBorder="1" applyAlignment="1">
      <alignment horizontal="center" vertical="center"/>
    </xf>
    <xf numFmtId="0" fontId="49" fillId="56" borderId="37" xfId="0" applyFont="1" applyFill="1" applyBorder="1" applyAlignment="1">
      <alignment horizontal="center" vertical="center"/>
    </xf>
    <xf numFmtId="0" fontId="46" fillId="43" borderId="36" xfId="0" applyFont="1" applyFill="1" applyBorder="1" applyAlignment="1">
      <alignment horizontal="center" vertical="center"/>
    </xf>
    <xf numFmtId="0" fontId="46" fillId="43" borderId="37" xfId="0" applyFont="1" applyFill="1" applyBorder="1" applyAlignment="1">
      <alignment horizontal="center" vertical="center"/>
    </xf>
    <xf numFmtId="164" fontId="46" fillId="43" borderId="36" xfId="0" applyNumberFormat="1" applyFont="1" applyFill="1" applyBorder="1" applyAlignment="1">
      <alignment horizontal="center" vertical="center"/>
    </xf>
    <xf numFmtId="164" fontId="46" fillId="43" borderId="37" xfId="0" applyNumberFormat="1" applyFont="1" applyFill="1" applyBorder="1" applyAlignment="1">
      <alignment horizontal="center" vertical="center"/>
    </xf>
    <xf numFmtId="0" fontId="49" fillId="43" borderId="36" xfId="0" applyFont="1" applyFill="1" applyBorder="1" applyAlignment="1">
      <alignment horizontal="center" vertical="center"/>
    </xf>
    <xf numFmtId="0" fontId="49" fillId="43" borderId="37" xfId="0" applyFont="1" applyFill="1" applyBorder="1" applyAlignment="1">
      <alignment horizontal="center" vertical="center"/>
    </xf>
    <xf numFmtId="43" fontId="7" fillId="43" borderId="36" xfId="160" applyFont="1" applyFill="1" applyBorder="1" applyAlignment="1">
      <alignment horizontal="center" vertical="center"/>
    </xf>
    <xf numFmtId="43" fontId="7" fillId="43" borderId="37" xfId="160" applyFont="1" applyFill="1" applyBorder="1" applyAlignment="1">
      <alignment horizontal="center" vertical="center"/>
    </xf>
    <xf numFmtId="16" fontId="7" fillId="43" borderId="36" xfId="160" applyNumberFormat="1" applyFont="1" applyFill="1" applyBorder="1" applyAlignment="1">
      <alignment horizontal="center" vertical="center"/>
    </xf>
    <xf numFmtId="16" fontId="7" fillId="43" borderId="37" xfId="160" applyNumberFormat="1" applyFont="1" applyFill="1" applyBorder="1" applyAlignment="1">
      <alignment horizontal="center" vertical="center"/>
    </xf>
    <xf numFmtId="16" fontId="7" fillId="56" borderId="36" xfId="160" applyNumberFormat="1" applyFont="1" applyFill="1" applyBorder="1" applyAlignment="1">
      <alignment horizontal="center" vertical="center"/>
    </xf>
    <xf numFmtId="16" fontId="7" fillId="56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5" sqref="B25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44370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44370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9" t="s">
        <v>16</v>
      </c>
      <c r="B9" s="551" t="s">
        <v>17</v>
      </c>
      <c r="C9" s="551" t="s">
        <v>18</v>
      </c>
      <c r="D9" s="551" t="s">
        <v>827</v>
      </c>
      <c r="E9" s="251" t="s">
        <v>19</v>
      </c>
      <c r="F9" s="251" t="s">
        <v>20</v>
      </c>
      <c r="G9" s="546" t="s">
        <v>21</v>
      </c>
      <c r="H9" s="547"/>
      <c r="I9" s="548"/>
      <c r="J9" s="546" t="s">
        <v>22</v>
      </c>
      <c r="K9" s="547"/>
      <c r="L9" s="548"/>
      <c r="M9" s="251"/>
      <c r="N9" s="258"/>
      <c r="O9" s="258"/>
      <c r="P9" s="258"/>
    </row>
    <row r="10" spans="1:16" ht="59.25" customHeight="1">
      <c r="A10" s="550"/>
      <c r="B10" s="552" t="s">
        <v>17</v>
      </c>
      <c r="C10" s="552"/>
      <c r="D10" s="552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5" t="s">
        <v>35</v>
      </c>
      <c r="D11" s="436">
        <v>44371</v>
      </c>
      <c r="E11" s="275">
        <v>34775.800000000003</v>
      </c>
      <c r="F11" s="275">
        <v>34927.216666666667</v>
      </c>
      <c r="G11" s="287">
        <v>34567.683333333334</v>
      </c>
      <c r="H11" s="287">
        <v>34359.566666666666</v>
      </c>
      <c r="I11" s="287">
        <v>34000.033333333333</v>
      </c>
      <c r="J11" s="287">
        <v>35135.333333333336</v>
      </c>
      <c r="K11" s="287">
        <v>35494.866666666676</v>
      </c>
      <c r="L11" s="287">
        <v>35702.983333333337</v>
      </c>
      <c r="M11" s="274">
        <v>35286.75</v>
      </c>
      <c r="N11" s="274">
        <v>34719.1</v>
      </c>
      <c r="O11" s="433">
        <v>1985825</v>
      </c>
      <c r="P11" s="434">
        <v>-8.5127629033264676E-3</v>
      </c>
    </row>
    <row r="12" spans="1:16" ht="15">
      <c r="A12" s="254">
        <v>2</v>
      </c>
      <c r="B12" s="343" t="s">
        <v>34</v>
      </c>
      <c r="C12" s="435" t="s">
        <v>36</v>
      </c>
      <c r="D12" s="436">
        <v>44371</v>
      </c>
      <c r="E12" s="288">
        <v>15773.25</v>
      </c>
      <c r="F12" s="288">
        <v>15800.233333333332</v>
      </c>
      <c r="G12" s="289">
        <v>15724.116666666663</v>
      </c>
      <c r="H12" s="289">
        <v>15674.983333333332</v>
      </c>
      <c r="I12" s="289">
        <v>15598.866666666663</v>
      </c>
      <c r="J12" s="289">
        <v>15849.366666666663</v>
      </c>
      <c r="K12" s="289">
        <v>15925.483333333332</v>
      </c>
      <c r="L12" s="289">
        <v>15974.616666666663</v>
      </c>
      <c r="M12" s="276">
        <v>15876.35</v>
      </c>
      <c r="N12" s="276">
        <v>15751.1</v>
      </c>
      <c r="O12" s="291">
        <v>10749600</v>
      </c>
      <c r="P12" s="292">
        <v>-2.4753451447740524E-3</v>
      </c>
    </row>
    <row r="13" spans="1:16" ht="15">
      <c r="A13" s="254">
        <v>3</v>
      </c>
      <c r="B13" s="343" t="s">
        <v>34</v>
      </c>
      <c r="C13" s="435" t="s">
        <v>825</v>
      </c>
      <c r="D13" s="436">
        <v>44371</v>
      </c>
      <c r="E13" s="401">
        <v>16508.849999999999</v>
      </c>
      <c r="F13" s="401">
        <v>16593.25</v>
      </c>
      <c r="G13" s="402">
        <v>16405.75</v>
      </c>
      <c r="H13" s="402">
        <v>16302.650000000001</v>
      </c>
      <c r="I13" s="402">
        <v>16115.150000000001</v>
      </c>
      <c r="J13" s="402">
        <v>16696.349999999999</v>
      </c>
      <c r="K13" s="402">
        <v>16883.849999999999</v>
      </c>
      <c r="L13" s="402">
        <v>16986.949999999997</v>
      </c>
      <c r="M13" s="403">
        <v>16780.75</v>
      </c>
      <c r="N13" s="403">
        <v>16490.150000000001</v>
      </c>
      <c r="O13" s="404">
        <v>12320</v>
      </c>
      <c r="P13" s="405">
        <v>0</v>
      </c>
    </row>
    <row r="14" spans="1:16" ht="15">
      <c r="A14" s="254">
        <v>4</v>
      </c>
      <c r="B14" s="362" t="s">
        <v>835</v>
      </c>
      <c r="C14" s="435" t="s">
        <v>735</v>
      </c>
      <c r="D14" s="436">
        <v>44371</v>
      </c>
      <c r="E14" s="288">
        <v>874.55</v>
      </c>
      <c r="F14" s="288">
        <v>884.36666666666679</v>
      </c>
      <c r="G14" s="289">
        <v>860.38333333333355</v>
      </c>
      <c r="H14" s="289">
        <v>846.21666666666681</v>
      </c>
      <c r="I14" s="289">
        <v>822.23333333333358</v>
      </c>
      <c r="J14" s="289">
        <v>898.53333333333353</v>
      </c>
      <c r="K14" s="289">
        <v>922.51666666666665</v>
      </c>
      <c r="L14" s="289">
        <v>936.68333333333351</v>
      </c>
      <c r="M14" s="276">
        <v>908.35</v>
      </c>
      <c r="N14" s="276">
        <v>870.2</v>
      </c>
      <c r="O14" s="291">
        <v>2623950</v>
      </c>
      <c r="P14" s="292">
        <v>0.95813510941960034</v>
      </c>
    </row>
    <row r="15" spans="1:16" ht="15">
      <c r="A15" s="254">
        <v>5</v>
      </c>
      <c r="B15" s="343" t="s">
        <v>37</v>
      </c>
      <c r="C15" s="435" t="s">
        <v>38</v>
      </c>
      <c r="D15" s="436">
        <v>44371</v>
      </c>
      <c r="E15" s="288">
        <v>2055.1999999999998</v>
      </c>
      <c r="F15" s="288">
        <v>2054.9833333333331</v>
      </c>
      <c r="G15" s="289">
        <v>2031.9666666666662</v>
      </c>
      <c r="H15" s="289">
        <v>2008.7333333333331</v>
      </c>
      <c r="I15" s="289">
        <v>1985.7166666666662</v>
      </c>
      <c r="J15" s="289">
        <v>2078.2166666666662</v>
      </c>
      <c r="K15" s="289">
        <v>2101.2333333333336</v>
      </c>
      <c r="L15" s="289">
        <v>2124.4666666666662</v>
      </c>
      <c r="M15" s="276">
        <v>2078</v>
      </c>
      <c r="N15" s="276">
        <v>2031.75</v>
      </c>
      <c r="O15" s="291">
        <v>2566000</v>
      </c>
      <c r="P15" s="292">
        <v>6.0768912773873501E-2</v>
      </c>
    </row>
    <row r="16" spans="1:16" ht="15">
      <c r="A16" s="254">
        <v>6</v>
      </c>
      <c r="B16" s="343" t="s">
        <v>39</v>
      </c>
      <c r="C16" s="435" t="s">
        <v>40</v>
      </c>
      <c r="D16" s="436">
        <v>44371</v>
      </c>
      <c r="E16" s="288">
        <v>1544.05</v>
      </c>
      <c r="F16" s="288">
        <v>1553.95</v>
      </c>
      <c r="G16" s="289">
        <v>1523.75</v>
      </c>
      <c r="H16" s="289">
        <v>1503.45</v>
      </c>
      <c r="I16" s="289">
        <v>1473.25</v>
      </c>
      <c r="J16" s="289">
        <v>1574.25</v>
      </c>
      <c r="K16" s="289">
        <v>1604.4500000000003</v>
      </c>
      <c r="L16" s="289">
        <v>1624.75</v>
      </c>
      <c r="M16" s="276">
        <v>1584.15</v>
      </c>
      <c r="N16" s="276">
        <v>1533.65</v>
      </c>
      <c r="O16" s="291">
        <v>18012000</v>
      </c>
      <c r="P16" s="292">
        <v>-3.4364445397523188E-2</v>
      </c>
    </row>
    <row r="17" spans="1:16" ht="15">
      <c r="A17" s="254">
        <v>7</v>
      </c>
      <c r="B17" s="343" t="s">
        <v>39</v>
      </c>
      <c r="C17" s="435" t="s">
        <v>41</v>
      </c>
      <c r="D17" s="436">
        <v>44371</v>
      </c>
      <c r="E17" s="288">
        <v>739.95</v>
      </c>
      <c r="F17" s="288">
        <v>744.68333333333339</v>
      </c>
      <c r="G17" s="289">
        <v>731.36666666666679</v>
      </c>
      <c r="H17" s="289">
        <v>722.78333333333342</v>
      </c>
      <c r="I17" s="289">
        <v>709.46666666666681</v>
      </c>
      <c r="J17" s="289">
        <v>753.26666666666677</v>
      </c>
      <c r="K17" s="289">
        <v>766.58333333333337</v>
      </c>
      <c r="L17" s="289">
        <v>775.16666666666674</v>
      </c>
      <c r="M17" s="276">
        <v>758</v>
      </c>
      <c r="N17" s="276">
        <v>736.1</v>
      </c>
      <c r="O17" s="291">
        <v>83250000</v>
      </c>
      <c r="P17" s="292">
        <v>2.1190468888957037E-2</v>
      </c>
    </row>
    <row r="18" spans="1:16" ht="15">
      <c r="A18" s="254">
        <v>8</v>
      </c>
      <c r="B18" s="343" t="s">
        <v>51</v>
      </c>
      <c r="C18" s="435" t="s">
        <v>226</v>
      </c>
      <c r="D18" s="436">
        <v>44371</v>
      </c>
      <c r="E18" s="288">
        <v>3147.8</v>
      </c>
      <c r="F18" s="288">
        <v>3140.3333333333335</v>
      </c>
      <c r="G18" s="289">
        <v>3123.916666666667</v>
      </c>
      <c r="H18" s="289">
        <v>3100.0333333333333</v>
      </c>
      <c r="I18" s="289">
        <v>3083.6166666666668</v>
      </c>
      <c r="J18" s="289">
        <v>3164.2166666666672</v>
      </c>
      <c r="K18" s="289">
        <v>3180.6333333333341</v>
      </c>
      <c r="L18" s="289">
        <v>3204.5166666666673</v>
      </c>
      <c r="M18" s="276">
        <v>3156.75</v>
      </c>
      <c r="N18" s="276">
        <v>3116.45</v>
      </c>
      <c r="O18" s="291">
        <v>560200</v>
      </c>
      <c r="P18" s="292">
        <v>-2.6754690757470466E-2</v>
      </c>
    </row>
    <row r="19" spans="1:16" ht="15">
      <c r="A19" s="254">
        <v>9</v>
      </c>
      <c r="B19" s="343" t="s">
        <v>43</v>
      </c>
      <c r="C19" s="435" t="s">
        <v>44</v>
      </c>
      <c r="D19" s="436">
        <v>44371</v>
      </c>
      <c r="E19" s="288">
        <v>747.35</v>
      </c>
      <c r="F19" s="288">
        <v>750.7166666666667</v>
      </c>
      <c r="G19" s="289">
        <v>742.88333333333344</v>
      </c>
      <c r="H19" s="289">
        <v>738.41666666666674</v>
      </c>
      <c r="I19" s="289">
        <v>730.58333333333348</v>
      </c>
      <c r="J19" s="289">
        <v>755.18333333333339</v>
      </c>
      <c r="K19" s="289">
        <v>763.01666666666665</v>
      </c>
      <c r="L19" s="289">
        <v>767.48333333333335</v>
      </c>
      <c r="M19" s="276">
        <v>758.55</v>
      </c>
      <c r="N19" s="276">
        <v>746.25</v>
      </c>
      <c r="O19" s="291">
        <v>10004000</v>
      </c>
      <c r="P19" s="292">
        <v>-1.9407959223681631E-2</v>
      </c>
    </row>
    <row r="20" spans="1:16" ht="15">
      <c r="A20" s="254">
        <v>10</v>
      </c>
      <c r="B20" s="343" t="s">
        <v>37</v>
      </c>
      <c r="C20" s="435" t="s">
        <v>45</v>
      </c>
      <c r="D20" s="436">
        <v>44371</v>
      </c>
      <c r="E20" s="288">
        <v>346.95</v>
      </c>
      <c r="F20" s="288">
        <v>347.2833333333333</v>
      </c>
      <c r="G20" s="289">
        <v>342.86666666666662</v>
      </c>
      <c r="H20" s="289">
        <v>338.7833333333333</v>
      </c>
      <c r="I20" s="289">
        <v>334.36666666666662</v>
      </c>
      <c r="J20" s="289">
        <v>351.36666666666662</v>
      </c>
      <c r="K20" s="289">
        <v>355.78333333333336</v>
      </c>
      <c r="L20" s="289">
        <v>359.86666666666662</v>
      </c>
      <c r="M20" s="276">
        <v>351.7</v>
      </c>
      <c r="N20" s="276">
        <v>343.2</v>
      </c>
      <c r="O20" s="291">
        <v>20682000</v>
      </c>
      <c r="P20" s="292">
        <v>0.10907335907335908</v>
      </c>
    </row>
    <row r="21" spans="1:16" ht="15">
      <c r="A21" s="254">
        <v>11</v>
      </c>
      <c r="B21" s="343" t="s">
        <v>51</v>
      </c>
      <c r="C21" s="435" t="s">
        <v>294</v>
      </c>
      <c r="D21" s="436">
        <v>44371</v>
      </c>
      <c r="E21" s="288">
        <v>996.2</v>
      </c>
      <c r="F21" s="288">
        <v>999.69999999999993</v>
      </c>
      <c r="G21" s="289">
        <v>989.49999999999989</v>
      </c>
      <c r="H21" s="289">
        <v>982.8</v>
      </c>
      <c r="I21" s="289">
        <v>972.59999999999991</v>
      </c>
      <c r="J21" s="289">
        <v>1006.3999999999999</v>
      </c>
      <c r="K21" s="289">
        <v>1016.5999999999999</v>
      </c>
      <c r="L21" s="289">
        <v>1023.2999999999998</v>
      </c>
      <c r="M21" s="276">
        <v>1009.9</v>
      </c>
      <c r="N21" s="276">
        <v>993</v>
      </c>
      <c r="O21" s="291">
        <v>1545500</v>
      </c>
      <c r="P21" s="292">
        <v>-1.9539427773900907E-2</v>
      </c>
    </row>
    <row r="22" spans="1:16" ht="15">
      <c r="A22" s="254">
        <v>12</v>
      </c>
      <c r="B22" s="343" t="s">
        <v>39</v>
      </c>
      <c r="C22" s="435" t="s">
        <v>46</v>
      </c>
      <c r="D22" s="436">
        <v>44371</v>
      </c>
      <c r="E22" s="288">
        <v>3258.3</v>
      </c>
      <c r="F22" s="288">
        <v>3268.7166666666667</v>
      </c>
      <c r="G22" s="289">
        <v>3232.4333333333334</v>
      </c>
      <c r="H22" s="289">
        <v>3206.5666666666666</v>
      </c>
      <c r="I22" s="289">
        <v>3170.2833333333333</v>
      </c>
      <c r="J22" s="289">
        <v>3294.5833333333335</v>
      </c>
      <c r="K22" s="289">
        <v>3330.8666666666672</v>
      </c>
      <c r="L22" s="289">
        <v>3356.7333333333336</v>
      </c>
      <c r="M22" s="276">
        <v>3305</v>
      </c>
      <c r="N22" s="276">
        <v>3242.85</v>
      </c>
      <c r="O22" s="291">
        <v>1750000</v>
      </c>
      <c r="P22" s="292">
        <v>9.22722029988466E-3</v>
      </c>
    </row>
    <row r="23" spans="1:16" ht="15">
      <c r="A23" s="254">
        <v>13</v>
      </c>
      <c r="B23" s="343" t="s">
        <v>43</v>
      </c>
      <c r="C23" s="435" t="s">
        <v>47</v>
      </c>
      <c r="D23" s="436">
        <v>44371</v>
      </c>
      <c r="E23" s="288">
        <v>225.15</v>
      </c>
      <c r="F23" s="288">
        <v>226.54999999999998</v>
      </c>
      <c r="G23" s="289">
        <v>223.19999999999996</v>
      </c>
      <c r="H23" s="289">
        <v>221.24999999999997</v>
      </c>
      <c r="I23" s="289">
        <v>217.89999999999995</v>
      </c>
      <c r="J23" s="289">
        <v>228.49999999999997</v>
      </c>
      <c r="K23" s="289">
        <v>231.85</v>
      </c>
      <c r="L23" s="289">
        <v>233.79999999999998</v>
      </c>
      <c r="M23" s="276">
        <v>229.9</v>
      </c>
      <c r="N23" s="276">
        <v>224.6</v>
      </c>
      <c r="O23" s="291">
        <v>15465000</v>
      </c>
      <c r="P23" s="292">
        <v>2.400264856811786E-2</v>
      </c>
    </row>
    <row r="24" spans="1:16" ht="15">
      <c r="A24" s="254">
        <v>14</v>
      </c>
      <c r="B24" s="343" t="s">
        <v>43</v>
      </c>
      <c r="C24" s="435" t="s">
        <v>48</v>
      </c>
      <c r="D24" s="436">
        <v>44371</v>
      </c>
      <c r="E24" s="288">
        <v>118.35</v>
      </c>
      <c r="F24" s="288">
        <v>119.23333333333333</v>
      </c>
      <c r="G24" s="289">
        <v>117.06666666666666</v>
      </c>
      <c r="H24" s="289">
        <v>115.78333333333333</v>
      </c>
      <c r="I24" s="289">
        <v>113.61666666666666</v>
      </c>
      <c r="J24" s="289">
        <v>120.51666666666667</v>
      </c>
      <c r="K24" s="289">
        <v>122.68333333333332</v>
      </c>
      <c r="L24" s="289">
        <v>123.96666666666667</v>
      </c>
      <c r="M24" s="276">
        <v>121.4</v>
      </c>
      <c r="N24" s="276">
        <v>117.95</v>
      </c>
      <c r="O24" s="291">
        <v>41683500</v>
      </c>
      <c r="P24" s="292">
        <v>-4.6133250952528064E-2</v>
      </c>
    </row>
    <row r="25" spans="1:16" ht="15">
      <c r="A25" s="254">
        <v>15</v>
      </c>
      <c r="B25" s="343" t="s">
        <v>49</v>
      </c>
      <c r="C25" s="435" t="s">
        <v>50</v>
      </c>
      <c r="D25" s="436">
        <v>44371</v>
      </c>
      <c r="E25" s="288">
        <v>3013.05</v>
      </c>
      <c r="F25" s="288">
        <v>3035.5</v>
      </c>
      <c r="G25" s="289">
        <v>2985.05</v>
      </c>
      <c r="H25" s="289">
        <v>2957.05</v>
      </c>
      <c r="I25" s="289">
        <v>2906.6000000000004</v>
      </c>
      <c r="J25" s="289">
        <v>3063.5</v>
      </c>
      <c r="K25" s="289">
        <v>3113.95</v>
      </c>
      <c r="L25" s="289">
        <v>3141.95</v>
      </c>
      <c r="M25" s="276">
        <v>3085.95</v>
      </c>
      <c r="N25" s="276">
        <v>3007.5</v>
      </c>
      <c r="O25" s="291">
        <v>4212900</v>
      </c>
      <c r="P25" s="292">
        <v>9.1987064319080138E-3</v>
      </c>
    </row>
    <row r="26" spans="1:16" ht="15">
      <c r="A26" s="254">
        <v>16</v>
      </c>
      <c r="B26" s="343" t="s">
        <v>53</v>
      </c>
      <c r="C26" s="435" t="s">
        <v>222</v>
      </c>
      <c r="D26" s="436">
        <v>44371</v>
      </c>
      <c r="E26" s="288">
        <v>1029.05</v>
      </c>
      <c r="F26" s="288">
        <v>1041.55</v>
      </c>
      <c r="G26" s="289">
        <v>1013.6499999999999</v>
      </c>
      <c r="H26" s="289">
        <v>998.25</v>
      </c>
      <c r="I26" s="289">
        <v>970.34999999999991</v>
      </c>
      <c r="J26" s="289">
        <v>1056.9499999999998</v>
      </c>
      <c r="K26" s="289">
        <v>1084.8499999999999</v>
      </c>
      <c r="L26" s="289">
        <v>1100.2499999999998</v>
      </c>
      <c r="M26" s="276">
        <v>1069.45</v>
      </c>
      <c r="N26" s="276">
        <v>1026.1500000000001</v>
      </c>
      <c r="O26" s="291">
        <v>2544000</v>
      </c>
      <c r="P26" s="292">
        <v>5.3634292814247253E-2</v>
      </c>
    </row>
    <row r="27" spans="1:16" ht="15">
      <c r="A27" s="254">
        <v>17</v>
      </c>
      <c r="B27" s="343" t="s">
        <v>51</v>
      </c>
      <c r="C27" s="435" t="s">
        <v>52</v>
      </c>
      <c r="D27" s="436">
        <v>44371</v>
      </c>
      <c r="E27" s="288">
        <v>951.2</v>
      </c>
      <c r="F27" s="288">
        <v>954.6</v>
      </c>
      <c r="G27" s="289">
        <v>944.2</v>
      </c>
      <c r="H27" s="289">
        <v>937.2</v>
      </c>
      <c r="I27" s="289">
        <v>926.80000000000007</v>
      </c>
      <c r="J27" s="289">
        <v>961.6</v>
      </c>
      <c r="K27" s="289">
        <v>971.99999999999989</v>
      </c>
      <c r="L27" s="289">
        <v>979</v>
      </c>
      <c r="M27" s="276">
        <v>965</v>
      </c>
      <c r="N27" s="276">
        <v>947.6</v>
      </c>
      <c r="O27" s="291">
        <v>11932700</v>
      </c>
      <c r="P27" s="292">
        <v>-3.5109849679386101E-2</v>
      </c>
    </row>
    <row r="28" spans="1:16" ht="15">
      <c r="A28" s="254">
        <v>18</v>
      </c>
      <c r="B28" s="343" t="s">
        <v>53</v>
      </c>
      <c r="C28" s="435" t="s">
        <v>54</v>
      </c>
      <c r="D28" s="436">
        <v>44371</v>
      </c>
      <c r="E28" s="288">
        <v>739.85</v>
      </c>
      <c r="F28" s="288">
        <v>742.33333333333337</v>
      </c>
      <c r="G28" s="289">
        <v>735.86666666666679</v>
      </c>
      <c r="H28" s="289">
        <v>731.88333333333344</v>
      </c>
      <c r="I28" s="289">
        <v>725.41666666666686</v>
      </c>
      <c r="J28" s="289">
        <v>746.31666666666672</v>
      </c>
      <c r="K28" s="289">
        <v>752.78333333333319</v>
      </c>
      <c r="L28" s="289">
        <v>756.76666666666665</v>
      </c>
      <c r="M28" s="276">
        <v>748.8</v>
      </c>
      <c r="N28" s="276">
        <v>738.35</v>
      </c>
      <c r="O28" s="291">
        <v>33741600</v>
      </c>
      <c r="P28" s="292">
        <v>-2.557527030773496E-2</v>
      </c>
    </row>
    <row r="29" spans="1:16" ht="15">
      <c r="A29" s="254">
        <v>19</v>
      </c>
      <c r="B29" s="343" t="s">
        <v>43</v>
      </c>
      <c r="C29" s="435" t="s">
        <v>55</v>
      </c>
      <c r="D29" s="436">
        <v>44371</v>
      </c>
      <c r="E29" s="288">
        <v>4220.3500000000004</v>
      </c>
      <c r="F29" s="288">
        <v>4203.5</v>
      </c>
      <c r="G29" s="289">
        <v>4178.1000000000004</v>
      </c>
      <c r="H29" s="289">
        <v>4135.8500000000004</v>
      </c>
      <c r="I29" s="289">
        <v>4110.4500000000007</v>
      </c>
      <c r="J29" s="289">
        <v>4245.75</v>
      </c>
      <c r="K29" s="289">
        <v>4271.1499999999996</v>
      </c>
      <c r="L29" s="289">
        <v>4313.3999999999996</v>
      </c>
      <c r="M29" s="276">
        <v>4228.8999999999996</v>
      </c>
      <c r="N29" s="276">
        <v>4161.25</v>
      </c>
      <c r="O29" s="291">
        <v>1560750</v>
      </c>
      <c r="P29" s="292">
        <v>5.741869918699187E-2</v>
      </c>
    </row>
    <row r="30" spans="1:16" ht="15">
      <c r="A30" s="254">
        <v>20</v>
      </c>
      <c r="B30" s="343" t="s">
        <v>56</v>
      </c>
      <c r="C30" s="435" t="s">
        <v>57</v>
      </c>
      <c r="D30" s="436">
        <v>44371</v>
      </c>
      <c r="E30" s="288">
        <v>12119.8</v>
      </c>
      <c r="F30" s="288">
        <v>12160.483333333332</v>
      </c>
      <c r="G30" s="289">
        <v>12031.016666666663</v>
      </c>
      <c r="H30" s="289">
        <v>11942.233333333332</v>
      </c>
      <c r="I30" s="289">
        <v>11812.766666666663</v>
      </c>
      <c r="J30" s="289">
        <v>12249.266666666663</v>
      </c>
      <c r="K30" s="289">
        <v>12378.733333333334</v>
      </c>
      <c r="L30" s="289">
        <v>12467.516666666663</v>
      </c>
      <c r="M30" s="276">
        <v>12289.95</v>
      </c>
      <c r="N30" s="276">
        <v>12071.7</v>
      </c>
      <c r="O30" s="291">
        <v>685325</v>
      </c>
      <c r="P30" s="292">
        <v>-7.1438249441094781E-2</v>
      </c>
    </row>
    <row r="31" spans="1:16" ht="15">
      <c r="A31" s="254">
        <v>21</v>
      </c>
      <c r="B31" s="343" t="s">
        <v>56</v>
      </c>
      <c r="C31" s="435" t="s">
        <v>58</v>
      </c>
      <c r="D31" s="436">
        <v>44371</v>
      </c>
      <c r="E31" s="288">
        <v>6028.25</v>
      </c>
      <c r="F31" s="288">
        <v>6081.5333333333328</v>
      </c>
      <c r="G31" s="289">
        <v>5960.4166666666661</v>
      </c>
      <c r="H31" s="289">
        <v>5892.583333333333</v>
      </c>
      <c r="I31" s="289">
        <v>5771.4666666666662</v>
      </c>
      <c r="J31" s="289">
        <v>6149.3666666666659</v>
      </c>
      <c r="K31" s="289">
        <v>6270.4833333333327</v>
      </c>
      <c r="L31" s="289">
        <v>6338.3166666666657</v>
      </c>
      <c r="M31" s="276">
        <v>6202.65</v>
      </c>
      <c r="N31" s="276">
        <v>6013.7</v>
      </c>
      <c r="O31" s="291">
        <v>3742625</v>
      </c>
      <c r="P31" s="292">
        <v>-5.2859673541693027E-2</v>
      </c>
    </row>
    <row r="32" spans="1:16" ht="15">
      <c r="A32" s="254">
        <v>22</v>
      </c>
      <c r="B32" s="343" t="s">
        <v>43</v>
      </c>
      <c r="C32" s="435" t="s">
        <v>59</v>
      </c>
      <c r="D32" s="436">
        <v>44371</v>
      </c>
      <c r="E32" s="288">
        <v>2209.5500000000002</v>
      </c>
      <c r="F32" s="288">
        <v>2226.8166666666666</v>
      </c>
      <c r="G32" s="289">
        <v>2185.9333333333334</v>
      </c>
      <c r="H32" s="289">
        <v>2162.3166666666666</v>
      </c>
      <c r="I32" s="289">
        <v>2121.4333333333334</v>
      </c>
      <c r="J32" s="289">
        <v>2250.4333333333334</v>
      </c>
      <c r="K32" s="289">
        <v>2291.3166666666666</v>
      </c>
      <c r="L32" s="289">
        <v>2314.9333333333334</v>
      </c>
      <c r="M32" s="276">
        <v>2267.6999999999998</v>
      </c>
      <c r="N32" s="276">
        <v>2203.1999999999998</v>
      </c>
      <c r="O32" s="291">
        <v>1169200</v>
      </c>
      <c r="P32" s="292">
        <v>6.8469702156795614E-4</v>
      </c>
    </row>
    <row r="33" spans="1:16" ht="15">
      <c r="A33" s="254">
        <v>23</v>
      </c>
      <c r="B33" s="343" t="s">
        <v>53</v>
      </c>
      <c r="C33" s="435" t="s">
        <v>229</v>
      </c>
      <c r="D33" s="436">
        <v>44371</v>
      </c>
      <c r="E33" s="288">
        <v>342.8</v>
      </c>
      <c r="F33" s="288">
        <v>343.5333333333333</v>
      </c>
      <c r="G33" s="289">
        <v>339.66666666666663</v>
      </c>
      <c r="H33" s="289">
        <v>336.5333333333333</v>
      </c>
      <c r="I33" s="289">
        <v>332.66666666666663</v>
      </c>
      <c r="J33" s="289">
        <v>346.66666666666663</v>
      </c>
      <c r="K33" s="289">
        <v>350.5333333333333</v>
      </c>
      <c r="L33" s="289">
        <v>353.66666666666663</v>
      </c>
      <c r="M33" s="276">
        <v>347.4</v>
      </c>
      <c r="N33" s="276">
        <v>340.4</v>
      </c>
      <c r="O33" s="291">
        <v>16455600</v>
      </c>
      <c r="P33" s="292">
        <v>-0.11320205645552429</v>
      </c>
    </row>
    <row r="34" spans="1:16" ht="15">
      <c r="A34" s="254">
        <v>24</v>
      </c>
      <c r="B34" s="343" t="s">
        <v>53</v>
      </c>
      <c r="C34" s="435" t="s">
        <v>60</v>
      </c>
      <c r="D34" s="436">
        <v>44371</v>
      </c>
      <c r="E34" s="288">
        <v>81.55</v>
      </c>
      <c r="F34" s="288">
        <v>82.3</v>
      </c>
      <c r="G34" s="289">
        <v>80.5</v>
      </c>
      <c r="H34" s="289">
        <v>79.45</v>
      </c>
      <c r="I34" s="289">
        <v>77.650000000000006</v>
      </c>
      <c r="J34" s="289">
        <v>83.35</v>
      </c>
      <c r="K34" s="289">
        <v>85.149999999999977</v>
      </c>
      <c r="L34" s="289">
        <v>86.199999999999989</v>
      </c>
      <c r="M34" s="276">
        <v>84.1</v>
      </c>
      <c r="N34" s="276">
        <v>81.25</v>
      </c>
      <c r="O34" s="291">
        <v>162688500</v>
      </c>
      <c r="P34" s="292">
        <v>-5.507080532112716E-3</v>
      </c>
    </row>
    <row r="35" spans="1:16" ht="15">
      <c r="A35" s="254">
        <v>25</v>
      </c>
      <c r="B35" s="343" t="s">
        <v>49</v>
      </c>
      <c r="C35" s="435" t="s">
        <v>62</v>
      </c>
      <c r="D35" s="436">
        <v>44371</v>
      </c>
      <c r="E35" s="288">
        <v>1668.5</v>
      </c>
      <c r="F35" s="288">
        <v>1676.7833333333335</v>
      </c>
      <c r="G35" s="289">
        <v>1655.5666666666671</v>
      </c>
      <c r="H35" s="289">
        <v>1642.6333333333334</v>
      </c>
      <c r="I35" s="289">
        <v>1621.416666666667</v>
      </c>
      <c r="J35" s="289">
        <v>1689.7166666666672</v>
      </c>
      <c r="K35" s="289">
        <v>1710.9333333333338</v>
      </c>
      <c r="L35" s="289">
        <v>1723.8666666666672</v>
      </c>
      <c r="M35" s="276">
        <v>1698</v>
      </c>
      <c r="N35" s="276">
        <v>1663.85</v>
      </c>
      <c r="O35" s="291">
        <v>1342550</v>
      </c>
      <c r="P35" s="292">
        <v>1.3283520132835201E-2</v>
      </c>
    </row>
    <row r="36" spans="1:16" ht="15">
      <c r="A36" s="254">
        <v>26</v>
      </c>
      <c r="B36" s="343" t="s">
        <v>63</v>
      </c>
      <c r="C36" s="435" t="s">
        <v>64</v>
      </c>
      <c r="D36" s="436">
        <v>44371</v>
      </c>
      <c r="E36" s="288">
        <v>151.69999999999999</v>
      </c>
      <c r="F36" s="288">
        <v>151.05000000000001</v>
      </c>
      <c r="G36" s="289">
        <v>149.70000000000002</v>
      </c>
      <c r="H36" s="289">
        <v>147.70000000000002</v>
      </c>
      <c r="I36" s="289">
        <v>146.35000000000002</v>
      </c>
      <c r="J36" s="289">
        <v>153.05000000000001</v>
      </c>
      <c r="K36" s="289">
        <v>154.40000000000003</v>
      </c>
      <c r="L36" s="289">
        <v>156.4</v>
      </c>
      <c r="M36" s="276">
        <v>152.4</v>
      </c>
      <c r="N36" s="276">
        <v>149.05000000000001</v>
      </c>
      <c r="O36" s="291">
        <v>30225200</v>
      </c>
      <c r="P36" s="292">
        <v>-3.727910917453401E-2</v>
      </c>
    </row>
    <row r="37" spans="1:16" ht="15">
      <c r="A37" s="254">
        <v>27</v>
      </c>
      <c r="B37" s="343" t="s">
        <v>49</v>
      </c>
      <c r="C37" s="435" t="s">
        <v>65</v>
      </c>
      <c r="D37" s="436">
        <v>44371</v>
      </c>
      <c r="E37" s="288">
        <v>809.85</v>
      </c>
      <c r="F37" s="288">
        <v>817.55000000000007</v>
      </c>
      <c r="G37" s="289">
        <v>800.90000000000009</v>
      </c>
      <c r="H37" s="289">
        <v>791.95</v>
      </c>
      <c r="I37" s="289">
        <v>775.30000000000007</v>
      </c>
      <c r="J37" s="289">
        <v>826.50000000000011</v>
      </c>
      <c r="K37" s="289">
        <v>843.15</v>
      </c>
      <c r="L37" s="289">
        <v>852.10000000000014</v>
      </c>
      <c r="M37" s="276">
        <v>834.2</v>
      </c>
      <c r="N37" s="276">
        <v>808.6</v>
      </c>
      <c r="O37" s="291">
        <v>3610200</v>
      </c>
      <c r="P37" s="292">
        <v>3.1751021691292049E-2</v>
      </c>
    </row>
    <row r="38" spans="1:16" ht="15">
      <c r="A38" s="254">
        <v>28</v>
      </c>
      <c r="B38" s="343" t="s">
        <v>43</v>
      </c>
      <c r="C38" s="435" t="s">
        <v>66</v>
      </c>
      <c r="D38" s="436">
        <v>44371</v>
      </c>
      <c r="E38" s="288">
        <v>740.85</v>
      </c>
      <c r="F38" s="288">
        <v>738.25</v>
      </c>
      <c r="G38" s="289">
        <v>733.5</v>
      </c>
      <c r="H38" s="289">
        <v>726.15</v>
      </c>
      <c r="I38" s="289">
        <v>721.4</v>
      </c>
      <c r="J38" s="289">
        <v>745.6</v>
      </c>
      <c r="K38" s="289">
        <v>750.35</v>
      </c>
      <c r="L38" s="289">
        <v>757.7</v>
      </c>
      <c r="M38" s="276">
        <v>743</v>
      </c>
      <c r="N38" s="276">
        <v>730.9</v>
      </c>
      <c r="O38" s="291">
        <v>7089000</v>
      </c>
      <c r="P38" s="292">
        <v>-8.0902372617658494E-2</v>
      </c>
    </row>
    <row r="39" spans="1:16" ht="15">
      <c r="A39" s="254">
        <v>29</v>
      </c>
      <c r="B39" s="343" t="s">
        <v>67</v>
      </c>
      <c r="C39" s="435" t="s">
        <v>68</v>
      </c>
      <c r="D39" s="436">
        <v>44371</v>
      </c>
      <c r="E39" s="288">
        <v>535.65</v>
      </c>
      <c r="F39" s="288">
        <v>539.61666666666667</v>
      </c>
      <c r="G39" s="289">
        <v>530.68333333333339</v>
      </c>
      <c r="H39" s="289">
        <v>525.7166666666667</v>
      </c>
      <c r="I39" s="289">
        <v>516.78333333333342</v>
      </c>
      <c r="J39" s="289">
        <v>544.58333333333337</v>
      </c>
      <c r="K39" s="289">
        <v>553.51666666666654</v>
      </c>
      <c r="L39" s="289">
        <v>558.48333333333335</v>
      </c>
      <c r="M39" s="276">
        <v>548.54999999999995</v>
      </c>
      <c r="N39" s="276">
        <v>534.65</v>
      </c>
      <c r="O39" s="291">
        <v>111359862</v>
      </c>
      <c r="P39" s="292">
        <v>4.9108037682902388E-3</v>
      </c>
    </row>
    <row r="40" spans="1:16" ht="15">
      <c r="A40" s="254">
        <v>30</v>
      </c>
      <c r="B40" s="343" t="s">
        <v>63</v>
      </c>
      <c r="C40" s="435" t="s">
        <v>69</v>
      </c>
      <c r="D40" s="436">
        <v>44371</v>
      </c>
      <c r="E40" s="288">
        <v>66.8</v>
      </c>
      <c r="F40" s="288">
        <v>67.566666666666663</v>
      </c>
      <c r="G40" s="289">
        <v>65.73333333333332</v>
      </c>
      <c r="H40" s="289">
        <v>64.666666666666657</v>
      </c>
      <c r="I40" s="289">
        <v>62.833333333333314</v>
      </c>
      <c r="J40" s="289">
        <v>68.633333333333326</v>
      </c>
      <c r="K40" s="289">
        <v>70.466666666666669</v>
      </c>
      <c r="L40" s="289">
        <v>71.533333333333331</v>
      </c>
      <c r="M40" s="276">
        <v>69.400000000000006</v>
      </c>
      <c r="N40" s="276">
        <v>66.5</v>
      </c>
      <c r="O40" s="291">
        <v>93030000</v>
      </c>
      <c r="P40" s="292">
        <v>4.8396639450952551E-2</v>
      </c>
    </row>
    <row r="41" spans="1:16" ht="15">
      <c r="A41" s="254">
        <v>31</v>
      </c>
      <c r="B41" s="343" t="s">
        <v>51</v>
      </c>
      <c r="C41" s="435" t="s">
        <v>70</v>
      </c>
      <c r="D41" s="436">
        <v>44371</v>
      </c>
      <c r="E41" s="288">
        <v>401.95</v>
      </c>
      <c r="F41" s="288">
        <v>403.83333333333331</v>
      </c>
      <c r="G41" s="289">
        <v>399.21666666666664</v>
      </c>
      <c r="H41" s="289">
        <v>396.48333333333335</v>
      </c>
      <c r="I41" s="289">
        <v>391.86666666666667</v>
      </c>
      <c r="J41" s="289">
        <v>406.56666666666661</v>
      </c>
      <c r="K41" s="289">
        <v>411.18333333333328</v>
      </c>
      <c r="L41" s="289">
        <v>413.91666666666657</v>
      </c>
      <c r="M41" s="276">
        <v>408.45</v>
      </c>
      <c r="N41" s="276">
        <v>401.1</v>
      </c>
      <c r="O41" s="291">
        <v>14329000</v>
      </c>
      <c r="P41" s="292">
        <v>-1.7350157728706624E-2</v>
      </c>
    </row>
    <row r="42" spans="1:16" ht="15">
      <c r="A42" s="254">
        <v>32</v>
      </c>
      <c r="B42" s="343" t="s">
        <v>43</v>
      </c>
      <c r="C42" s="435" t="s">
        <v>71</v>
      </c>
      <c r="D42" s="436">
        <v>44371</v>
      </c>
      <c r="E42" s="288">
        <v>15166.4</v>
      </c>
      <c r="F42" s="288">
        <v>15195.683333333334</v>
      </c>
      <c r="G42" s="289">
        <v>15090.366666666669</v>
      </c>
      <c r="H42" s="289">
        <v>15014.333333333334</v>
      </c>
      <c r="I42" s="289">
        <v>14909.016666666668</v>
      </c>
      <c r="J42" s="289">
        <v>15271.716666666669</v>
      </c>
      <c r="K42" s="289">
        <v>15377.033333333335</v>
      </c>
      <c r="L42" s="289">
        <v>15453.066666666669</v>
      </c>
      <c r="M42" s="276">
        <v>15301</v>
      </c>
      <c r="N42" s="276">
        <v>15119.65</v>
      </c>
      <c r="O42" s="291">
        <v>127100</v>
      </c>
      <c r="P42" s="292">
        <v>0.15492957746478872</v>
      </c>
    </row>
    <row r="43" spans="1:16" ht="15">
      <c r="A43" s="254">
        <v>33</v>
      </c>
      <c r="B43" s="343" t="s">
        <v>72</v>
      </c>
      <c r="C43" s="435" t="s">
        <v>73</v>
      </c>
      <c r="D43" s="436">
        <v>44371</v>
      </c>
      <c r="E43" s="288">
        <v>473.5</v>
      </c>
      <c r="F43" s="288">
        <v>474.93333333333334</v>
      </c>
      <c r="G43" s="289">
        <v>471.26666666666665</v>
      </c>
      <c r="H43" s="289">
        <v>469.0333333333333</v>
      </c>
      <c r="I43" s="289">
        <v>465.36666666666662</v>
      </c>
      <c r="J43" s="289">
        <v>477.16666666666669</v>
      </c>
      <c r="K43" s="289">
        <v>480.83333333333331</v>
      </c>
      <c r="L43" s="289">
        <v>483.06666666666672</v>
      </c>
      <c r="M43" s="276">
        <v>478.6</v>
      </c>
      <c r="N43" s="276">
        <v>472.7</v>
      </c>
      <c r="O43" s="291">
        <v>34860600</v>
      </c>
      <c r="P43" s="292">
        <v>-1.4000610935749924E-2</v>
      </c>
    </row>
    <row r="44" spans="1:16" ht="15">
      <c r="A44" s="254">
        <v>34</v>
      </c>
      <c r="B44" s="343" t="s">
        <v>49</v>
      </c>
      <c r="C44" s="435" t="s">
        <v>74</v>
      </c>
      <c r="D44" s="436">
        <v>44371</v>
      </c>
      <c r="E44" s="288">
        <v>3651.7</v>
      </c>
      <c r="F44" s="288">
        <v>3647.9333333333329</v>
      </c>
      <c r="G44" s="289">
        <v>3618.6166666666659</v>
      </c>
      <c r="H44" s="289">
        <v>3585.5333333333328</v>
      </c>
      <c r="I44" s="289">
        <v>3556.2166666666658</v>
      </c>
      <c r="J44" s="289">
        <v>3681.016666666666</v>
      </c>
      <c r="K44" s="289">
        <v>3710.3333333333326</v>
      </c>
      <c r="L44" s="289">
        <v>3743.4166666666661</v>
      </c>
      <c r="M44" s="276">
        <v>3677.25</v>
      </c>
      <c r="N44" s="276">
        <v>3614.85</v>
      </c>
      <c r="O44" s="291">
        <v>1754400</v>
      </c>
      <c r="P44" s="292">
        <v>4.4658193060803843E-3</v>
      </c>
    </row>
    <row r="45" spans="1:16" ht="15">
      <c r="A45" s="254">
        <v>35</v>
      </c>
      <c r="B45" s="343" t="s">
        <v>51</v>
      </c>
      <c r="C45" s="435" t="s">
        <v>75</v>
      </c>
      <c r="D45" s="436">
        <v>44371</v>
      </c>
      <c r="E45" s="288">
        <v>630.35</v>
      </c>
      <c r="F45" s="288">
        <v>631.08333333333337</v>
      </c>
      <c r="G45" s="289">
        <v>626.26666666666677</v>
      </c>
      <c r="H45" s="289">
        <v>622.18333333333339</v>
      </c>
      <c r="I45" s="289">
        <v>617.36666666666679</v>
      </c>
      <c r="J45" s="289">
        <v>635.16666666666674</v>
      </c>
      <c r="K45" s="289">
        <v>639.98333333333335</v>
      </c>
      <c r="L45" s="289">
        <v>644.06666666666672</v>
      </c>
      <c r="M45" s="276">
        <v>635.9</v>
      </c>
      <c r="N45" s="276">
        <v>627</v>
      </c>
      <c r="O45" s="291">
        <v>25190000</v>
      </c>
      <c r="P45" s="292">
        <v>-1.6660941257299895E-2</v>
      </c>
    </row>
    <row r="46" spans="1:16" ht="15">
      <c r="A46" s="254">
        <v>36</v>
      </c>
      <c r="B46" s="343" t="s">
        <v>53</v>
      </c>
      <c r="C46" s="435" t="s">
        <v>76</v>
      </c>
      <c r="D46" s="436">
        <v>44371</v>
      </c>
      <c r="E46" s="288">
        <v>151.5</v>
      </c>
      <c r="F46" s="288">
        <v>152.75</v>
      </c>
      <c r="G46" s="289">
        <v>149.55000000000001</v>
      </c>
      <c r="H46" s="289">
        <v>147.60000000000002</v>
      </c>
      <c r="I46" s="289">
        <v>144.40000000000003</v>
      </c>
      <c r="J46" s="289">
        <v>154.69999999999999</v>
      </c>
      <c r="K46" s="289">
        <v>157.89999999999998</v>
      </c>
      <c r="L46" s="289">
        <v>159.84999999999997</v>
      </c>
      <c r="M46" s="276">
        <v>155.94999999999999</v>
      </c>
      <c r="N46" s="276">
        <v>150.80000000000001</v>
      </c>
      <c r="O46" s="291">
        <v>55684800</v>
      </c>
      <c r="P46" s="292">
        <v>-3.21914594087283E-2</v>
      </c>
    </row>
    <row r="47" spans="1:16" ht="15">
      <c r="A47" s="254">
        <v>37</v>
      </c>
      <c r="B47" s="343" t="s">
        <v>56</v>
      </c>
      <c r="C47" s="435" t="s">
        <v>81</v>
      </c>
      <c r="D47" s="436">
        <v>44371</v>
      </c>
      <c r="E47" s="288">
        <v>542.70000000000005</v>
      </c>
      <c r="F47" s="288">
        <v>544.81666666666672</v>
      </c>
      <c r="G47" s="289">
        <v>536.18333333333339</v>
      </c>
      <c r="H47" s="289">
        <v>529.66666666666663</v>
      </c>
      <c r="I47" s="289">
        <v>521.0333333333333</v>
      </c>
      <c r="J47" s="289">
        <v>551.33333333333348</v>
      </c>
      <c r="K47" s="289">
        <v>559.96666666666692</v>
      </c>
      <c r="L47" s="289">
        <v>566.48333333333358</v>
      </c>
      <c r="M47" s="276">
        <v>553.45000000000005</v>
      </c>
      <c r="N47" s="276">
        <v>538.29999999999995</v>
      </c>
      <c r="O47" s="291">
        <v>8240000</v>
      </c>
      <c r="P47" s="292">
        <v>-2.5860795034727352E-2</v>
      </c>
    </row>
    <row r="48" spans="1:16" ht="15">
      <c r="A48" s="254">
        <v>38</v>
      </c>
      <c r="B48" s="362" t="s">
        <v>51</v>
      </c>
      <c r="C48" s="435" t="s">
        <v>82</v>
      </c>
      <c r="D48" s="436">
        <v>44371</v>
      </c>
      <c r="E48" s="288">
        <v>956.65</v>
      </c>
      <c r="F48" s="288">
        <v>956.36666666666667</v>
      </c>
      <c r="G48" s="289">
        <v>950.2833333333333</v>
      </c>
      <c r="H48" s="289">
        <v>943.91666666666663</v>
      </c>
      <c r="I48" s="289">
        <v>937.83333333333326</v>
      </c>
      <c r="J48" s="289">
        <v>962.73333333333335</v>
      </c>
      <c r="K48" s="289">
        <v>968.81666666666661</v>
      </c>
      <c r="L48" s="289">
        <v>975.18333333333339</v>
      </c>
      <c r="M48" s="276">
        <v>962.45</v>
      </c>
      <c r="N48" s="276">
        <v>950</v>
      </c>
      <c r="O48" s="291">
        <v>9606350</v>
      </c>
      <c r="P48" s="292">
        <v>-9.8485863593729059E-3</v>
      </c>
    </row>
    <row r="49" spans="1:16" ht="15">
      <c r="A49" s="254">
        <v>39</v>
      </c>
      <c r="B49" s="343" t="s">
        <v>39</v>
      </c>
      <c r="C49" s="435" t="s">
        <v>83</v>
      </c>
      <c r="D49" s="436">
        <v>44371</v>
      </c>
      <c r="E49" s="288">
        <v>148.5</v>
      </c>
      <c r="F49" s="288">
        <v>148.46666666666667</v>
      </c>
      <c r="G49" s="289">
        <v>147.63333333333333</v>
      </c>
      <c r="H49" s="289">
        <v>146.76666666666665</v>
      </c>
      <c r="I49" s="289">
        <v>145.93333333333331</v>
      </c>
      <c r="J49" s="289">
        <v>149.33333333333334</v>
      </c>
      <c r="K49" s="289">
        <v>150.16666666666666</v>
      </c>
      <c r="L49" s="289">
        <v>151.03333333333336</v>
      </c>
      <c r="M49" s="276">
        <v>149.30000000000001</v>
      </c>
      <c r="N49" s="276">
        <v>147.6</v>
      </c>
      <c r="O49" s="291">
        <v>65507400</v>
      </c>
      <c r="P49" s="292">
        <v>-3.310396131671936E-2</v>
      </c>
    </row>
    <row r="50" spans="1:16" ht="15">
      <c r="A50" s="254">
        <v>40</v>
      </c>
      <c r="B50" s="343" t="s">
        <v>106</v>
      </c>
      <c r="C50" s="435" t="s">
        <v>820</v>
      </c>
      <c r="D50" s="436">
        <v>44371</v>
      </c>
      <c r="E50" s="288">
        <v>3975.8</v>
      </c>
      <c r="F50" s="288">
        <v>3989.15</v>
      </c>
      <c r="G50" s="289">
        <v>3945.15</v>
      </c>
      <c r="H50" s="289">
        <v>3914.5</v>
      </c>
      <c r="I50" s="289">
        <v>3870.5</v>
      </c>
      <c r="J50" s="289">
        <v>4019.8</v>
      </c>
      <c r="K50" s="289">
        <v>4063.8</v>
      </c>
      <c r="L50" s="289">
        <v>4094.4500000000003</v>
      </c>
      <c r="M50" s="276">
        <v>4033.15</v>
      </c>
      <c r="N50" s="276">
        <v>3958.5</v>
      </c>
      <c r="O50" s="291">
        <v>777625</v>
      </c>
      <c r="P50" s="292">
        <v>-2.0561748220920713E-2</v>
      </c>
    </row>
    <row r="51" spans="1:16" ht="15">
      <c r="A51" s="254">
        <v>41</v>
      </c>
      <c r="B51" s="343" t="s">
        <v>49</v>
      </c>
      <c r="C51" s="435" t="s">
        <v>84</v>
      </c>
      <c r="D51" s="436">
        <v>44371</v>
      </c>
      <c r="E51" s="288">
        <v>1690.15</v>
      </c>
      <c r="F51" s="288">
        <v>1690.9666666666665</v>
      </c>
      <c r="G51" s="289">
        <v>1676.633333333333</v>
      </c>
      <c r="H51" s="289">
        <v>1663.1166666666666</v>
      </c>
      <c r="I51" s="289">
        <v>1648.7833333333331</v>
      </c>
      <c r="J51" s="289">
        <v>1704.4833333333329</v>
      </c>
      <c r="K51" s="289">
        <v>1718.8166666666664</v>
      </c>
      <c r="L51" s="289">
        <v>1732.3333333333328</v>
      </c>
      <c r="M51" s="276">
        <v>1705.3</v>
      </c>
      <c r="N51" s="276">
        <v>1677.45</v>
      </c>
      <c r="O51" s="291">
        <v>2642850</v>
      </c>
      <c r="P51" s="292">
        <v>-8.2742316784869974E-3</v>
      </c>
    </row>
    <row r="52" spans="1:16" ht="15">
      <c r="A52" s="254">
        <v>42</v>
      </c>
      <c r="B52" s="343" t="s">
        <v>39</v>
      </c>
      <c r="C52" s="435" t="s">
        <v>85</v>
      </c>
      <c r="D52" s="436">
        <v>44371</v>
      </c>
      <c r="E52" s="288">
        <v>702.15</v>
      </c>
      <c r="F52" s="288">
        <v>699.73333333333323</v>
      </c>
      <c r="G52" s="289">
        <v>688.96666666666647</v>
      </c>
      <c r="H52" s="289">
        <v>675.78333333333319</v>
      </c>
      <c r="I52" s="289">
        <v>665.01666666666642</v>
      </c>
      <c r="J52" s="289">
        <v>712.91666666666652</v>
      </c>
      <c r="K52" s="289">
        <v>723.68333333333317</v>
      </c>
      <c r="L52" s="289">
        <v>736.86666666666656</v>
      </c>
      <c r="M52" s="276">
        <v>710.5</v>
      </c>
      <c r="N52" s="276">
        <v>686.55</v>
      </c>
      <c r="O52" s="291">
        <v>7622751</v>
      </c>
      <c r="P52" s="292">
        <v>5.9818481848184822E-3</v>
      </c>
    </row>
    <row r="53" spans="1:16" ht="15">
      <c r="A53" s="254">
        <v>43</v>
      </c>
      <c r="B53" s="343" t="s">
        <v>53</v>
      </c>
      <c r="C53" s="435" t="s">
        <v>231</v>
      </c>
      <c r="D53" s="436">
        <v>44371</v>
      </c>
      <c r="E53" s="288">
        <v>163.5</v>
      </c>
      <c r="F53" s="288">
        <v>164.43333333333331</v>
      </c>
      <c r="G53" s="289">
        <v>162.16666666666663</v>
      </c>
      <c r="H53" s="289">
        <v>160.83333333333331</v>
      </c>
      <c r="I53" s="289">
        <v>158.56666666666663</v>
      </c>
      <c r="J53" s="289">
        <v>165.76666666666662</v>
      </c>
      <c r="K53" s="289">
        <v>168.03333333333333</v>
      </c>
      <c r="L53" s="289">
        <v>169.36666666666662</v>
      </c>
      <c r="M53" s="276">
        <v>166.7</v>
      </c>
      <c r="N53" s="276">
        <v>163.1</v>
      </c>
      <c r="O53" s="291">
        <v>10859300</v>
      </c>
      <c r="P53" s="292">
        <v>3.1811487481590572E-2</v>
      </c>
    </row>
    <row r="54" spans="1:16" ht="15">
      <c r="A54" s="254">
        <v>44</v>
      </c>
      <c r="B54" s="343" t="s">
        <v>63</v>
      </c>
      <c r="C54" s="435" t="s">
        <v>86</v>
      </c>
      <c r="D54" s="436">
        <v>44371</v>
      </c>
      <c r="E54" s="288">
        <v>835.9</v>
      </c>
      <c r="F54" s="288">
        <v>835.43333333333339</v>
      </c>
      <c r="G54" s="289">
        <v>827.71666666666681</v>
      </c>
      <c r="H54" s="289">
        <v>819.53333333333342</v>
      </c>
      <c r="I54" s="289">
        <v>811.81666666666683</v>
      </c>
      <c r="J54" s="289">
        <v>843.61666666666679</v>
      </c>
      <c r="K54" s="289">
        <v>851.33333333333348</v>
      </c>
      <c r="L54" s="289">
        <v>859.51666666666677</v>
      </c>
      <c r="M54" s="276">
        <v>843.15</v>
      </c>
      <c r="N54" s="276">
        <v>827.25</v>
      </c>
      <c r="O54" s="291">
        <v>2737800</v>
      </c>
      <c r="P54" s="292">
        <v>-1.870967741935484E-2</v>
      </c>
    </row>
    <row r="55" spans="1:16" ht="15">
      <c r="A55" s="254">
        <v>45</v>
      </c>
      <c r="B55" s="343" t="s">
        <v>49</v>
      </c>
      <c r="C55" s="435" t="s">
        <v>87</v>
      </c>
      <c r="D55" s="436">
        <v>44371</v>
      </c>
      <c r="E55" s="288">
        <v>567.6</v>
      </c>
      <c r="F55" s="288">
        <v>570.94999999999993</v>
      </c>
      <c r="G55" s="289">
        <v>563.14999999999986</v>
      </c>
      <c r="H55" s="289">
        <v>558.69999999999993</v>
      </c>
      <c r="I55" s="289">
        <v>550.89999999999986</v>
      </c>
      <c r="J55" s="289">
        <v>575.39999999999986</v>
      </c>
      <c r="K55" s="289">
        <v>583.19999999999982</v>
      </c>
      <c r="L55" s="289">
        <v>587.64999999999986</v>
      </c>
      <c r="M55" s="276">
        <v>578.75</v>
      </c>
      <c r="N55" s="276">
        <v>566.5</v>
      </c>
      <c r="O55" s="291">
        <v>8076250</v>
      </c>
      <c r="P55" s="292">
        <v>-7.6604258968129196E-2</v>
      </c>
    </row>
    <row r="56" spans="1:16" ht="15">
      <c r="A56" s="254">
        <v>46</v>
      </c>
      <c r="B56" s="343" t="s">
        <v>835</v>
      </c>
      <c r="C56" s="435" t="s">
        <v>342</v>
      </c>
      <c r="D56" s="436">
        <v>44371</v>
      </c>
      <c r="E56" s="288">
        <v>1764.85</v>
      </c>
      <c r="F56" s="288">
        <v>1769.6499999999999</v>
      </c>
      <c r="G56" s="289">
        <v>1748.2999999999997</v>
      </c>
      <c r="H56" s="289">
        <v>1731.7499999999998</v>
      </c>
      <c r="I56" s="289">
        <v>1710.3999999999996</v>
      </c>
      <c r="J56" s="289">
        <v>1786.1999999999998</v>
      </c>
      <c r="K56" s="289">
        <v>1807.5499999999997</v>
      </c>
      <c r="L56" s="289">
        <v>1824.1</v>
      </c>
      <c r="M56" s="276">
        <v>1791</v>
      </c>
      <c r="N56" s="276">
        <v>1753.1</v>
      </c>
      <c r="O56" s="291">
        <v>2931000</v>
      </c>
      <c r="P56" s="292">
        <v>-5.2069857697283312E-2</v>
      </c>
    </row>
    <row r="57" spans="1:16" ht="15">
      <c r="A57" s="254">
        <v>47</v>
      </c>
      <c r="B57" s="343" t="s">
        <v>51</v>
      </c>
      <c r="C57" s="435" t="s">
        <v>90</v>
      </c>
      <c r="D57" s="436">
        <v>44371</v>
      </c>
      <c r="E57" s="288">
        <v>4289</v>
      </c>
      <c r="F57" s="288">
        <v>4270.0666666666666</v>
      </c>
      <c r="G57" s="289">
        <v>4241.1333333333332</v>
      </c>
      <c r="H57" s="289">
        <v>4193.2666666666664</v>
      </c>
      <c r="I57" s="289">
        <v>4164.333333333333</v>
      </c>
      <c r="J57" s="289">
        <v>4317.9333333333334</v>
      </c>
      <c r="K57" s="289">
        <v>4346.8666666666659</v>
      </c>
      <c r="L57" s="289">
        <v>4394.7333333333336</v>
      </c>
      <c r="M57" s="276">
        <v>4299</v>
      </c>
      <c r="N57" s="276">
        <v>4222.2</v>
      </c>
      <c r="O57" s="291">
        <v>2487800</v>
      </c>
      <c r="P57" s="292">
        <v>-2.5003919109578304E-2</v>
      </c>
    </row>
    <row r="58" spans="1:16" ht="15">
      <c r="A58" s="254">
        <v>48</v>
      </c>
      <c r="B58" s="343" t="s">
        <v>91</v>
      </c>
      <c r="C58" s="435" t="s">
        <v>92</v>
      </c>
      <c r="D58" s="436">
        <v>44371</v>
      </c>
      <c r="E58" s="288">
        <v>297.10000000000002</v>
      </c>
      <c r="F58" s="288">
        <v>299.65000000000003</v>
      </c>
      <c r="G58" s="289">
        <v>293.45000000000005</v>
      </c>
      <c r="H58" s="289">
        <v>289.8</v>
      </c>
      <c r="I58" s="289">
        <v>283.60000000000002</v>
      </c>
      <c r="J58" s="289">
        <v>303.30000000000007</v>
      </c>
      <c r="K58" s="289">
        <v>309.5</v>
      </c>
      <c r="L58" s="289">
        <v>313.15000000000009</v>
      </c>
      <c r="M58" s="276">
        <v>305.85000000000002</v>
      </c>
      <c r="N58" s="276">
        <v>296</v>
      </c>
      <c r="O58" s="291">
        <v>36207600</v>
      </c>
      <c r="P58" s="292">
        <v>-8.7632125756617572E-3</v>
      </c>
    </row>
    <row r="59" spans="1:16" ht="15">
      <c r="A59" s="254">
        <v>49</v>
      </c>
      <c r="B59" s="343" t="s">
        <v>51</v>
      </c>
      <c r="C59" s="435" t="s">
        <v>93</v>
      </c>
      <c r="D59" s="436">
        <v>44371</v>
      </c>
      <c r="E59" s="288">
        <v>5306</v>
      </c>
      <c r="F59" s="288">
        <v>5289.4000000000005</v>
      </c>
      <c r="G59" s="289">
        <v>5263.5500000000011</v>
      </c>
      <c r="H59" s="289">
        <v>5221.1000000000004</v>
      </c>
      <c r="I59" s="289">
        <v>5195.2500000000009</v>
      </c>
      <c r="J59" s="289">
        <v>5331.8500000000013</v>
      </c>
      <c r="K59" s="289">
        <v>5357.7000000000016</v>
      </c>
      <c r="L59" s="289">
        <v>5400.1500000000015</v>
      </c>
      <c r="M59" s="276">
        <v>5315.25</v>
      </c>
      <c r="N59" s="276">
        <v>5246.95</v>
      </c>
      <c r="O59" s="291">
        <v>2547500</v>
      </c>
      <c r="P59" s="292">
        <v>-4.4453128816374383E-3</v>
      </c>
    </row>
    <row r="60" spans="1:16" ht="15">
      <c r="A60" s="254">
        <v>50</v>
      </c>
      <c r="B60" s="343" t="s">
        <v>43</v>
      </c>
      <c r="C60" s="435" t="s">
        <v>94</v>
      </c>
      <c r="D60" s="436">
        <v>44371</v>
      </c>
      <c r="E60" s="288">
        <v>2722.5</v>
      </c>
      <c r="F60" s="288">
        <v>2729.35</v>
      </c>
      <c r="G60" s="289">
        <v>2694.7</v>
      </c>
      <c r="H60" s="289">
        <v>2666.9</v>
      </c>
      <c r="I60" s="289">
        <v>2632.25</v>
      </c>
      <c r="J60" s="289">
        <v>2757.1499999999996</v>
      </c>
      <c r="K60" s="289">
        <v>2791.8</v>
      </c>
      <c r="L60" s="289">
        <v>2819.5999999999995</v>
      </c>
      <c r="M60" s="276">
        <v>2764</v>
      </c>
      <c r="N60" s="276">
        <v>2701.55</v>
      </c>
      <c r="O60" s="291">
        <v>1878100</v>
      </c>
      <c r="P60" s="292">
        <v>-1.7396081303790514E-2</v>
      </c>
    </row>
    <row r="61" spans="1:16" ht="15">
      <c r="A61" s="254">
        <v>51</v>
      </c>
      <c r="B61" s="343" t="s">
        <v>43</v>
      </c>
      <c r="C61" s="435" t="s">
        <v>96</v>
      </c>
      <c r="D61" s="436">
        <v>44371</v>
      </c>
      <c r="E61" s="288">
        <v>1169.05</v>
      </c>
      <c r="F61" s="288">
        <v>1174.8666666666668</v>
      </c>
      <c r="G61" s="289">
        <v>1160.2333333333336</v>
      </c>
      <c r="H61" s="289">
        <v>1151.4166666666667</v>
      </c>
      <c r="I61" s="289">
        <v>1136.7833333333335</v>
      </c>
      <c r="J61" s="289">
        <v>1183.6833333333336</v>
      </c>
      <c r="K61" s="289">
        <v>1198.3166666666668</v>
      </c>
      <c r="L61" s="289">
        <v>1207.1333333333337</v>
      </c>
      <c r="M61" s="276">
        <v>1189.5</v>
      </c>
      <c r="N61" s="276">
        <v>1166.05</v>
      </c>
      <c r="O61" s="291">
        <v>5613300</v>
      </c>
      <c r="P61" s="292">
        <v>-8.8375254928619983E-3</v>
      </c>
    </row>
    <row r="62" spans="1:16" ht="15">
      <c r="A62" s="254">
        <v>52</v>
      </c>
      <c r="B62" s="343" t="s">
        <v>43</v>
      </c>
      <c r="C62" s="435" t="s">
        <v>97</v>
      </c>
      <c r="D62" s="436">
        <v>44371</v>
      </c>
      <c r="E62" s="288">
        <v>185.7</v>
      </c>
      <c r="F62" s="288">
        <v>186.11666666666665</v>
      </c>
      <c r="G62" s="289">
        <v>184.6333333333333</v>
      </c>
      <c r="H62" s="289">
        <v>183.56666666666666</v>
      </c>
      <c r="I62" s="289">
        <v>182.08333333333331</v>
      </c>
      <c r="J62" s="289">
        <v>187.18333333333328</v>
      </c>
      <c r="K62" s="289">
        <v>188.66666666666663</v>
      </c>
      <c r="L62" s="289">
        <v>189.73333333333326</v>
      </c>
      <c r="M62" s="276">
        <v>187.6</v>
      </c>
      <c r="N62" s="276">
        <v>185.05</v>
      </c>
      <c r="O62" s="291">
        <v>13838400</v>
      </c>
      <c r="P62" s="292">
        <v>-4.9925852694018787E-2</v>
      </c>
    </row>
    <row r="63" spans="1:16" ht="15">
      <c r="A63" s="254">
        <v>53</v>
      </c>
      <c r="B63" s="343" t="s">
        <v>53</v>
      </c>
      <c r="C63" s="435" t="s">
        <v>98</v>
      </c>
      <c r="D63" s="436">
        <v>44371</v>
      </c>
      <c r="E63" s="288">
        <v>84.65</v>
      </c>
      <c r="F63" s="288">
        <v>85.216666666666669</v>
      </c>
      <c r="G63" s="289">
        <v>83.833333333333343</v>
      </c>
      <c r="H63" s="289">
        <v>83.01666666666668</v>
      </c>
      <c r="I63" s="289">
        <v>81.633333333333354</v>
      </c>
      <c r="J63" s="289">
        <v>86.033333333333331</v>
      </c>
      <c r="K63" s="289">
        <v>87.416666666666657</v>
      </c>
      <c r="L63" s="289">
        <v>88.23333333333332</v>
      </c>
      <c r="M63" s="276">
        <v>86.6</v>
      </c>
      <c r="N63" s="276">
        <v>84.4</v>
      </c>
      <c r="O63" s="291">
        <v>84070000</v>
      </c>
      <c r="P63" s="292">
        <v>2.8629368960992486E-3</v>
      </c>
    </row>
    <row r="64" spans="1:16" ht="15">
      <c r="A64" s="254">
        <v>54</v>
      </c>
      <c r="B64" s="362" t="s">
        <v>72</v>
      </c>
      <c r="C64" s="435" t="s">
        <v>99</v>
      </c>
      <c r="D64" s="436">
        <v>44371</v>
      </c>
      <c r="E64" s="288">
        <v>155.5</v>
      </c>
      <c r="F64" s="288">
        <v>156.55000000000001</v>
      </c>
      <c r="G64" s="289">
        <v>154.00000000000003</v>
      </c>
      <c r="H64" s="289">
        <v>152.50000000000003</v>
      </c>
      <c r="I64" s="289">
        <v>149.95000000000005</v>
      </c>
      <c r="J64" s="289">
        <v>158.05000000000001</v>
      </c>
      <c r="K64" s="289">
        <v>160.59999999999997</v>
      </c>
      <c r="L64" s="289">
        <v>162.1</v>
      </c>
      <c r="M64" s="276">
        <v>159.1</v>
      </c>
      <c r="N64" s="276">
        <v>155.05000000000001</v>
      </c>
      <c r="O64" s="291">
        <v>32519100</v>
      </c>
      <c r="P64" s="292">
        <v>-1.3143280266567938E-2</v>
      </c>
    </row>
    <row r="65" spans="1:16" ht="15">
      <c r="A65" s="254">
        <v>55</v>
      </c>
      <c r="B65" s="343" t="s">
        <v>51</v>
      </c>
      <c r="C65" s="435" t="s">
        <v>100</v>
      </c>
      <c r="D65" s="436">
        <v>44371</v>
      </c>
      <c r="E65" s="288">
        <v>640.79999999999995</v>
      </c>
      <c r="F65" s="288">
        <v>642.91666666666663</v>
      </c>
      <c r="G65" s="289">
        <v>636.2833333333333</v>
      </c>
      <c r="H65" s="289">
        <v>631.76666666666665</v>
      </c>
      <c r="I65" s="289">
        <v>625.13333333333333</v>
      </c>
      <c r="J65" s="289">
        <v>647.43333333333328</v>
      </c>
      <c r="K65" s="289">
        <v>654.06666666666672</v>
      </c>
      <c r="L65" s="289">
        <v>658.58333333333326</v>
      </c>
      <c r="M65" s="276">
        <v>649.54999999999995</v>
      </c>
      <c r="N65" s="276">
        <v>638.4</v>
      </c>
      <c r="O65" s="291">
        <v>7968350</v>
      </c>
      <c r="P65" s="292">
        <v>-2.9551820728291316E-2</v>
      </c>
    </row>
    <row r="66" spans="1:16" ht="15">
      <c r="A66" s="254">
        <v>56</v>
      </c>
      <c r="B66" s="343" t="s">
        <v>101</v>
      </c>
      <c r="C66" s="435" t="s">
        <v>102</v>
      </c>
      <c r="D66" s="436">
        <v>44371</v>
      </c>
      <c r="E66" s="288">
        <v>32.549999999999997</v>
      </c>
      <c r="F66" s="288">
        <v>31.883333333333336</v>
      </c>
      <c r="G66" s="289">
        <v>30.56666666666667</v>
      </c>
      <c r="H66" s="289">
        <v>28.583333333333332</v>
      </c>
      <c r="I66" s="289">
        <v>27.266666666666666</v>
      </c>
      <c r="J66" s="289">
        <v>33.866666666666674</v>
      </c>
      <c r="K66" s="289">
        <v>35.183333333333344</v>
      </c>
      <c r="L66" s="289">
        <v>37.166666666666679</v>
      </c>
      <c r="M66" s="276">
        <v>33.200000000000003</v>
      </c>
      <c r="N66" s="276">
        <v>29.9</v>
      </c>
      <c r="O66" s="291">
        <v>123210000</v>
      </c>
      <c r="P66" s="292">
        <v>0.12052383875588296</v>
      </c>
    </row>
    <row r="67" spans="1:16" ht="15">
      <c r="A67" s="254">
        <v>57</v>
      </c>
      <c r="B67" s="343" t="s">
        <v>49</v>
      </c>
      <c r="C67" s="435" t="s">
        <v>103</v>
      </c>
      <c r="D67" s="436">
        <v>44371</v>
      </c>
      <c r="E67" s="401">
        <v>877.8</v>
      </c>
      <c r="F67" s="401">
        <v>884</v>
      </c>
      <c r="G67" s="402">
        <v>869.3</v>
      </c>
      <c r="H67" s="402">
        <v>860.8</v>
      </c>
      <c r="I67" s="402">
        <v>846.09999999999991</v>
      </c>
      <c r="J67" s="402">
        <v>892.5</v>
      </c>
      <c r="K67" s="402">
        <v>907.2</v>
      </c>
      <c r="L67" s="402">
        <v>915.7</v>
      </c>
      <c r="M67" s="403">
        <v>898.7</v>
      </c>
      <c r="N67" s="403">
        <v>875.5</v>
      </c>
      <c r="O67" s="404">
        <v>3612000</v>
      </c>
      <c r="P67" s="405">
        <v>3.9723661485319514E-2</v>
      </c>
    </row>
    <row r="68" spans="1:16" ht="15">
      <c r="A68" s="254">
        <v>58</v>
      </c>
      <c r="B68" s="343" t="s">
        <v>91</v>
      </c>
      <c r="C68" s="435" t="s">
        <v>244</v>
      </c>
      <c r="D68" s="436">
        <v>44371</v>
      </c>
      <c r="E68" s="288">
        <v>1403.05</v>
      </c>
      <c r="F68" s="288">
        <v>1410.4833333333333</v>
      </c>
      <c r="G68" s="289">
        <v>1391.0166666666667</v>
      </c>
      <c r="H68" s="289">
        <v>1378.9833333333333</v>
      </c>
      <c r="I68" s="289">
        <v>1359.5166666666667</v>
      </c>
      <c r="J68" s="289">
        <v>1422.5166666666667</v>
      </c>
      <c r="K68" s="289">
        <v>1441.9833333333333</v>
      </c>
      <c r="L68" s="289">
        <v>1454.0166666666667</v>
      </c>
      <c r="M68" s="276">
        <v>1429.95</v>
      </c>
      <c r="N68" s="276">
        <v>1398.45</v>
      </c>
      <c r="O68" s="291">
        <v>1882400</v>
      </c>
      <c r="P68" s="292">
        <v>-7.1991772368872132E-3</v>
      </c>
    </row>
    <row r="69" spans="1:16" ht="15">
      <c r="A69" s="254">
        <v>59</v>
      </c>
      <c r="B69" s="362" t="s">
        <v>51</v>
      </c>
      <c r="C69" s="435" t="s">
        <v>367</v>
      </c>
      <c r="D69" s="436">
        <v>44371</v>
      </c>
      <c r="E69" s="288">
        <v>316.05</v>
      </c>
      <c r="F69" s="288">
        <v>317.91666666666669</v>
      </c>
      <c r="G69" s="289">
        <v>313.63333333333338</v>
      </c>
      <c r="H69" s="289">
        <v>311.2166666666667</v>
      </c>
      <c r="I69" s="289">
        <v>306.93333333333339</v>
      </c>
      <c r="J69" s="289">
        <v>320.33333333333337</v>
      </c>
      <c r="K69" s="289">
        <v>324.61666666666667</v>
      </c>
      <c r="L69" s="289">
        <v>327.03333333333336</v>
      </c>
      <c r="M69" s="276">
        <v>322.2</v>
      </c>
      <c r="N69" s="276">
        <v>315.5</v>
      </c>
      <c r="O69" s="291">
        <v>12386050</v>
      </c>
      <c r="P69" s="292">
        <v>7.5652502836968854E-3</v>
      </c>
    </row>
    <row r="70" spans="1:16" ht="15">
      <c r="A70" s="254">
        <v>60</v>
      </c>
      <c r="B70" s="343" t="s">
        <v>37</v>
      </c>
      <c r="C70" s="435" t="s">
        <v>104</v>
      </c>
      <c r="D70" s="436">
        <v>44371</v>
      </c>
      <c r="E70" s="288">
        <v>1493.65</v>
      </c>
      <c r="F70" s="288">
        <v>1501.3333333333333</v>
      </c>
      <c r="G70" s="289">
        <v>1483.1166666666666</v>
      </c>
      <c r="H70" s="289">
        <v>1472.5833333333333</v>
      </c>
      <c r="I70" s="289">
        <v>1454.3666666666666</v>
      </c>
      <c r="J70" s="289">
        <v>1511.8666666666666</v>
      </c>
      <c r="K70" s="289">
        <v>1530.0833333333333</v>
      </c>
      <c r="L70" s="289">
        <v>1540.6166666666666</v>
      </c>
      <c r="M70" s="276">
        <v>1519.55</v>
      </c>
      <c r="N70" s="276">
        <v>1490.8</v>
      </c>
      <c r="O70" s="291">
        <v>12288725</v>
      </c>
      <c r="P70" s="292">
        <v>-3.1121264324769679E-2</v>
      </c>
    </row>
    <row r="71" spans="1:16" ht="15">
      <c r="A71" s="254">
        <v>61</v>
      </c>
      <c r="B71" s="343" t="s">
        <v>72</v>
      </c>
      <c r="C71" s="435" t="s">
        <v>372</v>
      </c>
      <c r="D71" s="436">
        <v>44371</v>
      </c>
      <c r="E71" s="288">
        <v>673.6</v>
      </c>
      <c r="F71" s="288">
        <v>681.56666666666672</v>
      </c>
      <c r="G71" s="289">
        <v>661.23333333333346</v>
      </c>
      <c r="H71" s="289">
        <v>648.86666666666679</v>
      </c>
      <c r="I71" s="289">
        <v>628.53333333333353</v>
      </c>
      <c r="J71" s="289">
        <v>693.93333333333339</v>
      </c>
      <c r="K71" s="289">
        <v>714.26666666666665</v>
      </c>
      <c r="L71" s="289">
        <v>726.63333333333333</v>
      </c>
      <c r="M71" s="276">
        <v>701.9</v>
      </c>
      <c r="N71" s="276">
        <v>669.2</v>
      </c>
      <c r="O71" s="291">
        <v>2941250</v>
      </c>
      <c r="P71" s="292">
        <v>3.5195776506819182E-2</v>
      </c>
    </row>
    <row r="72" spans="1:16" ht="15">
      <c r="A72" s="254">
        <v>62</v>
      </c>
      <c r="B72" s="343" t="s">
        <v>63</v>
      </c>
      <c r="C72" s="435" t="s">
        <v>105</v>
      </c>
      <c r="D72" s="436">
        <v>44371</v>
      </c>
      <c r="E72" s="288">
        <v>999.2</v>
      </c>
      <c r="F72" s="288">
        <v>996.83333333333337</v>
      </c>
      <c r="G72" s="289">
        <v>984.16666666666674</v>
      </c>
      <c r="H72" s="289">
        <v>969.13333333333333</v>
      </c>
      <c r="I72" s="289">
        <v>956.4666666666667</v>
      </c>
      <c r="J72" s="289">
        <v>1011.8666666666668</v>
      </c>
      <c r="K72" s="289">
        <v>1024.5333333333335</v>
      </c>
      <c r="L72" s="289">
        <v>1039.5666666666668</v>
      </c>
      <c r="M72" s="276">
        <v>1009.5</v>
      </c>
      <c r="N72" s="276">
        <v>981.8</v>
      </c>
      <c r="O72" s="291">
        <v>6394000</v>
      </c>
      <c r="P72" s="292">
        <v>1.7909734935922947E-2</v>
      </c>
    </row>
    <row r="73" spans="1:16" ht="15">
      <c r="A73" s="254">
        <v>63</v>
      </c>
      <c r="B73" s="343" t="s">
        <v>106</v>
      </c>
      <c r="C73" s="435" t="s">
        <v>107</v>
      </c>
      <c r="D73" s="436">
        <v>44371</v>
      </c>
      <c r="E73" s="288">
        <v>980.35</v>
      </c>
      <c r="F73" s="288">
        <v>981.91666666666663</v>
      </c>
      <c r="G73" s="289">
        <v>976.2833333333333</v>
      </c>
      <c r="H73" s="289">
        <v>972.2166666666667</v>
      </c>
      <c r="I73" s="289">
        <v>966.58333333333337</v>
      </c>
      <c r="J73" s="289">
        <v>985.98333333333323</v>
      </c>
      <c r="K73" s="289">
        <v>991.61666666666667</v>
      </c>
      <c r="L73" s="289">
        <v>995.68333333333317</v>
      </c>
      <c r="M73" s="276">
        <v>987.55</v>
      </c>
      <c r="N73" s="276">
        <v>977.85</v>
      </c>
      <c r="O73" s="291">
        <v>21107800</v>
      </c>
      <c r="P73" s="292">
        <v>1.607305320618661E-2</v>
      </c>
    </row>
    <row r="74" spans="1:16" ht="15">
      <c r="A74" s="254">
        <v>64</v>
      </c>
      <c r="B74" s="343" t="s">
        <v>56</v>
      </c>
      <c r="C74" s="435" t="s">
        <v>108</v>
      </c>
      <c r="D74" s="436">
        <v>44371</v>
      </c>
      <c r="E74" s="288">
        <v>2520.6999999999998</v>
      </c>
      <c r="F74" s="288">
        <v>2526.5166666666669</v>
      </c>
      <c r="G74" s="289">
        <v>2507.3833333333337</v>
      </c>
      <c r="H74" s="289">
        <v>2494.0666666666666</v>
      </c>
      <c r="I74" s="289">
        <v>2474.9333333333334</v>
      </c>
      <c r="J74" s="289">
        <v>2539.8333333333339</v>
      </c>
      <c r="K74" s="289">
        <v>2558.9666666666672</v>
      </c>
      <c r="L74" s="289">
        <v>2572.2833333333342</v>
      </c>
      <c r="M74" s="276">
        <v>2545.65</v>
      </c>
      <c r="N74" s="276">
        <v>2513.1999999999998</v>
      </c>
      <c r="O74" s="291">
        <v>16341300</v>
      </c>
      <c r="P74" s="292">
        <v>-1.8858748513995462E-2</v>
      </c>
    </row>
    <row r="75" spans="1:16" ht="15">
      <c r="A75" s="254">
        <v>65</v>
      </c>
      <c r="B75" s="343" t="s">
        <v>56</v>
      </c>
      <c r="C75" s="435" t="s">
        <v>248</v>
      </c>
      <c r="D75" s="436">
        <v>44371</v>
      </c>
      <c r="E75" s="288">
        <v>2960.05</v>
      </c>
      <c r="F75" s="288">
        <v>2972.0666666666671</v>
      </c>
      <c r="G75" s="289">
        <v>2943.5333333333342</v>
      </c>
      <c r="H75" s="289">
        <v>2927.0166666666673</v>
      </c>
      <c r="I75" s="289">
        <v>2898.4833333333345</v>
      </c>
      <c r="J75" s="289">
        <v>2988.5833333333339</v>
      </c>
      <c r="K75" s="289">
        <v>3017.1166666666668</v>
      </c>
      <c r="L75" s="289">
        <v>3033.6333333333337</v>
      </c>
      <c r="M75" s="276">
        <v>3000.6</v>
      </c>
      <c r="N75" s="276">
        <v>2955.55</v>
      </c>
      <c r="O75" s="291">
        <v>562400</v>
      </c>
      <c r="P75" s="292">
        <v>-8.8121254846669009E-3</v>
      </c>
    </row>
    <row r="76" spans="1:16" ht="15">
      <c r="A76" s="254">
        <v>66</v>
      </c>
      <c r="B76" s="343" t="s">
        <v>53</v>
      </c>
      <c r="C76" t="s">
        <v>109</v>
      </c>
      <c r="D76" s="436">
        <v>44371</v>
      </c>
      <c r="E76" s="401">
        <v>1486.45</v>
      </c>
      <c r="F76" s="401">
        <v>1492.0166666666667</v>
      </c>
      <c r="G76" s="402">
        <v>1476.7333333333333</v>
      </c>
      <c r="H76" s="402">
        <v>1467.0166666666667</v>
      </c>
      <c r="I76" s="402">
        <v>1451.7333333333333</v>
      </c>
      <c r="J76" s="402">
        <v>1501.7333333333333</v>
      </c>
      <c r="K76" s="402">
        <v>1517.0166666666667</v>
      </c>
      <c r="L76" s="402">
        <v>1526.7333333333333</v>
      </c>
      <c r="M76" s="403">
        <v>1507.3</v>
      </c>
      <c r="N76" s="403">
        <v>1482.3</v>
      </c>
      <c r="O76" s="404">
        <v>23815550</v>
      </c>
      <c r="P76" s="405">
        <v>1.3956211216485189E-2</v>
      </c>
    </row>
    <row r="77" spans="1:16" ht="15">
      <c r="A77" s="254">
        <v>67</v>
      </c>
      <c r="B77" s="343" t="s">
        <v>56</v>
      </c>
      <c r="C77" s="435" t="s">
        <v>249</v>
      </c>
      <c r="D77" s="436">
        <v>44371</v>
      </c>
      <c r="E77" s="288">
        <v>716.75</v>
      </c>
      <c r="F77" s="288">
        <v>717.56666666666661</v>
      </c>
      <c r="G77" s="289">
        <v>711.78333333333319</v>
      </c>
      <c r="H77" s="289">
        <v>706.81666666666661</v>
      </c>
      <c r="I77" s="289">
        <v>701.03333333333319</v>
      </c>
      <c r="J77" s="289">
        <v>722.53333333333319</v>
      </c>
      <c r="K77" s="289">
        <v>728.31666666666649</v>
      </c>
      <c r="L77" s="289">
        <v>733.28333333333319</v>
      </c>
      <c r="M77" s="276">
        <v>723.35</v>
      </c>
      <c r="N77" s="276">
        <v>712.6</v>
      </c>
      <c r="O77" s="291">
        <v>9561200</v>
      </c>
      <c r="P77" s="292">
        <v>-2.0509353166553976E-2</v>
      </c>
    </row>
    <row r="78" spans="1:16" ht="15">
      <c r="A78" s="254">
        <v>68</v>
      </c>
      <c r="B78" s="362" t="s">
        <v>43</v>
      </c>
      <c r="C78" s="435" t="s">
        <v>110</v>
      </c>
      <c r="D78" s="436">
        <v>44371</v>
      </c>
      <c r="E78" s="288">
        <v>2907.5</v>
      </c>
      <c r="F78" s="288">
        <v>2915.7333333333336</v>
      </c>
      <c r="G78" s="289">
        <v>2892.4666666666672</v>
      </c>
      <c r="H78" s="289">
        <v>2877.4333333333334</v>
      </c>
      <c r="I78" s="289">
        <v>2854.166666666667</v>
      </c>
      <c r="J78" s="289">
        <v>2930.7666666666673</v>
      </c>
      <c r="K78" s="289">
        <v>2954.0333333333338</v>
      </c>
      <c r="L78" s="289">
        <v>2969.0666666666675</v>
      </c>
      <c r="M78" s="276">
        <v>2939</v>
      </c>
      <c r="N78" s="276">
        <v>2900.7</v>
      </c>
      <c r="O78" s="291">
        <v>4317900</v>
      </c>
      <c r="P78" s="292">
        <v>8.8070758996068949E-2</v>
      </c>
    </row>
    <row r="79" spans="1:16" ht="15">
      <c r="A79" s="254">
        <v>69</v>
      </c>
      <c r="B79" s="343" t="s">
        <v>111</v>
      </c>
      <c r="C79" s="435" t="s">
        <v>112</v>
      </c>
      <c r="D79" s="436">
        <v>44371</v>
      </c>
      <c r="E79" s="288">
        <v>368.55</v>
      </c>
      <c r="F79" s="288">
        <v>369.18333333333339</v>
      </c>
      <c r="G79" s="289">
        <v>366.51666666666677</v>
      </c>
      <c r="H79" s="289">
        <v>364.48333333333335</v>
      </c>
      <c r="I79" s="289">
        <v>361.81666666666672</v>
      </c>
      <c r="J79" s="289">
        <v>371.21666666666681</v>
      </c>
      <c r="K79" s="289">
        <v>373.88333333333344</v>
      </c>
      <c r="L79" s="289">
        <v>375.91666666666686</v>
      </c>
      <c r="M79" s="276">
        <v>371.85</v>
      </c>
      <c r="N79" s="276">
        <v>367.15</v>
      </c>
      <c r="O79" s="291">
        <v>27653300</v>
      </c>
      <c r="P79" s="292">
        <v>-4.6627292508548337E-4</v>
      </c>
    </row>
    <row r="80" spans="1:16" ht="15">
      <c r="A80" s="254">
        <v>70</v>
      </c>
      <c r="B80" s="343" t="s">
        <v>72</v>
      </c>
      <c r="C80" s="435" t="s">
        <v>113</v>
      </c>
      <c r="D80" s="436">
        <v>44371</v>
      </c>
      <c r="E80" s="288">
        <v>304.45</v>
      </c>
      <c r="F80" s="288">
        <v>304.45</v>
      </c>
      <c r="G80" s="289">
        <v>302.39999999999998</v>
      </c>
      <c r="H80" s="289">
        <v>300.34999999999997</v>
      </c>
      <c r="I80" s="289">
        <v>298.29999999999995</v>
      </c>
      <c r="J80" s="289">
        <v>306.5</v>
      </c>
      <c r="K80" s="289">
        <v>308.55000000000007</v>
      </c>
      <c r="L80" s="289">
        <v>310.60000000000002</v>
      </c>
      <c r="M80" s="276">
        <v>306.5</v>
      </c>
      <c r="N80" s="276">
        <v>302.39999999999998</v>
      </c>
      <c r="O80" s="291">
        <v>23114700</v>
      </c>
      <c r="P80" s="292">
        <v>-1.5977011494252874E-2</v>
      </c>
    </row>
    <row r="81" spans="1:16" ht="15">
      <c r="A81" s="254">
        <v>71</v>
      </c>
      <c r="B81" s="343" t="s">
        <v>49</v>
      </c>
      <c r="C81" s="435" t="s">
        <v>114</v>
      </c>
      <c r="D81" s="436">
        <v>44371</v>
      </c>
      <c r="E81" s="288">
        <v>2493.4</v>
      </c>
      <c r="F81" s="288">
        <v>2501.8833333333332</v>
      </c>
      <c r="G81" s="289">
        <v>2474.2666666666664</v>
      </c>
      <c r="H81" s="289">
        <v>2455.1333333333332</v>
      </c>
      <c r="I81" s="289">
        <v>2427.5166666666664</v>
      </c>
      <c r="J81" s="289">
        <v>2521.0166666666664</v>
      </c>
      <c r="K81" s="289">
        <v>2548.6333333333332</v>
      </c>
      <c r="L81" s="289">
        <v>2567.7666666666664</v>
      </c>
      <c r="M81" s="276">
        <v>2529.5</v>
      </c>
      <c r="N81" s="276">
        <v>2482.75</v>
      </c>
      <c r="O81" s="291">
        <v>7184700</v>
      </c>
      <c r="P81" s="292">
        <v>-1.848360655737705E-2</v>
      </c>
    </row>
    <row r="82" spans="1:16" ht="15">
      <c r="A82" s="254">
        <v>72</v>
      </c>
      <c r="B82" s="343" t="s">
        <v>56</v>
      </c>
      <c r="C82" s="435" t="s">
        <v>115</v>
      </c>
      <c r="D82" s="436">
        <v>44371</v>
      </c>
      <c r="E82" s="288">
        <v>275.45</v>
      </c>
      <c r="F82" s="288">
        <v>279.4666666666667</v>
      </c>
      <c r="G82" s="289">
        <v>269.68333333333339</v>
      </c>
      <c r="H82" s="289">
        <v>263.91666666666669</v>
      </c>
      <c r="I82" s="289">
        <v>254.13333333333338</v>
      </c>
      <c r="J82" s="289">
        <v>285.23333333333341</v>
      </c>
      <c r="K82" s="289">
        <v>295.01666666666671</v>
      </c>
      <c r="L82" s="289">
        <v>300.78333333333342</v>
      </c>
      <c r="M82" s="276">
        <v>289.25</v>
      </c>
      <c r="N82" s="276">
        <v>273.7</v>
      </c>
      <c r="O82" s="291">
        <v>31372000</v>
      </c>
      <c r="P82" s="292">
        <v>-2.8574243767858902E-3</v>
      </c>
    </row>
    <row r="83" spans="1:16" ht="15">
      <c r="A83" s="254">
        <v>73</v>
      </c>
      <c r="B83" s="343" t="s">
        <v>53</v>
      </c>
      <c r="C83" s="435" t="s">
        <v>116</v>
      </c>
      <c r="D83" s="436">
        <v>44371</v>
      </c>
      <c r="E83" s="288">
        <v>631.85</v>
      </c>
      <c r="F83" s="288">
        <v>635.4666666666667</v>
      </c>
      <c r="G83" s="289">
        <v>627.23333333333335</v>
      </c>
      <c r="H83" s="289">
        <v>622.61666666666667</v>
      </c>
      <c r="I83" s="289">
        <v>614.38333333333333</v>
      </c>
      <c r="J83" s="289">
        <v>640.08333333333337</v>
      </c>
      <c r="K83" s="289">
        <v>648.31666666666672</v>
      </c>
      <c r="L83" s="289">
        <v>652.93333333333339</v>
      </c>
      <c r="M83" s="276">
        <v>643.70000000000005</v>
      </c>
      <c r="N83" s="276">
        <v>630.85</v>
      </c>
      <c r="O83" s="291">
        <v>69636875</v>
      </c>
      <c r="P83" s="292">
        <v>1.0293442917273434E-2</v>
      </c>
    </row>
    <row r="84" spans="1:16" ht="15">
      <c r="A84" s="254">
        <v>74</v>
      </c>
      <c r="B84" s="343" t="s">
        <v>56</v>
      </c>
      <c r="C84" s="435" t="s">
        <v>252</v>
      </c>
      <c r="D84" s="436">
        <v>44371</v>
      </c>
      <c r="E84" s="288">
        <v>1528.15</v>
      </c>
      <c r="F84" s="288">
        <v>1534.9333333333334</v>
      </c>
      <c r="G84" s="289">
        <v>1517.3666666666668</v>
      </c>
      <c r="H84" s="289">
        <v>1506.5833333333335</v>
      </c>
      <c r="I84" s="289">
        <v>1489.0166666666669</v>
      </c>
      <c r="J84" s="289">
        <v>1545.7166666666667</v>
      </c>
      <c r="K84" s="289">
        <v>1563.2833333333333</v>
      </c>
      <c r="L84" s="289">
        <v>1574.0666666666666</v>
      </c>
      <c r="M84" s="276">
        <v>1552.5</v>
      </c>
      <c r="N84" s="276">
        <v>1524.15</v>
      </c>
      <c r="O84" s="291">
        <v>1243125</v>
      </c>
      <c r="P84" s="292">
        <v>2.1298882681564244E-2</v>
      </c>
    </row>
    <row r="85" spans="1:16" ht="15">
      <c r="A85" s="254">
        <v>75</v>
      </c>
      <c r="B85" s="343" t="s">
        <v>56</v>
      </c>
      <c r="C85" s="435" t="s">
        <v>117</v>
      </c>
      <c r="D85" s="436">
        <v>44371</v>
      </c>
      <c r="E85" s="288">
        <v>601.45000000000005</v>
      </c>
      <c r="F85" s="288">
        <v>596.68333333333339</v>
      </c>
      <c r="G85" s="289">
        <v>585.76666666666677</v>
      </c>
      <c r="H85" s="289">
        <v>570.08333333333337</v>
      </c>
      <c r="I85" s="289">
        <v>559.16666666666674</v>
      </c>
      <c r="J85" s="289">
        <v>612.36666666666679</v>
      </c>
      <c r="K85" s="289">
        <v>623.2833333333333</v>
      </c>
      <c r="L85" s="289">
        <v>638.96666666666681</v>
      </c>
      <c r="M85" s="276">
        <v>607.6</v>
      </c>
      <c r="N85" s="276">
        <v>581</v>
      </c>
      <c r="O85" s="291">
        <v>5049000</v>
      </c>
      <c r="P85" s="292">
        <v>0.12726054922973878</v>
      </c>
    </row>
    <row r="86" spans="1:16" ht="15">
      <c r="A86" s="254">
        <v>76</v>
      </c>
      <c r="B86" s="343" t="s">
        <v>67</v>
      </c>
      <c r="C86" s="435" t="s">
        <v>118</v>
      </c>
      <c r="D86" s="436">
        <v>44371</v>
      </c>
      <c r="E86" s="288">
        <v>10</v>
      </c>
      <c r="F86" s="288">
        <v>10.049999999999999</v>
      </c>
      <c r="G86" s="289">
        <v>9.7999999999999972</v>
      </c>
      <c r="H86" s="289">
        <v>9.5999999999999979</v>
      </c>
      <c r="I86" s="289">
        <v>9.3499999999999961</v>
      </c>
      <c r="J86" s="289">
        <v>10.249999999999998</v>
      </c>
      <c r="K86" s="289">
        <v>10.500000000000002</v>
      </c>
      <c r="L86" s="289">
        <v>10.7</v>
      </c>
      <c r="M86" s="276">
        <v>10.3</v>
      </c>
      <c r="N86" s="276">
        <v>9.85</v>
      </c>
      <c r="O86" s="291">
        <v>823970000</v>
      </c>
      <c r="P86" s="292">
        <v>-5.5978827492180611E-2</v>
      </c>
    </row>
    <row r="87" spans="1:16" ht="15">
      <c r="A87" s="254">
        <v>77</v>
      </c>
      <c r="B87" s="343" t="s">
        <v>53</v>
      </c>
      <c r="C87" s="435" t="s">
        <v>119</v>
      </c>
      <c r="D87" s="436">
        <v>44371</v>
      </c>
      <c r="E87" s="288">
        <v>58.1</v>
      </c>
      <c r="F87" s="288">
        <v>58.566666666666663</v>
      </c>
      <c r="G87" s="289">
        <v>57.533333333333324</v>
      </c>
      <c r="H87" s="289">
        <v>56.966666666666661</v>
      </c>
      <c r="I87" s="289">
        <v>55.933333333333323</v>
      </c>
      <c r="J87" s="289">
        <v>59.133333333333326</v>
      </c>
      <c r="K87" s="289">
        <v>60.166666666666657</v>
      </c>
      <c r="L87" s="289">
        <v>60.733333333333327</v>
      </c>
      <c r="M87" s="276">
        <v>59.6</v>
      </c>
      <c r="N87" s="276">
        <v>58</v>
      </c>
      <c r="O87" s="291">
        <v>130368500</v>
      </c>
      <c r="P87" s="292">
        <v>5.2007031936712571E-3</v>
      </c>
    </row>
    <row r="88" spans="1:16" ht="15">
      <c r="A88" s="254">
        <v>78</v>
      </c>
      <c r="B88" s="343" t="s">
        <v>72</v>
      </c>
      <c r="C88" s="435" t="s">
        <v>120</v>
      </c>
      <c r="D88" s="436">
        <v>44371</v>
      </c>
      <c r="E88" s="288">
        <v>529.04999999999995</v>
      </c>
      <c r="F88" s="288">
        <v>531.65</v>
      </c>
      <c r="G88" s="289">
        <v>524.84999999999991</v>
      </c>
      <c r="H88" s="289">
        <v>520.65</v>
      </c>
      <c r="I88" s="289">
        <v>513.84999999999991</v>
      </c>
      <c r="J88" s="289">
        <v>535.84999999999991</v>
      </c>
      <c r="K88" s="289">
        <v>542.64999999999986</v>
      </c>
      <c r="L88" s="289">
        <v>546.84999999999991</v>
      </c>
      <c r="M88" s="276">
        <v>538.45000000000005</v>
      </c>
      <c r="N88" s="276">
        <v>527.45000000000005</v>
      </c>
      <c r="O88" s="291">
        <v>9697875</v>
      </c>
      <c r="P88" s="292">
        <v>2.6936517181129879E-2</v>
      </c>
    </row>
    <row r="89" spans="1:16" ht="15">
      <c r="A89" s="254">
        <v>79</v>
      </c>
      <c r="B89" s="343" t="s">
        <v>39</v>
      </c>
      <c r="C89" s="435" t="s">
        <v>121</v>
      </c>
      <c r="D89" s="436">
        <v>44371</v>
      </c>
      <c r="E89" s="288">
        <v>1722.6</v>
      </c>
      <c r="F89" s="288">
        <v>1725.9833333333333</v>
      </c>
      <c r="G89" s="289">
        <v>1708.0666666666666</v>
      </c>
      <c r="H89" s="289">
        <v>1693.5333333333333</v>
      </c>
      <c r="I89" s="289">
        <v>1675.6166666666666</v>
      </c>
      <c r="J89" s="289">
        <v>1740.5166666666667</v>
      </c>
      <c r="K89" s="289">
        <v>1758.4333333333332</v>
      </c>
      <c r="L89" s="289">
        <v>1772.9666666666667</v>
      </c>
      <c r="M89" s="276">
        <v>1743.9</v>
      </c>
      <c r="N89" s="276">
        <v>1711.45</v>
      </c>
      <c r="O89" s="291">
        <v>3160500</v>
      </c>
      <c r="P89" s="292">
        <v>8.4556477345245698E-3</v>
      </c>
    </row>
    <row r="90" spans="1:16" ht="15">
      <c r="A90" s="254">
        <v>80</v>
      </c>
      <c r="B90" s="343" t="s">
        <v>53</v>
      </c>
      <c r="C90" s="435" t="s">
        <v>122</v>
      </c>
      <c r="D90" s="436">
        <v>44371</v>
      </c>
      <c r="E90" s="288">
        <v>1002.15</v>
      </c>
      <c r="F90" s="288">
        <v>1007.85</v>
      </c>
      <c r="G90" s="289">
        <v>993.85</v>
      </c>
      <c r="H90" s="289">
        <v>985.55</v>
      </c>
      <c r="I90" s="289">
        <v>971.55</v>
      </c>
      <c r="J90" s="289">
        <v>1016.1500000000001</v>
      </c>
      <c r="K90" s="289">
        <v>1030.1500000000001</v>
      </c>
      <c r="L90" s="289">
        <v>1038.4500000000003</v>
      </c>
      <c r="M90" s="276">
        <v>1021.85</v>
      </c>
      <c r="N90" s="276">
        <v>999.55</v>
      </c>
      <c r="O90" s="291">
        <v>18655200</v>
      </c>
      <c r="P90" s="292">
        <v>2.3352258701555172E-2</v>
      </c>
    </row>
    <row r="91" spans="1:16" ht="15">
      <c r="A91" s="254">
        <v>81</v>
      </c>
      <c r="B91" s="343" t="s">
        <v>67</v>
      </c>
      <c r="C91" s="435" t="s">
        <v>822</v>
      </c>
      <c r="D91" s="436">
        <v>44371</v>
      </c>
      <c r="E91" s="288">
        <v>250.5</v>
      </c>
      <c r="F91" s="288">
        <v>252.63333333333335</v>
      </c>
      <c r="G91" s="289">
        <v>245.66666666666669</v>
      </c>
      <c r="H91" s="289">
        <v>240.83333333333334</v>
      </c>
      <c r="I91" s="289">
        <v>233.86666666666667</v>
      </c>
      <c r="J91" s="289">
        <v>257.4666666666667</v>
      </c>
      <c r="K91" s="289">
        <v>264.43333333333334</v>
      </c>
      <c r="L91" s="289">
        <v>269.26666666666671</v>
      </c>
      <c r="M91" s="276">
        <v>259.60000000000002</v>
      </c>
      <c r="N91" s="276">
        <v>247.8</v>
      </c>
      <c r="O91" s="291">
        <v>11082400</v>
      </c>
      <c r="P91" s="292">
        <v>0.11650211565585332</v>
      </c>
    </row>
    <row r="92" spans="1:16" ht="15">
      <c r="A92" s="254">
        <v>82</v>
      </c>
      <c r="B92" s="343" t="s">
        <v>106</v>
      </c>
      <c r="C92" s="435" t="s">
        <v>124</v>
      </c>
      <c r="D92" s="436">
        <v>44371</v>
      </c>
      <c r="E92" s="401">
        <v>1510.05</v>
      </c>
      <c r="F92" s="401">
        <v>1510.0333333333335</v>
      </c>
      <c r="G92" s="402">
        <v>1501.0666666666671</v>
      </c>
      <c r="H92" s="402">
        <v>1492.0833333333335</v>
      </c>
      <c r="I92" s="402">
        <v>1483.116666666667</v>
      </c>
      <c r="J92" s="402">
        <v>1519.0166666666671</v>
      </c>
      <c r="K92" s="402">
        <v>1527.9833333333338</v>
      </c>
      <c r="L92" s="402">
        <v>1536.9666666666672</v>
      </c>
      <c r="M92" s="403">
        <v>1519</v>
      </c>
      <c r="N92" s="403">
        <v>1501.05</v>
      </c>
      <c r="O92" s="404">
        <v>33033600</v>
      </c>
      <c r="P92" s="405">
        <v>2.3745328102047266E-2</v>
      </c>
    </row>
    <row r="93" spans="1:16" ht="15">
      <c r="A93" s="254">
        <v>83</v>
      </c>
      <c r="B93" s="343" t="s">
        <v>72</v>
      </c>
      <c r="C93" s="435" t="s">
        <v>125</v>
      </c>
      <c r="D93" s="436">
        <v>44371</v>
      </c>
      <c r="E93" s="288">
        <v>113.85</v>
      </c>
      <c r="F93" s="288">
        <v>113.78333333333335</v>
      </c>
      <c r="G93" s="289">
        <v>112.91666666666669</v>
      </c>
      <c r="H93" s="289">
        <v>111.98333333333333</v>
      </c>
      <c r="I93" s="289">
        <v>111.11666666666667</v>
      </c>
      <c r="J93" s="289">
        <v>114.7166666666667</v>
      </c>
      <c r="K93" s="289">
        <v>115.58333333333334</v>
      </c>
      <c r="L93" s="289">
        <v>116.51666666666671</v>
      </c>
      <c r="M93" s="276">
        <v>114.65</v>
      </c>
      <c r="N93" s="276">
        <v>112.85</v>
      </c>
      <c r="O93" s="291">
        <v>51564500</v>
      </c>
      <c r="P93" s="292">
        <v>-4.0401596709810091E-2</v>
      </c>
    </row>
    <row r="94" spans="1:16" ht="15">
      <c r="A94" s="254">
        <v>84</v>
      </c>
      <c r="B94" s="362" t="s">
        <v>39</v>
      </c>
      <c r="C94" s="435" t="s">
        <v>772</v>
      </c>
      <c r="D94" s="436">
        <v>44371</v>
      </c>
      <c r="E94" s="288">
        <v>2081.4</v>
      </c>
      <c r="F94" s="288">
        <v>2094.0833333333335</v>
      </c>
      <c r="G94" s="289">
        <v>2062.8166666666671</v>
      </c>
      <c r="H94" s="289">
        <v>2044.2333333333336</v>
      </c>
      <c r="I94" s="289">
        <v>2012.9666666666672</v>
      </c>
      <c r="J94" s="289">
        <v>2112.666666666667</v>
      </c>
      <c r="K94" s="289">
        <v>2143.9333333333334</v>
      </c>
      <c r="L94" s="289">
        <v>2162.5166666666669</v>
      </c>
      <c r="M94" s="276">
        <v>2125.35</v>
      </c>
      <c r="N94" s="276">
        <v>2075.5</v>
      </c>
      <c r="O94" s="291">
        <v>1974375</v>
      </c>
      <c r="P94" s="292">
        <v>-2.5036109773712085E-2</v>
      </c>
    </row>
    <row r="95" spans="1:16" ht="15">
      <c r="A95" s="254">
        <v>85</v>
      </c>
      <c r="B95" s="343" t="s">
        <v>49</v>
      </c>
      <c r="C95" s="435" t="s">
        <v>126</v>
      </c>
      <c r="D95" s="436">
        <v>44371</v>
      </c>
      <c r="E95" s="288">
        <v>205.15</v>
      </c>
      <c r="F95" s="288">
        <v>205.4</v>
      </c>
      <c r="G95" s="289">
        <v>204.4</v>
      </c>
      <c r="H95" s="289">
        <v>203.65</v>
      </c>
      <c r="I95" s="289">
        <v>202.65</v>
      </c>
      <c r="J95" s="289">
        <v>206.15</v>
      </c>
      <c r="K95" s="289">
        <v>207.15</v>
      </c>
      <c r="L95" s="289">
        <v>207.9</v>
      </c>
      <c r="M95" s="276">
        <v>206.4</v>
      </c>
      <c r="N95" s="276">
        <v>204.65</v>
      </c>
      <c r="O95" s="291">
        <v>178176000</v>
      </c>
      <c r="P95" s="292">
        <v>-1.3273316911517128E-2</v>
      </c>
    </row>
    <row r="96" spans="1:16" ht="15">
      <c r="A96" s="254">
        <v>86</v>
      </c>
      <c r="B96" s="343" t="s">
        <v>111</v>
      </c>
      <c r="C96" s="435" t="s">
        <v>127</v>
      </c>
      <c r="D96" s="436">
        <v>44371</v>
      </c>
      <c r="E96" s="288">
        <v>388.35</v>
      </c>
      <c r="F96" s="288">
        <v>389.51666666666665</v>
      </c>
      <c r="G96" s="289">
        <v>383.38333333333333</v>
      </c>
      <c r="H96" s="289">
        <v>378.41666666666669</v>
      </c>
      <c r="I96" s="289">
        <v>372.28333333333336</v>
      </c>
      <c r="J96" s="289">
        <v>394.48333333333329</v>
      </c>
      <c r="K96" s="289">
        <v>400.61666666666662</v>
      </c>
      <c r="L96" s="289">
        <v>405.58333333333326</v>
      </c>
      <c r="M96" s="276">
        <v>395.65</v>
      </c>
      <c r="N96" s="276">
        <v>384.55</v>
      </c>
      <c r="O96" s="291">
        <v>33152500</v>
      </c>
      <c r="P96" s="292">
        <v>-3.5002183088342305E-2</v>
      </c>
    </row>
    <row r="97" spans="1:16" ht="15">
      <c r="A97" s="254">
        <v>87</v>
      </c>
      <c r="B97" s="343" t="s">
        <v>111</v>
      </c>
      <c r="C97" s="435" t="s">
        <v>128</v>
      </c>
      <c r="D97" s="436">
        <v>44371</v>
      </c>
      <c r="E97" s="288">
        <v>675.55</v>
      </c>
      <c r="F97" s="288">
        <v>677.18333333333328</v>
      </c>
      <c r="G97" s="289">
        <v>671.41666666666652</v>
      </c>
      <c r="H97" s="289">
        <v>667.28333333333319</v>
      </c>
      <c r="I97" s="289">
        <v>661.51666666666642</v>
      </c>
      <c r="J97" s="289">
        <v>681.31666666666661</v>
      </c>
      <c r="K97" s="289">
        <v>687.08333333333326</v>
      </c>
      <c r="L97" s="289">
        <v>691.2166666666667</v>
      </c>
      <c r="M97" s="276">
        <v>682.95</v>
      </c>
      <c r="N97" s="276">
        <v>673.05</v>
      </c>
      <c r="O97" s="291">
        <v>39391650</v>
      </c>
      <c r="P97" s="292">
        <v>3.4459531322012266E-2</v>
      </c>
    </row>
    <row r="98" spans="1:16" ht="15">
      <c r="A98" s="254">
        <v>88</v>
      </c>
      <c r="B98" s="343" t="s">
        <v>39</v>
      </c>
      <c r="C98" s="435" t="s">
        <v>129</v>
      </c>
      <c r="D98" s="436">
        <v>44371</v>
      </c>
      <c r="E98" s="288">
        <v>3218.65</v>
      </c>
      <c r="F98" s="288">
        <v>3239.25</v>
      </c>
      <c r="G98" s="289">
        <v>3190.5</v>
      </c>
      <c r="H98" s="289">
        <v>3162.35</v>
      </c>
      <c r="I98" s="289">
        <v>3113.6</v>
      </c>
      <c r="J98" s="289">
        <v>3267.4</v>
      </c>
      <c r="K98" s="289">
        <v>3316.15</v>
      </c>
      <c r="L98" s="289">
        <v>3344.3</v>
      </c>
      <c r="M98" s="276">
        <v>3288</v>
      </c>
      <c r="N98" s="276">
        <v>3211.1</v>
      </c>
      <c r="O98" s="291">
        <v>1361500</v>
      </c>
      <c r="P98" s="292">
        <v>-4.5398773006134971E-2</v>
      </c>
    </row>
    <row r="99" spans="1:16" ht="15">
      <c r="A99" s="254">
        <v>89</v>
      </c>
      <c r="B99" s="343" t="s">
        <v>53</v>
      </c>
      <c r="C99" s="435" t="s">
        <v>131</v>
      </c>
      <c r="D99" s="436">
        <v>44371</v>
      </c>
      <c r="E99" s="288">
        <v>1757.15</v>
      </c>
      <c r="F99" s="288">
        <v>1765.3333333333333</v>
      </c>
      <c r="G99" s="289">
        <v>1745.4166666666665</v>
      </c>
      <c r="H99" s="289">
        <v>1733.6833333333332</v>
      </c>
      <c r="I99" s="289">
        <v>1713.7666666666664</v>
      </c>
      <c r="J99" s="289">
        <v>1777.0666666666666</v>
      </c>
      <c r="K99" s="289">
        <v>1796.9833333333331</v>
      </c>
      <c r="L99" s="289">
        <v>1808.7166666666667</v>
      </c>
      <c r="M99" s="276">
        <v>1785.25</v>
      </c>
      <c r="N99" s="276">
        <v>1753.6</v>
      </c>
      <c r="O99" s="291">
        <v>13533600</v>
      </c>
      <c r="P99" s="292">
        <v>6.3861899820771631E-2</v>
      </c>
    </row>
    <row r="100" spans="1:16" ht="15">
      <c r="A100" s="254">
        <v>90</v>
      </c>
      <c r="B100" s="343" t="s">
        <v>56</v>
      </c>
      <c r="C100" s="435" t="s">
        <v>132</v>
      </c>
      <c r="D100" s="436">
        <v>44371</v>
      </c>
      <c r="E100" s="288">
        <v>92.85</v>
      </c>
      <c r="F100" s="288">
        <v>93.383333333333326</v>
      </c>
      <c r="G100" s="289">
        <v>91.966666666666654</v>
      </c>
      <c r="H100" s="289">
        <v>91.083333333333329</v>
      </c>
      <c r="I100" s="289">
        <v>89.666666666666657</v>
      </c>
      <c r="J100" s="289">
        <v>94.266666666666652</v>
      </c>
      <c r="K100" s="289">
        <v>95.683333333333337</v>
      </c>
      <c r="L100" s="289">
        <v>96.566666666666649</v>
      </c>
      <c r="M100" s="276">
        <v>94.8</v>
      </c>
      <c r="N100" s="276">
        <v>92.5</v>
      </c>
      <c r="O100" s="291">
        <v>68527396</v>
      </c>
      <c r="P100" s="292">
        <v>-6.7856275795095899E-2</v>
      </c>
    </row>
    <row r="101" spans="1:16" ht="15">
      <c r="A101" s="254">
        <v>91</v>
      </c>
      <c r="B101" s="343" t="s">
        <v>39</v>
      </c>
      <c r="C101" s="435" t="s">
        <v>348</v>
      </c>
      <c r="D101" s="436">
        <v>44371</v>
      </c>
      <c r="E101" s="288">
        <v>3142.5</v>
      </c>
      <c r="F101" s="288">
        <v>3160.75</v>
      </c>
      <c r="G101" s="289">
        <v>3109.05</v>
      </c>
      <c r="H101" s="289">
        <v>3075.6000000000004</v>
      </c>
      <c r="I101" s="289">
        <v>3023.9000000000005</v>
      </c>
      <c r="J101" s="289">
        <v>3194.2</v>
      </c>
      <c r="K101" s="289">
        <v>3245.8999999999996</v>
      </c>
      <c r="L101" s="289">
        <v>3279.3499999999995</v>
      </c>
      <c r="M101" s="276">
        <v>3212.45</v>
      </c>
      <c r="N101" s="276">
        <v>3127.3</v>
      </c>
      <c r="O101" s="291">
        <v>381000</v>
      </c>
      <c r="P101" s="292">
        <v>-4.9875311720698257E-2</v>
      </c>
    </row>
    <row r="102" spans="1:16" ht="15">
      <c r="A102" s="254">
        <v>92</v>
      </c>
      <c r="B102" s="343" t="s">
        <v>56</v>
      </c>
      <c r="C102" s="435" t="s">
        <v>133</v>
      </c>
      <c r="D102" s="436">
        <v>44371</v>
      </c>
      <c r="E102" s="288">
        <v>471.55</v>
      </c>
      <c r="F102" s="288">
        <v>473.98333333333335</v>
      </c>
      <c r="G102" s="289">
        <v>468.06666666666672</v>
      </c>
      <c r="H102" s="289">
        <v>464.58333333333337</v>
      </c>
      <c r="I102" s="289">
        <v>458.66666666666674</v>
      </c>
      <c r="J102" s="289">
        <v>477.4666666666667</v>
      </c>
      <c r="K102" s="289">
        <v>483.38333333333333</v>
      </c>
      <c r="L102" s="289">
        <v>486.86666666666667</v>
      </c>
      <c r="M102" s="276">
        <v>479.9</v>
      </c>
      <c r="N102" s="276">
        <v>470.5</v>
      </c>
      <c r="O102" s="291">
        <v>13688000</v>
      </c>
      <c r="P102" s="292">
        <v>-6.2979189485213583E-2</v>
      </c>
    </row>
    <row r="103" spans="1:16" ht="15">
      <c r="A103" s="254">
        <v>93</v>
      </c>
      <c r="B103" s="343" t="s">
        <v>63</v>
      </c>
      <c r="C103" s="435" t="s">
        <v>134</v>
      </c>
      <c r="D103" s="436">
        <v>44371</v>
      </c>
      <c r="E103" s="288">
        <v>1497.45</v>
      </c>
      <c r="F103" s="288">
        <v>1489.95</v>
      </c>
      <c r="G103" s="289">
        <v>1476.9</v>
      </c>
      <c r="H103" s="289">
        <v>1456.3500000000001</v>
      </c>
      <c r="I103" s="289">
        <v>1443.3000000000002</v>
      </c>
      <c r="J103" s="289">
        <v>1510.5</v>
      </c>
      <c r="K103" s="289">
        <v>1523.5499999999997</v>
      </c>
      <c r="L103" s="289">
        <v>1544.1</v>
      </c>
      <c r="M103" s="276">
        <v>1503</v>
      </c>
      <c r="N103" s="276">
        <v>1469.4</v>
      </c>
      <c r="O103" s="291">
        <v>13886250</v>
      </c>
      <c r="P103" s="292">
        <v>-2.2108843537414966E-2</v>
      </c>
    </row>
    <row r="104" spans="1:16" ht="15">
      <c r="A104" s="254">
        <v>94</v>
      </c>
      <c r="B104" s="343" t="s">
        <v>106</v>
      </c>
      <c r="C104" s="435" t="s">
        <v>260</v>
      </c>
      <c r="D104" s="436">
        <v>44371</v>
      </c>
      <c r="E104" s="288">
        <v>4108.05</v>
      </c>
      <c r="F104" s="288">
        <v>4098.2500000000009</v>
      </c>
      <c r="G104" s="289">
        <v>4060.4000000000015</v>
      </c>
      <c r="H104" s="289">
        <v>4012.7500000000005</v>
      </c>
      <c r="I104" s="289">
        <v>3974.900000000001</v>
      </c>
      <c r="J104" s="289">
        <v>4145.9000000000015</v>
      </c>
      <c r="K104" s="289">
        <v>4183.7500000000018</v>
      </c>
      <c r="L104" s="289">
        <v>4231.4000000000024</v>
      </c>
      <c r="M104" s="276">
        <v>4136.1000000000004</v>
      </c>
      <c r="N104" s="276">
        <v>4050.6</v>
      </c>
      <c r="O104" s="291">
        <v>591750</v>
      </c>
      <c r="P104" s="292">
        <v>-5.6671449067431851E-2</v>
      </c>
    </row>
    <row r="105" spans="1:16" ht="15">
      <c r="A105" s="254">
        <v>95</v>
      </c>
      <c r="B105" s="343" t="s">
        <v>106</v>
      </c>
      <c r="C105" s="435" t="s">
        <v>259</v>
      </c>
      <c r="D105" s="436">
        <v>44371</v>
      </c>
      <c r="E105" s="288">
        <v>2819.7</v>
      </c>
      <c r="F105" s="288">
        <v>2824.4666666666667</v>
      </c>
      <c r="G105" s="289">
        <v>2806.9833333333336</v>
      </c>
      <c r="H105" s="289">
        <v>2794.2666666666669</v>
      </c>
      <c r="I105" s="289">
        <v>2776.7833333333338</v>
      </c>
      <c r="J105" s="289">
        <v>2837.1833333333334</v>
      </c>
      <c r="K105" s="289">
        <v>2854.6666666666661</v>
      </c>
      <c r="L105" s="289">
        <v>2867.3833333333332</v>
      </c>
      <c r="M105" s="276">
        <v>2841.95</v>
      </c>
      <c r="N105" s="276">
        <v>2811.75</v>
      </c>
      <c r="O105" s="291">
        <v>474200</v>
      </c>
      <c r="P105" s="292">
        <v>-4.3179983857949959E-2</v>
      </c>
    </row>
    <row r="106" spans="1:16" ht="15">
      <c r="A106" s="254">
        <v>96</v>
      </c>
      <c r="B106" s="343" t="s">
        <v>51</v>
      </c>
      <c r="C106" s="435" t="s">
        <v>135</v>
      </c>
      <c r="D106" s="436">
        <v>44371</v>
      </c>
      <c r="E106" s="288">
        <v>1157.3499999999999</v>
      </c>
      <c r="F106" s="288">
        <v>1158.0833333333333</v>
      </c>
      <c r="G106" s="289">
        <v>1150.8166666666666</v>
      </c>
      <c r="H106" s="289">
        <v>1144.2833333333333</v>
      </c>
      <c r="I106" s="289">
        <v>1137.0166666666667</v>
      </c>
      <c r="J106" s="289">
        <v>1164.6166666666666</v>
      </c>
      <c r="K106" s="289">
        <v>1171.8833333333334</v>
      </c>
      <c r="L106" s="289">
        <v>1178.4166666666665</v>
      </c>
      <c r="M106" s="276">
        <v>1165.3499999999999</v>
      </c>
      <c r="N106" s="276">
        <v>1151.55</v>
      </c>
      <c r="O106" s="291">
        <v>7781750</v>
      </c>
      <c r="P106" s="292">
        <v>-1.0270270270270269E-2</v>
      </c>
    </row>
    <row r="107" spans="1:16" ht="15">
      <c r="A107" s="254">
        <v>97</v>
      </c>
      <c r="B107" s="343" t="s">
        <v>43</v>
      </c>
      <c r="C107" s="435" t="s">
        <v>136</v>
      </c>
      <c r="D107" s="436">
        <v>44371</v>
      </c>
      <c r="E107" s="288">
        <v>776.6</v>
      </c>
      <c r="F107" s="288">
        <v>780.65</v>
      </c>
      <c r="G107" s="289">
        <v>770.65</v>
      </c>
      <c r="H107" s="289">
        <v>764.7</v>
      </c>
      <c r="I107" s="289">
        <v>754.7</v>
      </c>
      <c r="J107" s="289">
        <v>786.59999999999991</v>
      </c>
      <c r="K107" s="289">
        <v>796.59999999999991</v>
      </c>
      <c r="L107" s="289">
        <v>802.54999999999984</v>
      </c>
      <c r="M107" s="276">
        <v>790.65</v>
      </c>
      <c r="N107" s="276">
        <v>774.7</v>
      </c>
      <c r="O107" s="291">
        <v>9707600</v>
      </c>
      <c r="P107" s="292">
        <v>3.8334830787660978E-2</v>
      </c>
    </row>
    <row r="108" spans="1:16" ht="15">
      <c r="A108" s="254">
        <v>98</v>
      </c>
      <c r="B108" s="343" t="s">
        <v>56</v>
      </c>
      <c r="C108" s="435" t="s">
        <v>137</v>
      </c>
      <c r="D108" s="436">
        <v>44371</v>
      </c>
      <c r="E108" s="288">
        <v>157.35</v>
      </c>
      <c r="F108" s="288">
        <v>159</v>
      </c>
      <c r="G108" s="289">
        <v>155.4</v>
      </c>
      <c r="H108" s="289">
        <v>153.45000000000002</v>
      </c>
      <c r="I108" s="289">
        <v>149.85000000000002</v>
      </c>
      <c r="J108" s="289">
        <v>160.94999999999999</v>
      </c>
      <c r="K108" s="289">
        <v>164.55</v>
      </c>
      <c r="L108" s="289">
        <v>166.49999999999997</v>
      </c>
      <c r="M108" s="276">
        <v>162.6</v>
      </c>
      <c r="N108" s="276">
        <v>157.05000000000001</v>
      </c>
      <c r="O108" s="291">
        <v>46980000</v>
      </c>
      <c r="P108" s="292">
        <v>3.7603623621912659E-3</v>
      </c>
    </row>
    <row r="109" spans="1:16" ht="15">
      <c r="A109" s="254">
        <v>99</v>
      </c>
      <c r="B109" s="343" t="s">
        <v>56</v>
      </c>
      <c r="C109" s="435" t="s">
        <v>138</v>
      </c>
      <c r="D109" s="436">
        <v>44371</v>
      </c>
      <c r="E109" s="288">
        <v>161.75</v>
      </c>
      <c r="F109" s="288">
        <v>162.16666666666666</v>
      </c>
      <c r="G109" s="289">
        <v>160.68333333333331</v>
      </c>
      <c r="H109" s="289">
        <v>159.61666666666665</v>
      </c>
      <c r="I109" s="289">
        <v>158.1333333333333</v>
      </c>
      <c r="J109" s="289">
        <v>163.23333333333332</v>
      </c>
      <c r="K109" s="289">
        <v>164.71666666666667</v>
      </c>
      <c r="L109" s="289">
        <v>165.78333333333333</v>
      </c>
      <c r="M109" s="276">
        <v>163.65</v>
      </c>
      <c r="N109" s="276">
        <v>161.1</v>
      </c>
      <c r="O109" s="291">
        <v>26532000</v>
      </c>
      <c r="P109" s="292">
        <v>-2.7490653177919506E-2</v>
      </c>
    </row>
    <row r="110" spans="1:16" ht="15">
      <c r="A110" s="254">
        <v>100</v>
      </c>
      <c r="B110" s="343" t="s">
        <v>49</v>
      </c>
      <c r="C110" s="435" t="s">
        <v>139</v>
      </c>
      <c r="D110" s="436">
        <v>44371</v>
      </c>
      <c r="E110" s="288">
        <v>515.95000000000005</v>
      </c>
      <c r="F110" s="288">
        <v>518.08333333333337</v>
      </c>
      <c r="G110" s="289">
        <v>512.4666666666667</v>
      </c>
      <c r="H110" s="289">
        <v>508.98333333333335</v>
      </c>
      <c r="I110" s="289">
        <v>503.36666666666667</v>
      </c>
      <c r="J110" s="289">
        <v>521.56666666666672</v>
      </c>
      <c r="K110" s="289">
        <v>527.18333333333328</v>
      </c>
      <c r="L110" s="289">
        <v>530.66666666666674</v>
      </c>
      <c r="M110" s="276">
        <v>523.70000000000005</v>
      </c>
      <c r="N110" s="276">
        <v>514.6</v>
      </c>
      <c r="O110" s="291">
        <v>6114000</v>
      </c>
      <c r="P110" s="292">
        <v>-1.4506769825918761E-2</v>
      </c>
    </row>
    <row r="111" spans="1:16" ht="15">
      <c r="A111" s="254">
        <v>101</v>
      </c>
      <c r="B111" s="343" t="s">
        <v>43</v>
      </c>
      <c r="C111" s="435" t="s">
        <v>140</v>
      </c>
      <c r="D111" s="436">
        <v>44371</v>
      </c>
      <c r="E111" s="288">
        <v>7257.3</v>
      </c>
      <c r="F111" s="288">
        <v>7167.0999999999995</v>
      </c>
      <c r="G111" s="289">
        <v>7034.1999999999989</v>
      </c>
      <c r="H111" s="289">
        <v>6811.0999999999995</v>
      </c>
      <c r="I111" s="289">
        <v>6678.1999999999989</v>
      </c>
      <c r="J111" s="289">
        <v>7390.1999999999989</v>
      </c>
      <c r="K111" s="289">
        <v>7523.0999999999985</v>
      </c>
      <c r="L111" s="289">
        <v>7746.1999999999989</v>
      </c>
      <c r="M111" s="276">
        <v>7300</v>
      </c>
      <c r="N111" s="276">
        <v>6944</v>
      </c>
      <c r="O111" s="291">
        <v>2020300</v>
      </c>
      <c r="P111" s="292">
        <v>-1.3621716629235427E-2</v>
      </c>
    </row>
    <row r="112" spans="1:16" ht="15">
      <c r="A112" s="254">
        <v>102</v>
      </c>
      <c r="B112" s="343" t="s">
        <v>49</v>
      </c>
      <c r="C112" s="435" t="s">
        <v>141</v>
      </c>
      <c r="D112" s="436">
        <v>44371</v>
      </c>
      <c r="E112" s="288">
        <v>675.55</v>
      </c>
      <c r="F112" s="288">
        <v>673.06666666666661</v>
      </c>
      <c r="G112" s="289">
        <v>666.88333333333321</v>
      </c>
      <c r="H112" s="289">
        <v>658.21666666666658</v>
      </c>
      <c r="I112" s="289">
        <v>652.03333333333319</v>
      </c>
      <c r="J112" s="289">
        <v>681.73333333333323</v>
      </c>
      <c r="K112" s="289">
        <v>687.91666666666663</v>
      </c>
      <c r="L112" s="289">
        <v>696.58333333333326</v>
      </c>
      <c r="M112" s="276">
        <v>679.25</v>
      </c>
      <c r="N112" s="276">
        <v>664.4</v>
      </c>
      <c r="O112" s="291">
        <v>10760000</v>
      </c>
      <c r="P112" s="292">
        <v>2.2570681872178665E-2</v>
      </c>
    </row>
    <row r="113" spans="1:16" ht="15">
      <c r="A113" s="254">
        <v>103</v>
      </c>
      <c r="B113" s="343" t="s">
        <v>56</v>
      </c>
      <c r="C113" s="435" t="s">
        <v>142</v>
      </c>
      <c r="D113" s="436">
        <v>44371</v>
      </c>
      <c r="E113" s="288">
        <v>1001.45</v>
      </c>
      <c r="F113" s="288">
        <v>1010.35</v>
      </c>
      <c r="G113" s="289">
        <v>990.40000000000009</v>
      </c>
      <c r="H113" s="289">
        <v>979.35</v>
      </c>
      <c r="I113" s="289">
        <v>959.40000000000009</v>
      </c>
      <c r="J113" s="289">
        <v>1021.4000000000001</v>
      </c>
      <c r="K113" s="289">
        <v>1041.3500000000001</v>
      </c>
      <c r="L113" s="289">
        <v>1052.4000000000001</v>
      </c>
      <c r="M113" s="276">
        <v>1030.3</v>
      </c>
      <c r="N113" s="276">
        <v>999.3</v>
      </c>
      <c r="O113" s="291">
        <v>2395900</v>
      </c>
      <c r="P113" s="292">
        <v>5.7298772169167801E-3</v>
      </c>
    </row>
    <row r="114" spans="1:16" ht="15">
      <c r="A114" s="254">
        <v>104</v>
      </c>
      <c r="B114" s="343" t="s">
        <v>72</v>
      </c>
      <c r="C114" s="435" t="s">
        <v>143</v>
      </c>
      <c r="D114" s="436">
        <v>44371</v>
      </c>
      <c r="E114" s="288">
        <v>1183.6500000000001</v>
      </c>
      <c r="F114" s="288">
        <v>1188.4333333333334</v>
      </c>
      <c r="G114" s="289">
        <v>1173.1166666666668</v>
      </c>
      <c r="H114" s="289">
        <v>1162.5833333333335</v>
      </c>
      <c r="I114" s="289">
        <v>1147.2666666666669</v>
      </c>
      <c r="J114" s="289">
        <v>1198.9666666666667</v>
      </c>
      <c r="K114" s="289">
        <v>1214.2833333333333</v>
      </c>
      <c r="L114" s="289">
        <v>1224.8166666666666</v>
      </c>
      <c r="M114" s="276">
        <v>1203.75</v>
      </c>
      <c r="N114" s="276">
        <v>1177.9000000000001</v>
      </c>
      <c r="O114" s="291">
        <v>1971600</v>
      </c>
      <c r="P114" s="292">
        <v>-1.5578190533253445E-2</v>
      </c>
    </row>
    <row r="115" spans="1:16" ht="15">
      <c r="A115" s="254">
        <v>105</v>
      </c>
      <c r="B115" s="343" t="s">
        <v>106</v>
      </c>
      <c r="C115" s="435" t="s">
        <v>144</v>
      </c>
      <c r="D115" s="436">
        <v>44371</v>
      </c>
      <c r="E115" s="288">
        <v>2482.9</v>
      </c>
      <c r="F115" s="288">
        <v>2491.3666666666668</v>
      </c>
      <c r="G115" s="289">
        <v>2471.2833333333338</v>
      </c>
      <c r="H115" s="289">
        <v>2459.666666666667</v>
      </c>
      <c r="I115" s="289">
        <v>2439.5833333333339</v>
      </c>
      <c r="J115" s="289">
        <v>2502.9833333333336</v>
      </c>
      <c r="K115" s="289">
        <v>2523.0666666666666</v>
      </c>
      <c r="L115" s="289">
        <v>2534.6833333333334</v>
      </c>
      <c r="M115" s="276">
        <v>2511.4499999999998</v>
      </c>
      <c r="N115" s="276">
        <v>2479.75</v>
      </c>
      <c r="O115" s="291">
        <v>1796800</v>
      </c>
      <c r="P115" s="292">
        <v>-5.3144375553587243E-3</v>
      </c>
    </row>
    <row r="116" spans="1:16" ht="15">
      <c r="A116" s="254">
        <v>106</v>
      </c>
      <c r="B116" s="343" t="s">
        <v>43</v>
      </c>
      <c r="C116" s="435" t="s">
        <v>145</v>
      </c>
      <c r="D116" s="436">
        <v>44371</v>
      </c>
      <c r="E116" s="288">
        <v>237.25</v>
      </c>
      <c r="F116" s="288">
        <v>237.80000000000004</v>
      </c>
      <c r="G116" s="289">
        <v>235.00000000000009</v>
      </c>
      <c r="H116" s="289">
        <v>232.75000000000006</v>
      </c>
      <c r="I116" s="289">
        <v>229.9500000000001</v>
      </c>
      <c r="J116" s="289">
        <v>240.05000000000007</v>
      </c>
      <c r="K116" s="289">
        <v>242.85000000000002</v>
      </c>
      <c r="L116" s="289">
        <v>245.10000000000005</v>
      </c>
      <c r="M116" s="276">
        <v>240.6</v>
      </c>
      <c r="N116" s="276">
        <v>235.55</v>
      </c>
      <c r="O116" s="291">
        <v>30992500</v>
      </c>
      <c r="P116" s="292">
        <v>-1.5892420537897311E-2</v>
      </c>
    </row>
    <row r="117" spans="1:16" ht="15">
      <c r="A117" s="254">
        <v>107</v>
      </c>
      <c r="B117" s="343" t="s">
        <v>106</v>
      </c>
      <c r="C117" s="435" t="s">
        <v>262</v>
      </c>
      <c r="D117" s="436">
        <v>44371</v>
      </c>
      <c r="E117" s="288">
        <v>2012.75</v>
      </c>
      <c r="F117" s="288">
        <v>2036.3999999999999</v>
      </c>
      <c r="G117" s="289">
        <v>1984.7999999999997</v>
      </c>
      <c r="H117" s="289">
        <v>1956.85</v>
      </c>
      <c r="I117" s="289">
        <v>1905.2499999999998</v>
      </c>
      <c r="J117" s="289">
        <v>2064.3499999999995</v>
      </c>
      <c r="K117" s="289">
        <v>2115.9499999999998</v>
      </c>
      <c r="L117" s="289">
        <v>2143.8999999999996</v>
      </c>
      <c r="M117" s="276">
        <v>2088</v>
      </c>
      <c r="N117" s="276">
        <v>2008.45</v>
      </c>
      <c r="O117" s="291">
        <v>644800</v>
      </c>
      <c r="P117" s="292">
        <v>-3.5957240038872691E-2</v>
      </c>
    </row>
    <row r="118" spans="1:16" ht="15">
      <c r="A118" s="254">
        <v>108</v>
      </c>
      <c r="B118" s="343" t="s">
        <v>43</v>
      </c>
      <c r="C118" s="435" t="s">
        <v>146</v>
      </c>
      <c r="D118" s="436">
        <v>44371</v>
      </c>
      <c r="E118" s="288">
        <v>81837.5</v>
      </c>
      <c r="F118" s="288">
        <v>81948.233333333323</v>
      </c>
      <c r="G118" s="289">
        <v>81540.916666666642</v>
      </c>
      <c r="H118" s="289">
        <v>81244.333333333314</v>
      </c>
      <c r="I118" s="289">
        <v>80837.016666666634</v>
      </c>
      <c r="J118" s="289">
        <v>82244.816666666651</v>
      </c>
      <c r="K118" s="289">
        <v>82652.133333333331</v>
      </c>
      <c r="L118" s="289">
        <v>82948.71666666666</v>
      </c>
      <c r="M118" s="276">
        <v>82355.55</v>
      </c>
      <c r="N118" s="276">
        <v>81651.649999999994</v>
      </c>
      <c r="O118" s="291">
        <v>44110</v>
      </c>
      <c r="P118" s="292">
        <v>-8.4094684385382062E-2</v>
      </c>
    </row>
    <row r="119" spans="1:16" ht="15">
      <c r="A119" s="254">
        <v>109</v>
      </c>
      <c r="B119" s="343" t="s">
        <v>56</v>
      </c>
      <c r="C119" s="435" t="s">
        <v>147</v>
      </c>
      <c r="D119" s="436">
        <v>44371</v>
      </c>
      <c r="E119" s="288">
        <v>1505.95</v>
      </c>
      <c r="F119" s="288">
        <v>1504.3666666666668</v>
      </c>
      <c r="G119" s="289">
        <v>1492.1833333333336</v>
      </c>
      <c r="H119" s="289">
        <v>1478.4166666666667</v>
      </c>
      <c r="I119" s="289">
        <v>1466.2333333333336</v>
      </c>
      <c r="J119" s="289">
        <v>1518.1333333333337</v>
      </c>
      <c r="K119" s="289">
        <v>1530.3166666666671</v>
      </c>
      <c r="L119" s="289">
        <v>1544.0833333333337</v>
      </c>
      <c r="M119" s="276">
        <v>1516.55</v>
      </c>
      <c r="N119" s="276">
        <v>1490.6</v>
      </c>
      <c r="O119" s="291">
        <v>3138000</v>
      </c>
      <c r="P119" s="292">
        <v>-7.515473032714412E-2</v>
      </c>
    </row>
    <row r="120" spans="1:16" ht="15">
      <c r="A120" s="254">
        <v>110</v>
      </c>
      <c r="B120" s="343" t="s">
        <v>39</v>
      </c>
      <c r="C120" s="435" t="s">
        <v>790</v>
      </c>
      <c r="D120" s="436">
        <v>44371</v>
      </c>
      <c r="E120" s="288">
        <v>357.55</v>
      </c>
      <c r="F120" s="288">
        <v>358.61666666666662</v>
      </c>
      <c r="G120" s="289">
        <v>355.18333333333322</v>
      </c>
      <c r="H120" s="289">
        <v>352.81666666666661</v>
      </c>
      <c r="I120" s="289">
        <v>349.38333333333321</v>
      </c>
      <c r="J120" s="289">
        <v>360.98333333333323</v>
      </c>
      <c r="K120" s="289">
        <v>364.41666666666663</v>
      </c>
      <c r="L120" s="289">
        <v>366.78333333333325</v>
      </c>
      <c r="M120" s="276">
        <v>362.05</v>
      </c>
      <c r="N120" s="276">
        <v>356.25</v>
      </c>
      <c r="O120" s="291">
        <v>2646400</v>
      </c>
      <c r="P120" s="292">
        <v>-1.8105009052504525E-3</v>
      </c>
    </row>
    <row r="121" spans="1:16" ht="15">
      <c r="A121" s="254">
        <v>111</v>
      </c>
      <c r="B121" s="343" t="s">
        <v>111</v>
      </c>
      <c r="C121" s="435" t="s">
        <v>148</v>
      </c>
      <c r="D121" s="436">
        <v>44371</v>
      </c>
      <c r="E121" s="288">
        <v>69.05</v>
      </c>
      <c r="F121" s="288">
        <v>69.599999999999994</v>
      </c>
      <c r="G121" s="289">
        <v>68.299999999999983</v>
      </c>
      <c r="H121" s="289">
        <v>67.549999999999983</v>
      </c>
      <c r="I121" s="289">
        <v>66.249999999999972</v>
      </c>
      <c r="J121" s="289">
        <v>70.349999999999994</v>
      </c>
      <c r="K121" s="289">
        <v>71.650000000000006</v>
      </c>
      <c r="L121" s="289">
        <v>72.400000000000006</v>
      </c>
      <c r="M121" s="276">
        <v>70.900000000000006</v>
      </c>
      <c r="N121" s="276">
        <v>68.849999999999994</v>
      </c>
      <c r="O121" s="291">
        <v>83997000</v>
      </c>
      <c r="P121" s="292">
        <v>-6.0679611650485432E-4</v>
      </c>
    </row>
    <row r="122" spans="1:16" ht="15">
      <c r="A122" s="254">
        <v>112</v>
      </c>
      <c r="B122" s="343" t="s">
        <v>39</v>
      </c>
      <c r="C122" s="435" t="s">
        <v>256</v>
      </c>
      <c r="D122" s="436">
        <v>44371</v>
      </c>
      <c r="E122" s="288">
        <v>4869</v>
      </c>
      <c r="F122" s="288">
        <v>4917.833333333333</v>
      </c>
      <c r="G122" s="289">
        <v>4792.9666666666662</v>
      </c>
      <c r="H122" s="289">
        <v>4716.9333333333334</v>
      </c>
      <c r="I122" s="289">
        <v>4592.0666666666666</v>
      </c>
      <c r="J122" s="289">
        <v>4993.8666666666659</v>
      </c>
      <c r="K122" s="289">
        <v>5118.7333333333327</v>
      </c>
      <c r="L122" s="289">
        <v>5194.7666666666655</v>
      </c>
      <c r="M122" s="276">
        <v>5042.7</v>
      </c>
      <c r="N122" s="276">
        <v>4841.8</v>
      </c>
      <c r="O122" s="291">
        <v>1287875</v>
      </c>
      <c r="P122" s="292">
        <v>1.0296136497352422E-2</v>
      </c>
    </row>
    <row r="123" spans="1:16" ht="15">
      <c r="A123" s="254">
        <v>113</v>
      </c>
      <c r="B123" s="343" t="s">
        <v>835</v>
      </c>
      <c r="C123" s="435" t="s">
        <v>450</v>
      </c>
      <c r="D123" s="436">
        <v>44371</v>
      </c>
      <c r="E123" s="288">
        <v>3414.2</v>
      </c>
      <c r="F123" s="288">
        <v>3406.4333333333329</v>
      </c>
      <c r="G123" s="289">
        <v>3336.766666666666</v>
      </c>
      <c r="H123" s="289">
        <v>3259.333333333333</v>
      </c>
      <c r="I123" s="289">
        <v>3189.6666666666661</v>
      </c>
      <c r="J123" s="289">
        <v>3483.8666666666659</v>
      </c>
      <c r="K123" s="289">
        <v>3553.5333333333328</v>
      </c>
      <c r="L123" s="289">
        <v>3630.9666666666658</v>
      </c>
      <c r="M123" s="276">
        <v>3476.1</v>
      </c>
      <c r="N123" s="276">
        <v>3329</v>
      </c>
      <c r="O123" s="291">
        <v>334350</v>
      </c>
      <c r="P123" s="292">
        <v>-2.5573770491803278E-2</v>
      </c>
    </row>
    <row r="124" spans="1:16" ht="15">
      <c r="A124" s="254">
        <v>114</v>
      </c>
      <c r="B124" s="343" t="s">
        <v>49</v>
      </c>
      <c r="C124" s="435" t="s">
        <v>151</v>
      </c>
      <c r="D124" s="436">
        <v>44371</v>
      </c>
      <c r="E124" s="288">
        <v>17475.25</v>
      </c>
      <c r="F124" s="288">
        <v>17567.233333333334</v>
      </c>
      <c r="G124" s="289">
        <v>17335.566666666666</v>
      </c>
      <c r="H124" s="289">
        <v>17195.883333333331</v>
      </c>
      <c r="I124" s="289">
        <v>16964.216666666664</v>
      </c>
      <c r="J124" s="289">
        <v>17706.916666666668</v>
      </c>
      <c r="K124" s="289">
        <v>17938.583333333332</v>
      </c>
      <c r="L124" s="289">
        <v>18078.26666666667</v>
      </c>
      <c r="M124" s="276">
        <v>17798.900000000001</v>
      </c>
      <c r="N124" s="276">
        <v>17427.55</v>
      </c>
      <c r="O124" s="291">
        <v>257750</v>
      </c>
      <c r="P124" s="292">
        <v>6.0499609679937547E-3</v>
      </c>
    </row>
    <row r="125" spans="1:16" ht="15">
      <c r="A125" s="254">
        <v>115</v>
      </c>
      <c r="B125" s="343" t="s">
        <v>111</v>
      </c>
      <c r="C125" s="435" t="s">
        <v>152</v>
      </c>
      <c r="D125" s="436">
        <v>44371</v>
      </c>
      <c r="E125" s="288">
        <v>185.45</v>
      </c>
      <c r="F125" s="288">
        <v>185.71666666666667</v>
      </c>
      <c r="G125" s="289">
        <v>183.98333333333335</v>
      </c>
      <c r="H125" s="289">
        <v>182.51666666666668</v>
      </c>
      <c r="I125" s="289">
        <v>180.78333333333336</v>
      </c>
      <c r="J125" s="289">
        <v>187.18333333333334</v>
      </c>
      <c r="K125" s="289">
        <v>188.91666666666663</v>
      </c>
      <c r="L125" s="289">
        <v>190.38333333333333</v>
      </c>
      <c r="M125" s="276">
        <v>187.45</v>
      </c>
      <c r="N125" s="276">
        <v>184.25</v>
      </c>
      <c r="O125" s="291">
        <v>78443600</v>
      </c>
      <c r="P125" s="292">
        <v>8.5484698239015212E-4</v>
      </c>
    </row>
    <row r="126" spans="1:16" ht="15">
      <c r="A126" s="254">
        <v>116</v>
      </c>
      <c r="B126" s="343" t="s">
        <v>42</v>
      </c>
      <c r="C126" s="435" t="s">
        <v>153</v>
      </c>
      <c r="D126" s="436">
        <v>44371</v>
      </c>
      <c r="E126" s="288">
        <v>118.05</v>
      </c>
      <c r="F126" s="288">
        <v>117.93333333333334</v>
      </c>
      <c r="G126" s="289">
        <v>117.11666666666667</v>
      </c>
      <c r="H126" s="289">
        <v>116.18333333333334</v>
      </c>
      <c r="I126" s="289">
        <v>115.36666666666667</v>
      </c>
      <c r="J126" s="289">
        <v>118.86666666666667</v>
      </c>
      <c r="K126" s="289">
        <v>119.68333333333334</v>
      </c>
      <c r="L126" s="289">
        <v>120.61666666666667</v>
      </c>
      <c r="M126" s="276">
        <v>118.75</v>
      </c>
      <c r="N126" s="276">
        <v>117</v>
      </c>
      <c r="O126" s="291">
        <v>74014500</v>
      </c>
      <c r="P126" s="292">
        <v>-2.3816840811309156E-3</v>
      </c>
    </row>
    <row r="127" spans="1:16" ht="15">
      <c r="A127" s="254">
        <v>117</v>
      </c>
      <c r="B127" s="343" t="s">
        <v>72</v>
      </c>
      <c r="C127" s="435" t="s">
        <v>155</v>
      </c>
      <c r="D127" s="436">
        <v>44371</v>
      </c>
      <c r="E127" s="288">
        <v>122</v>
      </c>
      <c r="F127" s="288">
        <v>122.63333333333333</v>
      </c>
      <c r="G127" s="289">
        <v>120.91666666666666</v>
      </c>
      <c r="H127" s="289">
        <v>119.83333333333333</v>
      </c>
      <c r="I127" s="289">
        <v>118.11666666666666</v>
      </c>
      <c r="J127" s="289">
        <v>123.71666666666665</v>
      </c>
      <c r="K127" s="289">
        <v>125.43333333333332</v>
      </c>
      <c r="L127" s="289">
        <v>126.51666666666665</v>
      </c>
      <c r="M127" s="276">
        <v>124.35</v>
      </c>
      <c r="N127" s="276">
        <v>121.55</v>
      </c>
      <c r="O127" s="291">
        <v>77931700</v>
      </c>
      <c r="P127" s="292">
        <v>3.0861682623752291E-2</v>
      </c>
    </row>
    <row r="128" spans="1:16" ht="15">
      <c r="A128" s="254">
        <v>118</v>
      </c>
      <c r="B128" s="343" t="s">
        <v>78</v>
      </c>
      <c r="C128" s="435" t="s">
        <v>156</v>
      </c>
      <c r="D128" s="436">
        <v>44371</v>
      </c>
      <c r="E128" s="288">
        <v>29479.5</v>
      </c>
      <c r="F128" s="288">
        <v>29611.216666666664</v>
      </c>
      <c r="G128" s="289">
        <v>29258.233333333326</v>
      </c>
      <c r="H128" s="289">
        <v>29036.966666666664</v>
      </c>
      <c r="I128" s="289">
        <v>28683.983333333326</v>
      </c>
      <c r="J128" s="289">
        <v>29832.483333333326</v>
      </c>
      <c r="K128" s="289">
        <v>30185.466666666664</v>
      </c>
      <c r="L128" s="289">
        <v>30406.733333333326</v>
      </c>
      <c r="M128" s="276">
        <v>29964.2</v>
      </c>
      <c r="N128" s="276">
        <v>29389.95</v>
      </c>
      <c r="O128" s="291">
        <v>82260</v>
      </c>
      <c r="P128" s="292">
        <v>-2.9380530973451328E-2</v>
      </c>
    </row>
    <row r="129" spans="1:16" ht="15">
      <c r="A129" s="254">
        <v>119</v>
      </c>
      <c r="B129" s="362" t="s">
        <v>51</v>
      </c>
      <c r="C129" s="435" t="s">
        <v>157</v>
      </c>
      <c r="D129" s="436">
        <v>44371</v>
      </c>
      <c r="E129" s="288">
        <v>2442.15</v>
      </c>
      <c r="F129" s="288">
        <v>2425.5499999999997</v>
      </c>
      <c r="G129" s="289">
        <v>2357.4999999999995</v>
      </c>
      <c r="H129" s="289">
        <v>2272.85</v>
      </c>
      <c r="I129" s="289">
        <v>2204.7999999999997</v>
      </c>
      <c r="J129" s="289">
        <v>2510.1999999999994</v>
      </c>
      <c r="K129" s="289">
        <v>2578.2499999999995</v>
      </c>
      <c r="L129" s="289">
        <v>2662.8999999999992</v>
      </c>
      <c r="M129" s="276">
        <v>2493.6</v>
      </c>
      <c r="N129" s="276">
        <v>2340.9</v>
      </c>
      <c r="O129" s="291">
        <v>3537875</v>
      </c>
      <c r="P129" s="292">
        <v>3.3333333333333333E-2</v>
      </c>
    </row>
    <row r="130" spans="1:16" ht="15">
      <c r="A130" s="254">
        <v>120</v>
      </c>
      <c r="B130" s="343" t="s">
        <v>72</v>
      </c>
      <c r="C130" s="435" t="s">
        <v>158</v>
      </c>
      <c r="D130" s="436">
        <v>44371</v>
      </c>
      <c r="E130" s="288">
        <v>229.8</v>
      </c>
      <c r="F130" s="288">
        <v>229.25</v>
      </c>
      <c r="G130" s="289">
        <v>228.05</v>
      </c>
      <c r="H130" s="289">
        <v>226.3</v>
      </c>
      <c r="I130" s="289">
        <v>225.10000000000002</v>
      </c>
      <c r="J130" s="289">
        <v>231</v>
      </c>
      <c r="K130" s="289">
        <v>232.2</v>
      </c>
      <c r="L130" s="289">
        <v>233.95</v>
      </c>
      <c r="M130" s="276">
        <v>230.45</v>
      </c>
      <c r="N130" s="276">
        <v>227.5</v>
      </c>
      <c r="O130" s="291">
        <v>25365000</v>
      </c>
      <c r="P130" s="292">
        <v>-5.9928841449855462E-2</v>
      </c>
    </row>
    <row r="131" spans="1:16" ht="15">
      <c r="A131" s="254">
        <v>121</v>
      </c>
      <c r="B131" s="343" t="s">
        <v>56</v>
      </c>
      <c r="C131" s="435" t="s">
        <v>159</v>
      </c>
      <c r="D131" s="436">
        <v>44371</v>
      </c>
      <c r="E131" s="288">
        <v>123.9</v>
      </c>
      <c r="F131" s="288">
        <v>124.48333333333335</v>
      </c>
      <c r="G131" s="289">
        <v>123.01666666666669</v>
      </c>
      <c r="H131" s="289">
        <v>122.13333333333334</v>
      </c>
      <c r="I131" s="289">
        <v>120.66666666666669</v>
      </c>
      <c r="J131" s="289">
        <v>125.3666666666667</v>
      </c>
      <c r="K131" s="289">
        <v>126.83333333333334</v>
      </c>
      <c r="L131" s="289">
        <v>127.71666666666671</v>
      </c>
      <c r="M131" s="276">
        <v>125.95</v>
      </c>
      <c r="N131" s="276">
        <v>123.6</v>
      </c>
      <c r="O131" s="291">
        <v>48862200</v>
      </c>
      <c r="P131" s="292">
        <v>7.4144745808913726E-2</v>
      </c>
    </row>
    <row r="132" spans="1:16" ht="15">
      <c r="A132" s="254">
        <v>122</v>
      </c>
      <c r="B132" s="343" t="s">
        <v>51</v>
      </c>
      <c r="C132" s="435" t="s">
        <v>269</v>
      </c>
      <c r="D132" s="436">
        <v>44371</v>
      </c>
      <c r="E132" s="288">
        <v>5483.3</v>
      </c>
      <c r="F132" s="288">
        <v>5513.333333333333</v>
      </c>
      <c r="G132" s="289">
        <v>5434.3666666666659</v>
      </c>
      <c r="H132" s="289">
        <v>5385.4333333333325</v>
      </c>
      <c r="I132" s="289">
        <v>5306.4666666666653</v>
      </c>
      <c r="J132" s="289">
        <v>5562.2666666666664</v>
      </c>
      <c r="K132" s="289">
        <v>5641.2333333333336</v>
      </c>
      <c r="L132" s="289">
        <v>5690.166666666667</v>
      </c>
      <c r="M132" s="276">
        <v>5592.3</v>
      </c>
      <c r="N132" s="276">
        <v>5464.4</v>
      </c>
      <c r="O132" s="291">
        <v>378750</v>
      </c>
      <c r="P132" s="292">
        <v>-5.2532833020637902E-2</v>
      </c>
    </row>
    <row r="133" spans="1:16" ht="15">
      <c r="A133" s="254">
        <v>123</v>
      </c>
      <c r="B133" s="343" t="s">
        <v>49</v>
      </c>
      <c r="C133" s="435" t="s">
        <v>160</v>
      </c>
      <c r="D133" s="436">
        <v>44371</v>
      </c>
      <c r="E133" s="288">
        <v>2149.0500000000002</v>
      </c>
      <c r="F133" s="288">
        <v>2156.1833333333334</v>
      </c>
      <c r="G133" s="289">
        <v>2137.3666666666668</v>
      </c>
      <c r="H133" s="289">
        <v>2125.6833333333334</v>
      </c>
      <c r="I133" s="289">
        <v>2106.8666666666668</v>
      </c>
      <c r="J133" s="289">
        <v>2167.8666666666668</v>
      </c>
      <c r="K133" s="289">
        <v>2186.6833333333334</v>
      </c>
      <c r="L133" s="289">
        <v>2198.3666666666668</v>
      </c>
      <c r="M133" s="276">
        <v>2175</v>
      </c>
      <c r="N133" s="276">
        <v>2144.5</v>
      </c>
      <c r="O133" s="291">
        <v>2378500</v>
      </c>
      <c r="P133" s="292">
        <v>-7.7179808093450148E-3</v>
      </c>
    </row>
    <row r="134" spans="1:16" ht="15">
      <c r="A134" s="254">
        <v>124</v>
      </c>
      <c r="B134" s="343" t="s">
        <v>835</v>
      </c>
      <c r="C134" s="435" t="s">
        <v>267</v>
      </c>
      <c r="D134" s="436">
        <v>44371</v>
      </c>
      <c r="E134" s="288">
        <v>2797.85</v>
      </c>
      <c r="F134" s="288">
        <v>2810.5166666666664</v>
      </c>
      <c r="G134" s="289">
        <v>2774.583333333333</v>
      </c>
      <c r="H134" s="289">
        <v>2751.3166666666666</v>
      </c>
      <c r="I134" s="289">
        <v>2715.3833333333332</v>
      </c>
      <c r="J134" s="289">
        <v>2833.7833333333328</v>
      </c>
      <c r="K134" s="289">
        <v>2869.7166666666662</v>
      </c>
      <c r="L134" s="289">
        <v>2892.9833333333327</v>
      </c>
      <c r="M134" s="276">
        <v>2846.45</v>
      </c>
      <c r="N134" s="276">
        <v>2787.25</v>
      </c>
      <c r="O134" s="291">
        <v>708000</v>
      </c>
      <c r="P134" s="292">
        <v>1.5781922525107604E-2</v>
      </c>
    </row>
    <row r="135" spans="1:16" ht="15">
      <c r="A135" s="254">
        <v>125</v>
      </c>
      <c r="B135" s="343" t="s">
        <v>53</v>
      </c>
      <c r="C135" s="435" t="s">
        <v>161</v>
      </c>
      <c r="D135" s="436">
        <v>44371</v>
      </c>
      <c r="E135" s="288">
        <v>41.3</v>
      </c>
      <c r="F135" s="288">
        <v>41.716666666666669</v>
      </c>
      <c r="G135" s="289">
        <v>40.683333333333337</v>
      </c>
      <c r="H135" s="289">
        <v>40.06666666666667</v>
      </c>
      <c r="I135" s="289">
        <v>39.033333333333339</v>
      </c>
      <c r="J135" s="289">
        <v>42.333333333333336</v>
      </c>
      <c r="K135" s="289">
        <v>43.366666666666667</v>
      </c>
      <c r="L135" s="289">
        <v>43.983333333333334</v>
      </c>
      <c r="M135" s="276">
        <v>42.75</v>
      </c>
      <c r="N135" s="276">
        <v>41.1</v>
      </c>
      <c r="O135" s="291">
        <v>323744000</v>
      </c>
      <c r="P135" s="292">
        <v>9.2548596112311018E-2</v>
      </c>
    </row>
    <row r="136" spans="1:16" ht="15">
      <c r="A136" s="254">
        <v>126</v>
      </c>
      <c r="B136" s="343" t="s">
        <v>42</v>
      </c>
      <c r="C136" s="435" t="s">
        <v>162</v>
      </c>
      <c r="D136" s="436">
        <v>44371</v>
      </c>
      <c r="E136" s="288">
        <v>234.35</v>
      </c>
      <c r="F136" s="288">
        <v>234.54999999999998</v>
      </c>
      <c r="G136" s="289">
        <v>232.29999999999995</v>
      </c>
      <c r="H136" s="289">
        <v>230.24999999999997</v>
      </c>
      <c r="I136" s="289">
        <v>227.99999999999994</v>
      </c>
      <c r="J136" s="289">
        <v>236.59999999999997</v>
      </c>
      <c r="K136" s="289">
        <v>238.85000000000002</v>
      </c>
      <c r="L136" s="289">
        <v>240.89999999999998</v>
      </c>
      <c r="M136" s="276">
        <v>236.8</v>
      </c>
      <c r="N136" s="276">
        <v>232.5</v>
      </c>
      <c r="O136" s="291">
        <v>23784000</v>
      </c>
      <c r="P136" s="292">
        <v>1.8534119629317607E-3</v>
      </c>
    </row>
    <row r="137" spans="1:16" ht="15">
      <c r="A137" s="254">
        <v>127</v>
      </c>
      <c r="B137" s="343" t="s">
        <v>88</v>
      </c>
      <c r="C137" s="435" t="s">
        <v>163</v>
      </c>
      <c r="D137" s="436">
        <v>44371</v>
      </c>
      <c r="E137" s="288">
        <v>1408.75</v>
      </c>
      <c r="F137" s="288">
        <v>1409.8833333333332</v>
      </c>
      <c r="G137" s="289">
        <v>1390.1666666666665</v>
      </c>
      <c r="H137" s="289">
        <v>1371.5833333333333</v>
      </c>
      <c r="I137" s="289">
        <v>1351.8666666666666</v>
      </c>
      <c r="J137" s="289">
        <v>1428.4666666666665</v>
      </c>
      <c r="K137" s="289">
        <v>1448.1833333333332</v>
      </c>
      <c r="L137" s="289">
        <v>1466.7666666666664</v>
      </c>
      <c r="M137" s="276">
        <v>1429.6</v>
      </c>
      <c r="N137" s="276">
        <v>1391.3</v>
      </c>
      <c r="O137" s="291">
        <v>1309726</v>
      </c>
      <c r="P137" s="292">
        <v>-0.10287148034569278</v>
      </c>
    </row>
    <row r="138" spans="1:16" ht="15">
      <c r="A138" s="254">
        <v>128</v>
      </c>
      <c r="B138" s="343" t="s">
        <v>37</v>
      </c>
      <c r="C138" s="435" t="s">
        <v>164</v>
      </c>
      <c r="D138" s="436">
        <v>44371</v>
      </c>
      <c r="E138" s="288">
        <v>1025.55</v>
      </c>
      <c r="F138" s="288">
        <v>1029.9666666666665</v>
      </c>
      <c r="G138" s="289">
        <v>1018.633333333333</v>
      </c>
      <c r="H138" s="289">
        <v>1011.7166666666665</v>
      </c>
      <c r="I138" s="289">
        <v>1000.383333333333</v>
      </c>
      <c r="J138" s="289">
        <v>1036.883333333333</v>
      </c>
      <c r="K138" s="289">
        <v>1048.2166666666665</v>
      </c>
      <c r="L138" s="289">
        <v>1055.133333333333</v>
      </c>
      <c r="M138" s="276">
        <v>1041.3</v>
      </c>
      <c r="N138" s="276">
        <v>1023.05</v>
      </c>
      <c r="O138" s="291">
        <v>1972000</v>
      </c>
      <c r="P138" s="292">
        <v>-2.0683832840861123E-2</v>
      </c>
    </row>
    <row r="139" spans="1:16" ht="15">
      <c r="A139" s="254">
        <v>129</v>
      </c>
      <c r="B139" s="343" t="s">
        <v>53</v>
      </c>
      <c r="C139" s="435" t="s">
        <v>165</v>
      </c>
      <c r="D139" s="436">
        <v>44371</v>
      </c>
      <c r="E139" s="288">
        <v>210.5</v>
      </c>
      <c r="F139" s="288">
        <v>211.6</v>
      </c>
      <c r="G139" s="289">
        <v>208.6</v>
      </c>
      <c r="H139" s="289">
        <v>206.7</v>
      </c>
      <c r="I139" s="289">
        <v>203.7</v>
      </c>
      <c r="J139" s="289">
        <v>213.5</v>
      </c>
      <c r="K139" s="289">
        <v>216.5</v>
      </c>
      <c r="L139" s="289">
        <v>218.4</v>
      </c>
      <c r="M139" s="276">
        <v>214.6</v>
      </c>
      <c r="N139" s="276">
        <v>209.7</v>
      </c>
      <c r="O139" s="291">
        <v>24035200</v>
      </c>
      <c r="P139" s="292">
        <v>-4.8340796876794122E-2</v>
      </c>
    </row>
    <row r="140" spans="1:16" ht="15">
      <c r="A140" s="254">
        <v>130</v>
      </c>
      <c r="B140" s="343" t="s">
        <v>42</v>
      </c>
      <c r="C140" s="435" t="s">
        <v>166</v>
      </c>
      <c r="D140" s="436">
        <v>44371</v>
      </c>
      <c r="E140" s="288">
        <v>145.19999999999999</v>
      </c>
      <c r="F140" s="288">
        <v>146.31666666666666</v>
      </c>
      <c r="G140" s="289">
        <v>143.88333333333333</v>
      </c>
      <c r="H140" s="289">
        <v>142.56666666666666</v>
      </c>
      <c r="I140" s="289">
        <v>140.13333333333333</v>
      </c>
      <c r="J140" s="289">
        <v>147.63333333333333</v>
      </c>
      <c r="K140" s="289">
        <v>150.06666666666666</v>
      </c>
      <c r="L140" s="289">
        <v>151.38333333333333</v>
      </c>
      <c r="M140" s="276">
        <v>148.75</v>
      </c>
      <c r="N140" s="276">
        <v>145</v>
      </c>
      <c r="O140" s="291">
        <v>24774000</v>
      </c>
      <c r="P140" s="292">
        <v>6.3626996393611537E-2</v>
      </c>
    </row>
    <row r="141" spans="1:16" ht="15">
      <c r="A141" s="254">
        <v>131</v>
      </c>
      <c r="B141" s="343" t="s">
        <v>72</v>
      </c>
      <c r="C141" s="435" t="s">
        <v>167</v>
      </c>
      <c r="D141" s="436">
        <v>44371</v>
      </c>
      <c r="E141" s="288">
        <v>2225.1</v>
      </c>
      <c r="F141" s="288">
        <v>2234.6166666666668</v>
      </c>
      <c r="G141" s="289">
        <v>2210.6333333333337</v>
      </c>
      <c r="H141" s="289">
        <v>2196.166666666667</v>
      </c>
      <c r="I141" s="289">
        <v>2172.1833333333338</v>
      </c>
      <c r="J141" s="289">
        <v>2249.0833333333335</v>
      </c>
      <c r="K141" s="289">
        <v>2273.0666666666671</v>
      </c>
      <c r="L141" s="289">
        <v>2287.5333333333333</v>
      </c>
      <c r="M141" s="276">
        <v>2258.6</v>
      </c>
      <c r="N141" s="276">
        <v>2220.15</v>
      </c>
      <c r="O141" s="291">
        <v>36182500</v>
      </c>
      <c r="P141" s="292">
        <v>-1.254699151935266E-2</v>
      </c>
    </row>
    <row r="142" spans="1:16" ht="15">
      <c r="A142" s="254">
        <v>132</v>
      </c>
      <c r="B142" s="343" t="s">
        <v>111</v>
      </c>
      <c r="C142" s="435" t="s">
        <v>168</v>
      </c>
      <c r="D142" s="436">
        <v>44371</v>
      </c>
      <c r="E142" s="288">
        <v>126.95</v>
      </c>
      <c r="F142" s="288">
        <v>128.18333333333331</v>
      </c>
      <c r="G142" s="289">
        <v>125.16666666666663</v>
      </c>
      <c r="H142" s="289">
        <v>123.38333333333333</v>
      </c>
      <c r="I142" s="289">
        <v>120.36666666666665</v>
      </c>
      <c r="J142" s="289">
        <v>129.96666666666661</v>
      </c>
      <c r="K142" s="289">
        <v>132.98333333333332</v>
      </c>
      <c r="L142" s="289">
        <v>134.76666666666659</v>
      </c>
      <c r="M142" s="276">
        <v>131.19999999999999</v>
      </c>
      <c r="N142" s="276">
        <v>126.4</v>
      </c>
      <c r="O142" s="291">
        <v>177184500</v>
      </c>
      <c r="P142" s="292">
        <v>-6.7632335712003409E-3</v>
      </c>
    </row>
    <row r="143" spans="1:16" ht="15">
      <c r="A143" s="254">
        <v>133</v>
      </c>
      <c r="B143" s="343" t="s">
        <v>56</v>
      </c>
      <c r="C143" s="435" t="s">
        <v>274</v>
      </c>
      <c r="D143" s="436">
        <v>44371</v>
      </c>
      <c r="E143" s="288">
        <v>1004.95</v>
      </c>
      <c r="F143" s="288">
        <v>998.65000000000009</v>
      </c>
      <c r="G143" s="289">
        <v>988.45000000000016</v>
      </c>
      <c r="H143" s="289">
        <v>971.95</v>
      </c>
      <c r="I143" s="289">
        <v>961.75000000000011</v>
      </c>
      <c r="J143" s="289">
        <v>1015.1500000000002</v>
      </c>
      <c r="K143" s="289">
        <v>1025.3499999999999</v>
      </c>
      <c r="L143" s="289">
        <v>1041.8500000000004</v>
      </c>
      <c r="M143" s="276">
        <v>1008.85</v>
      </c>
      <c r="N143" s="276">
        <v>982.15</v>
      </c>
      <c r="O143" s="291">
        <v>6321750</v>
      </c>
      <c r="P143" s="292">
        <v>4.7601292567735522E-2</v>
      </c>
    </row>
    <row r="144" spans="1:16" ht="15">
      <c r="A144" s="254">
        <v>134</v>
      </c>
      <c r="B144" s="343" t="s">
        <v>53</v>
      </c>
      <c r="C144" s="435" t="s">
        <v>169</v>
      </c>
      <c r="D144" s="436">
        <v>44371</v>
      </c>
      <c r="E144" s="288">
        <v>418</v>
      </c>
      <c r="F144" s="288">
        <v>419.86666666666662</v>
      </c>
      <c r="G144" s="289">
        <v>414.93333333333322</v>
      </c>
      <c r="H144" s="289">
        <v>411.86666666666662</v>
      </c>
      <c r="I144" s="289">
        <v>406.93333333333322</v>
      </c>
      <c r="J144" s="289">
        <v>422.93333333333322</v>
      </c>
      <c r="K144" s="289">
        <v>427.86666666666662</v>
      </c>
      <c r="L144" s="289">
        <v>430.93333333333322</v>
      </c>
      <c r="M144" s="276">
        <v>424.8</v>
      </c>
      <c r="N144" s="276">
        <v>416.8</v>
      </c>
      <c r="O144" s="291">
        <v>84595500</v>
      </c>
      <c r="P144" s="292">
        <v>-5.5152540669135018E-2</v>
      </c>
    </row>
    <row r="145" spans="1:16" ht="15">
      <c r="A145" s="254">
        <v>135</v>
      </c>
      <c r="B145" s="343" t="s">
        <v>37</v>
      </c>
      <c r="C145" s="435" t="s">
        <v>170</v>
      </c>
      <c r="D145" s="436">
        <v>44371</v>
      </c>
      <c r="E145" s="288">
        <v>29167.8</v>
      </c>
      <c r="F145" s="288">
        <v>28929.7</v>
      </c>
      <c r="G145" s="289">
        <v>28534.45</v>
      </c>
      <c r="H145" s="289">
        <v>27901.1</v>
      </c>
      <c r="I145" s="289">
        <v>27505.85</v>
      </c>
      <c r="J145" s="289">
        <v>29563.050000000003</v>
      </c>
      <c r="K145" s="289">
        <v>29958.300000000003</v>
      </c>
      <c r="L145" s="289">
        <v>30591.650000000005</v>
      </c>
      <c r="M145" s="276">
        <v>29324.95</v>
      </c>
      <c r="N145" s="276">
        <v>28296.35</v>
      </c>
      <c r="O145" s="291">
        <v>132025</v>
      </c>
      <c r="P145" s="292">
        <v>2.7032283158304162E-2</v>
      </c>
    </row>
    <row r="146" spans="1:16" ht="15">
      <c r="A146" s="254">
        <v>136</v>
      </c>
      <c r="B146" s="343" t="s">
        <v>63</v>
      </c>
      <c r="C146" s="435" t="s">
        <v>171</v>
      </c>
      <c r="D146" s="436">
        <v>44371</v>
      </c>
      <c r="E146" s="288">
        <v>1999.75</v>
      </c>
      <c r="F146" s="288">
        <v>2006.5166666666664</v>
      </c>
      <c r="G146" s="289">
        <v>1988.0833333333328</v>
      </c>
      <c r="H146" s="289">
        <v>1976.4166666666663</v>
      </c>
      <c r="I146" s="289">
        <v>1957.9833333333327</v>
      </c>
      <c r="J146" s="289">
        <v>2018.1833333333329</v>
      </c>
      <c r="K146" s="289">
        <v>2036.6166666666663</v>
      </c>
      <c r="L146" s="289">
        <v>2048.2833333333328</v>
      </c>
      <c r="M146" s="276">
        <v>2024.95</v>
      </c>
      <c r="N146" s="276">
        <v>1994.85</v>
      </c>
      <c r="O146" s="291">
        <v>1107700</v>
      </c>
      <c r="P146" s="292">
        <v>5.994005994005994E-3</v>
      </c>
    </row>
    <row r="147" spans="1:16" ht="15">
      <c r="A147" s="254">
        <v>137</v>
      </c>
      <c r="B147" s="343" t="s">
        <v>78</v>
      </c>
      <c r="C147" s="435" t="s">
        <v>172</v>
      </c>
      <c r="D147" s="436">
        <v>44371</v>
      </c>
      <c r="E147" s="288">
        <v>6987.7</v>
      </c>
      <c r="F147" s="288">
        <v>7000.2166666666662</v>
      </c>
      <c r="G147" s="289">
        <v>6936.7833333333328</v>
      </c>
      <c r="H147" s="289">
        <v>6885.8666666666668</v>
      </c>
      <c r="I147" s="289">
        <v>6822.4333333333334</v>
      </c>
      <c r="J147" s="289">
        <v>7051.1333333333323</v>
      </c>
      <c r="K147" s="289">
        <v>7114.5666666666648</v>
      </c>
      <c r="L147" s="289">
        <v>7165.4833333333318</v>
      </c>
      <c r="M147" s="276">
        <v>7063.65</v>
      </c>
      <c r="N147" s="276">
        <v>6949.3</v>
      </c>
      <c r="O147" s="291">
        <v>307750</v>
      </c>
      <c r="P147" s="292">
        <v>-8.6795252225519287E-2</v>
      </c>
    </row>
    <row r="148" spans="1:16" ht="15">
      <c r="A148" s="254">
        <v>138</v>
      </c>
      <c r="B148" s="343" t="s">
        <v>56</v>
      </c>
      <c r="C148" s="435" t="s">
        <v>173</v>
      </c>
      <c r="D148" s="436">
        <v>44371</v>
      </c>
      <c r="E148" s="288">
        <v>1370.5</v>
      </c>
      <c r="F148" s="288">
        <v>1378.5333333333335</v>
      </c>
      <c r="G148" s="289">
        <v>1352.666666666667</v>
      </c>
      <c r="H148" s="289">
        <v>1334.8333333333335</v>
      </c>
      <c r="I148" s="289">
        <v>1308.9666666666669</v>
      </c>
      <c r="J148" s="289">
        <v>1396.366666666667</v>
      </c>
      <c r="K148" s="289">
        <v>1422.2333333333333</v>
      </c>
      <c r="L148" s="289">
        <v>1440.0666666666671</v>
      </c>
      <c r="M148" s="276">
        <v>1404.4</v>
      </c>
      <c r="N148" s="276">
        <v>1360.7</v>
      </c>
      <c r="O148" s="291">
        <v>5223200</v>
      </c>
      <c r="P148" s="292">
        <v>1.1463981409759877E-2</v>
      </c>
    </row>
    <row r="149" spans="1:16" ht="15">
      <c r="A149" s="254">
        <v>139</v>
      </c>
      <c r="B149" s="343" t="s">
        <v>51</v>
      </c>
      <c r="C149" s="435" t="s">
        <v>175</v>
      </c>
      <c r="D149" s="436">
        <v>44371</v>
      </c>
      <c r="E149" s="288">
        <v>667.55</v>
      </c>
      <c r="F149" s="288">
        <v>672.05000000000007</v>
      </c>
      <c r="G149" s="289">
        <v>661.90000000000009</v>
      </c>
      <c r="H149" s="289">
        <v>656.25</v>
      </c>
      <c r="I149" s="289">
        <v>646.1</v>
      </c>
      <c r="J149" s="289">
        <v>677.70000000000016</v>
      </c>
      <c r="K149" s="289">
        <v>687.85</v>
      </c>
      <c r="L149" s="289">
        <v>693.50000000000023</v>
      </c>
      <c r="M149" s="276">
        <v>682.2</v>
      </c>
      <c r="N149" s="276">
        <v>666.4</v>
      </c>
      <c r="O149" s="291">
        <v>39673200</v>
      </c>
      <c r="P149" s="292">
        <v>2.027002700270027E-2</v>
      </c>
    </row>
    <row r="150" spans="1:16" ht="15">
      <c r="A150" s="254">
        <v>140</v>
      </c>
      <c r="B150" s="343" t="s">
        <v>88</v>
      </c>
      <c r="C150" s="435" t="s">
        <v>176</v>
      </c>
      <c r="D150" s="436">
        <v>44371</v>
      </c>
      <c r="E150" s="288">
        <v>549.15</v>
      </c>
      <c r="F150" s="288">
        <v>551.18333333333339</v>
      </c>
      <c r="G150" s="289">
        <v>542.36666666666679</v>
      </c>
      <c r="H150" s="289">
        <v>535.58333333333337</v>
      </c>
      <c r="I150" s="289">
        <v>526.76666666666677</v>
      </c>
      <c r="J150" s="289">
        <v>557.96666666666681</v>
      </c>
      <c r="K150" s="289">
        <v>566.78333333333342</v>
      </c>
      <c r="L150" s="289">
        <v>573.56666666666683</v>
      </c>
      <c r="M150" s="276">
        <v>560</v>
      </c>
      <c r="N150" s="276">
        <v>544.4</v>
      </c>
      <c r="O150" s="291">
        <v>14149500</v>
      </c>
      <c r="P150" s="292">
        <v>-1.6781321659370439E-2</v>
      </c>
    </row>
    <row r="151" spans="1:16" ht="15">
      <c r="A151" s="254">
        <v>141</v>
      </c>
      <c r="B151" s="343" t="s">
        <v>835</v>
      </c>
      <c r="C151" s="435" t="s">
        <v>177</v>
      </c>
      <c r="D151" s="436">
        <v>44371</v>
      </c>
      <c r="E151" s="288">
        <v>722.9</v>
      </c>
      <c r="F151" s="288">
        <v>725.91666666666663</v>
      </c>
      <c r="G151" s="289">
        <v>715.93333333333328</v>
      </c>
      <c r="H151" s="289">
        <v>708.9666666666667</v>
      </c>
      <c r="I151" s="289">
        <v>698.98333333333335</v>
      </c>
      <c r="J151" s="289">
        <v>732.88333333333321</v>
      </c>
      <c r="K151" s="289">
        <v>742.86666666666656</v>
      </c>
      <c r="L151" s="289">
        <v>749.83333333333314</v>
      </c>
      <c r="M151" s="276">
        <v>735.9</v>
      </c>
      <c r="N151" s="276">
        <v>718.95</v>
      </c>
      <c r="O151" s="291">
        <v>7233000</v>
      </c>
      <c r="P151" s="292">
        <v>-2.0714865962632008E-2</v>
      </c>
    </row>
    <row r="152" spans="1:16" ht="15">
      <c r="A152" s="254">
        <v>142</v>
      </c>
      <c r="B152" s="343" t="s">
        <v>49</v>
      </c>
      <c r="C152" s="435" t="s">
        <v>804</v>
      </c>
      <c r="D152" s="436">
        <v>44371</v>
      </c>
      <c r="E152" s="288">
        <v>755.5</v>
      </c>
      <c r="F152" s="288">
        <v>751.76666666666677</v>
      </c>
      <c r="G152" s="289">
        <v>745.88333333333355</v>
      </c>
      <c r="H152" s="289">
        <v>736.26666666666677</v>
      </c>
      <c r="I152" s="289">
        <v>730.38333333333355</v>
      </c>
      <c r="J152" s="289">
        <v>761.38333333333355</v>
      </c>
      <c r="K152" s="289">
        <v>767.26666666666677</v>
      </c>
      <c r="L152" s="289">
        <v>776.88333333333355</v>
      </c>
      <c r="M152" s="276">
        <v>757.65</v>
      </c>
      <c r="N152" s="276">
        <v>742.15</v>
      </c>
      <c r="O152" s="291">
        <v>7269750</v>
      </c>
      <c r="P152" s="292">
        <v>2.3569663562060444E-2</v>
      </c>
    </row>
    <row r="153" spans="1:16" ht="15">
      <c r="A153" s="254">
        <v>143</v>
      </c>
      <c r="B153" s="343" t="s">
        <v>43</v>
      </c>
      <c r="C153" s="435" t="s">
        <v>179</v>
      </c>
      <c r="D153" s="436">
        <v>44371</v>
      </c>
      <c r="E153" s="288">
        <v>337.7</v>
      </c>
      <c r="F153" s="288">
        <v>339.65000000000003</v>
      </c>
      <c r="G153" s="289">
        <v>334.55000000000007</v>
      </c>
      <c r="H153" s="289">
        <v>331.40000000000003</v>
      </c>
      <c r="I153" s="289">
        <v>326.30000000000007</v>
      </c>
      <c r="J153" s="289">
        <v>342.80000000000007</v>
      </c>
      <c r="K153" s="289">
        <v>347.90000000000009</v>
      </c>
      <c r="L153" s="289">
        <v>351.05000000000007</v>
      </c>
      <c r="M153" s="276">
        <v>344.75</v>
      </c>
      <c r="N153" s="276">
        <v>336.5</v>
      </c>
      <c r="O153" s="291">
        <v>93385950</v>
      </c>
      <c r="P153" s="292">
        <v>-2.3774765380604797E-2</v>
      </c>
    </row>
    <row r="154" spans="1:16" ht="15">
      <c r="A154" s="254">
        <v>144</v>
      </c>
      <c r="B154" s="343" t="s">
        <v>42</v>
      </c>
      <c r="C154" s="435" t="s">
        <v>181</v>
      </c>
      <c r="D154" s="436">
        <v>44371</v>
      </c>
      <c r="E154" s="288">
        <v>121.6</v>
      </c>
      <c r="F154" s="288">
        <v>122.56666666666666</v>
      </c>
      <c r="G154" s="289">
        <v>120.23333333333332</v>
      </c>
      <c r="H154" s="289">
        <v>118.86666666666666</v>
      </c>
      <c r="I154" s="289">
        <v>116.53333333333332</v>
      </c>
      <c r="J154" s="289">
        <v>123.93333333333332</v>
      </c>
      <c r="K154" s="289">
        <v>126.26666666666667</v>
      </c>
      <c r="L154" s="289">
        <v>127.63333333333333</v>
      </c>
      <c r="M154" s="276">
        <v>124.9</v>
      </c>
      <c r="N154" s="276">
        <v>121.2</v>
      </c>
      <c r="O154" s="291">
        <v>134001000</v>
      </c>
      <c r="P154" s="292">
        <v>-5.8590815764434871E-3</v>
      </c>
    </row>
    <row r="155" spans="1:16" ht="15">
      <c r="A155" s="254">
        <v>145</v>
      </c>
      <c r="B155" s="343" t="s">
        <v>111</v>
      </c>
      <c r="C155" s="435" t="s">
        <v>182</v>
      </c>
      <c r="D155" s="436">
        <v>44371</v>
      </c>
      <c r="E155" s="288">
        <v>1112.6500000000001</v>
      </c>
      <c r="F155" s="288">
        <v>1117.3</v>
      </c>
      <c r="G155" s="289">
        <v>1102.6999999999998</v>
      </c>
      <c r="H155" s="289">
        <v>1092.7499999999998</v>
      </c>
      <c r="I155" s="289">
        <v>1078.1499999999996</v>
      </c>
      <c r="J155" s="289">
        <v>1127.25</v>
      </c>
      <c r="K155" s="289">
        <v>1141.8499999999999</v>
      </c>
      <c r="L155" s="289">
        <v>1151.8000000000002</v>
      </c>
      <c r="M155" s="276">
        <v>1131.9000000000001</v>
      </c>
      <c r="N155" s="276">
        <v>1107.3499999999999</v>
      </c>
      <c r="O155" s="291">
        <v>48063250</v>
      </c>
      <c r="P155" s="292">
        <v>-3.1597876348689845E-2</v>
      </c>
    </row>
    <row r="156" spans="1:16" ht="15">
      <c r="A156" s="254">
        <v>146</v>
      </c>
      <c r="B156" s="343" t="s">
        <v>106</v>
      </c>
      <c r="C156" s="435" t="s">
        <v>183</v>
      </c>
      <c r="D156" s="436">
        <v>44371</v>
      </c>
      <c r="E156" s="288">
        <v>3301.1</v>
      </c>
      <c r="F156" s="288">
        <v>3304.75</v>
      </c>
      <c r="G156" s="289">
        <v>3285.15</v>
      </c>
      <c r="H156" s="289">
        <v>3269.2000000000003</v>
      </c>
      <c r="I156" s="289">
        <v>3249.6000000000004</v>
      </c>
      <c r="J156" s="289">
        <v>3320.7</v>
      </c>
      <c r="K156" s="289">
        <v>3340.3</v>
      </c>
      <c r="L156" s="289">
        <v>3356.2499999999995</v>
      </c>
      <c r="M156" s="276">
        <v>3324.35</v>
      </c>
      <c r="N156" s="276">
        <v>3288.8</v>
      </c>
      <c r="O156" s="291">
        <v>8211000</v>
      </c>
      <c r="P156" s="292">
        <v>2.5785173525222995E-2</v>
      </c>
    </row>
    <row r="157" spans="1:16" ht="15">
      <c r="A157" s="254">
        <v>147</v>
      </c>
      <c r="B157" s="343" t="s">
        <v>106</v>
      </c>
      <c r="C157" s="435" t="s">
        <v>184</v>
      </c>
      <c r="D157" s="436">
        <v>44371</v>
      </c>
      <c r="E157" s="288">
        <v>1056.9000000000001</v>
      </c>
      <c r="F157" s="288">
        <v>1060.7833333333333</v>
      </c>
      <c r="G157" s="289">
        <v>1049.9666666666667</v>
      </c>
      <c r="H157" s="289">
        <v>1043.0333333333333</v>
      </c>
      <c r="I157" s="289">
        <v>1032.2166666666667</v>
      </c>
      <c r="J157" s="289">
        <v>1067.7166666666667</v>
      </c>
      <c r="K157" s="289">
        <v>1078.5333333333333</v>
      </c>
      <c r="L157" s="289">
        <v>1085.4666666666667</v>
      </c>
      <c r="M157" s="276">
        <v>1071.5999999999999</v>
      </c>
      <c r="N157" s="276">
        <v>1053.8499999999999</v>
      </c>
      <c r="O157" s="291">
        <v>12906600</v>
      </c>
      <c r="P157" s="292">
        <v>6.3625730994152051E-3</v>
      </c>
    </row>
    <row r="158" spans="1:16" ht="15">
      <c r="A158" s="254">
        <v>148</v>
      </c>
      <c r="B158" s="343" t="s">
        <v>49</v>
      </c>
      <c r="C158" s="435" t="s">
        <v>185</v>
      </c>
      <c r="D158" s="436">
        <v>44371</v>
      </c>
      <c r="E158" s="288">
        <v>1754.8</v>
      </c>
      <c r="F158" s="288">
        <v>1757.1333333333332</v>
      </c>
      <c r="G158" s="289">
        <v>1745.5166666666664</v>
      </c>
      <c r="H158" s="289">
        <v>1736.2333333333331</v>
      </c>
      <c r="I158" s="289">
        <v>1724.6166666666663</v>
      </c>
      <c r="J158" s="289">
        <v>1766.4166666666665</v>
      </c>
      <c r="K158" s="289">
        <v>1778.0333333333333</v>
      </c>
      <c r="L158" s="289">
        <v>1787.3166666666666</v>
      </c>
      <c r="M158" s="276">
        <v>1768.75</v>
      </c>
      <c r="N158" s="276">
        <v>1747.85</v>
      </c>
      <c r="O158" s="291">
        <v>4647375</v>
      </c>
      <c r="P158" s="292">
        <v>5.877829987184964E-2</v>
      </c>
    </row>
    <row r="159" spans="1:16" ht="15">
      <c r="A159" s="254">
        <v>149</v>
      </c>
      <c r="B159" s="343" t="s">
        <v>51</v>
      </c>
      <c r="C159" s="435" t="s">
        <v>186</v>
      </c>
      <c r="D159" s="436">
        <v>44371</v>
      </c>
      <c r="E159" s="288">
        <v>2922.4</v>
      </c>
      <c r="F159" s="288">
        <v>2918.4166666666665</v>
      </c>
      <c r="G159" s="289">
        <v>2890.9833333333331</v>
      </c>
      <c r="H159" s="289">
        <v>2859.5666666666666</v>
      </c>
      <c r="I159" s="289">
        <v>2832.1333333333332</v>
      </c>
      <c r="J159" s="289">
        <v>2949.833333333333</v>
      </c>
      <c r="K159" s="289">
        <v>2977.2666666666664</v>
      </c>
      <c r="L159" s="289">
        <v>3008.6833333333329</v>
      </c>
      <c r="M159" s="276">
        <v>2945.85</v>
      </c>
      <c r="N159" s="276">
        <v>2887</v>
      </c>
      <c r="O159" s="291">
        <v>682000</v>
      </c>
      <c r="P159" s="292">
        <v>-9.8003629764065337E-3</v>
      </c>
    </row>
    <row r="160" spans="1:16" ht="15">
      <c r="A160" s="254">
        <v>150</v>
      </c>
      <c r="B160" s="343" t="s">
        <v>42</v>
      </c>
      <c r="C160" s="435" t="s">
        <v>187</v>
      </c>
      <c r="D160" s="436">
        <v>44371</v>
      </c>
      <c r="E160" s="288">
        <v>451.9</v>
      </c>
      <c r="F160" s="288">
        <v>455.63333333333338</v>
      </c>
      <c r="G160" s="289">
        <v>446.86666666666679</v>
      </c>
      <c r="H160" s="289">
        <v>441.83333333333343</v>
      </c>
      <c r="I160" s="289">
        <v>433.06666666666683</v>
      </c>
      <c r="J160" s="289">
        <v>460.66666666666674</v>
      </c>
      <c r="K160" s="289">
        <v>469.43333333333328</v>
      </c>
      <c r="L160" s="289">
        <v>474.4666666666667</v>
      </c>
      <c r="M160" s="276">
        <v>464.4</v>
      </c>
      <c r="N160" s="276">
        <v>450.6</v>
      </c>
      <c r="O160" s="291">
        <v>4156500</v>
      </c>
      <c r="P160" s="292">
        <v>4.1729323308270679E-2</v>
      </c>
    </row>
    <row r="161" spans="1:16" ht="15">
      <c r="A161" s="254">
        <v>151</v>
      </c>
      <c r="B161" s="343" t="s">
        <v>39</v>
      </c>
      <c r="C161" s="435" t="s">
        <v>510</v>
      </c>
      <c r="D161" s="436">
        <v>44371</v>
      </c>
      <c r="E161" s="288">
        <v>855.6</v>
      </c>
      <c r="F161" s="288">
        <v>857.11666666666667</v>
      </c>
      <c r="G161" s="289">
        <v>849.13333333333333</v>
      </c>
      <c r="H161" s="289">
        <v>842.66666666666663</v>
      </c>
      <c r="I161" s="289">
        <v>834.68333333333328</v>
      </c>
      <c r="J161" s="289">
        <v>863.58333333333337</v>
      </c>
      <c r="K161" s="289">
        <v>871.56666666666672</v>
      </c>
      <c r="L161" s="289">
        <v>878.03333333333342</v>
      </c>
      <c r="M161" s="276">
        <v>865.1</v>
      </c>
      <c r="N161" s="276">
        <v>850.65</v>
      </c>
      <c r="O161" s="291">
        <v>933800</v>
      </c>
      <c r="P161" s="292">
        <v>-4.1666666666666664E-2</v>
      </c>
    </row>
    <row r="162" spans="1:16" ht="15">
      <c r="A162" s="254">
        <v>152</v>
      </c>
      <c r="B162" s="343" t="s">
        <v>43</v>
      </c>
      <c r="C162" s="435" t="s">
        <v>188</v>
      </c>
      <c r="D162" s="436">
        <v>44371</v>
      </c>
      <c r="E162" s="288">
        <v>617.1</v>
      </c>
      <c r="F162" s="288">
        <v>619.91666666666663</v>
      </c>
      <c r="G162" s="289">
        <v>612.43333333333328</v>
      </c>
      <c r="H162" s="289">
        <v>607.76666666666665</v>
      </c>
      <c r="I162" s="289">
        <v>600.2833333333333</v>
      </c>
      <c r="J162" s="289">
        <v>624.58333333333326</v>
      </c>
      <c r="K162" s="289">
        <v>632.06666666666661</v>
      </c>
      <c r="L162" s="289">
        <v>636.73333333333323</v>
      </c>
      <c r="M162" s="276">
        <v>627.4</v>
      </c>
      <c r="N162" s="276">
        <v>615.25</v>
      </c>
      <c r="O162" s="291">
        <v>6458200</v>
      </c>
      <c r="P162" s="292">
        <v>4.9601820250284416E-2</v>
      </c>
    </row>
    <row r="163" spans="1:16" ht="15">
      <c r="A163" s="254">
        <v>153</v>
      </c>
      <c r="B163" s="343" t="s">
        <v>49</v>
      </c>
      <c r="C163" s="435" t="s">
        <v>189</v>
      </c>
      <c r="D163" s="436">
        <v>44371</v>
      </c>
      <c r="E163" s="288">
        <v>1456.95</v>
      </c>
      <c r="F163" s="288">
        <v>1449.3499999999997</v>
      </c>
      <c r="G163" s="289">
        <v>1426.6999999999994</v>
      </c>
      <c r="H163" s="289">
        <v>1396.4499999999996</v>
      </c>
      <c r="I163" s="289">
        <v>1373.7999999999993</v>
      </c>
      <c r="J163" s="289">
        <v>1479.5999999999995</v>
      </c>
      <c r="K163" s="289">
        <v>1502.2499999999995</v>
      </c>
      <c r="L163" s="289">
        <v>1532.4999999999995</v>
      </c>
      <c r="M163" s="276">
        <v>1472</v>
      </c>
      <c r="N163" s="276">
        <v>1419.1</v>
      </c>
      <c r="O163" s="291">
        <v>3027500</v>
      </c>
      <c r="P163" s="292">
        <v>6.5270935960591137E-2</v>
      </c>
    </row>
    <row r="164" spans="1:16" ht="15">
      <c r="A164" s="254">
        <v>154</v>
      </c>
      <c r="B164" s="343" t="s">
        <v>37</v>
      </c>
      <c r="C164" s="435" t="s">
        <v>191</v>
      </c>
      <c r="D164" s="436">
        <v>44371</v>
      </c>
      <c r="E164" s="288">
        <v>6858.25</v>
      </c>
      <c r="F164" s="288">
        <v>6850.0166666666664</v>
      </c>
      <c r="G164" s="289">
        <v>6755.4333333333325</v>
      </c>
      <c r="H164" s="289">
        <v>6652.6166666666659</v>
      </c>
      <c r="I164" s="289">
        <v>6558.0333333333319</v>
      </c>
      <c r="J164" s="289">
        <v>6952.833333333333</v>
      </c>
      <c r="K164" s="289">
        <v>7047.416666666667</v>
      </c>
      <c r="L164" s="289">
        <v>7150.2333333333336</v>
      </c>
      <c r="M164" s="276">
        <v>6944.6</v>
      </c>
      <c r="N164" s="276">
        <v>6747.2</v>
      </c>
      <c r="O164" s="291">
        <v>2228500</v>
      </c>
      <c r="P164" s="292">
        <v>5.4362225586676763E-2</v>
      </c>
    </row>
    <row r="165" spans="1:16" ht="15">
      <c r="A165" s="254">
        <v>155</v>
      </c>
      <c r="B165" s="343" t="s">
        <v>835</v>
      </c>
      <c r="C165" s="435" t="s">
        <v>193</v>
      </c>
      <c r="D165" s="436">
        <v>44371</v>
      </c>
      <c r="E165" s="288">
        <v>802.25</v>
      </c>
      <c r="F165" s="288">
        <v>795.06666666666661</v>
      </c>
      <c r="G165" s="289">
        <v>783.78333333333319</v>
      </c>
      <c r="H165" s="289">
        <v>765.31666666666661</v>
      </c>
      <c r="I165" s="289">
        <v>754.03333333333319</v>
      </c>
      <c r="J165" s="289">
        <v>813.53333333333319</v>
      </c>
      <c r="K165" s="289">
        <v>824.81666666666649</v>
      </c>
      <c r="L165" s="289">
        <v>843.28333333333319</v>
      </c>
      <c r="M165" s="276">
        <v>806.35</v>
      </c>
      <c r="N165" s="276">
        <v>776.6</v>
      </c>
      <c r="O165" s="291">
        <v>23251800</v>
      </c>
      <c r="P165" s="292">
        <v>1.2166827004696961E-2</v>
      </c>
    </row>
    <row r="166" spans="1:16" ht="15">
      <c r="A166" s="254">
        <v>156</v>
      </c>
      <c r="B166" s="343" t="s">
        <v>111</v>
      </c>
      <c r="C166" s="435" t="s">
        <v>194</v>
      </c>
      <c r="D166" s="436">
        <v>44371</v>
      </c>
      <c r="E166" s="288">
        <v>252.5</v>
      </c>
      <c r="F166" s="288">
        <v>254.53333333333333</v>
      </c>
      <c r="G166" s="289">
        <v>249.46666666666664</v>
      </c>
      <c r="H166" s="289">
        <v>246.43333333333331</v>
      </c>
      <c r="I166" s="289">
        <v>241.36666666666662</v>
      </c>
      <c r="J166" s="289">
        <v>257.56666666666666</v>
      </c>
      <c r="K166" s="289">
        <v>262.63333333333333</v>
      </c>
      <c r="L166" s="289">
        <v>265.66666666666669</v>
      </c>
      <c r="M166" s="276">
        <v>259.60000000000002</v>
      </c>
      <c r="N166" s="276">
        <v>251.5</v>
      </c>
      <c r="O166" s="291">
        <v>125075700</v>
      </c>
      <c r="P166" s="292">
        <v>-9.8409737901246682E-3</v>
      </c>
    </row>
    <row r="167" spans="1:16" ht="15">
      <c r="A167" s="254">
        <v>157</v>
      </c>
      <c r="B167" s="343" t="s">
        <v>63</v>
      </c>
      <c r="C167" s="435" t="s">
        <v>195</v>
      </c>
      <c r="D167" s="436">
        <v>44371</v>
      </c>
      <c r="E167" s="288">
        <v>1022.1</v>
      </c>
      <c r="F167" s="288">
        <v>1024</v>
      </c>
      <c r="G167" s="289">
        <v>1017.75</v>
      </c>
      <c r="H167" s="289">
        <v>1013.4</v>
      </c>
      <c r="I167" s="289">
        <v>1007.15</v>
      </c>
      <c r="J167" s="289">
        <v>1028.3499999999999</v>
      </c>
      <c r="K167" s="289">
        <v>1034.5999999999999</v>
      </c>
      <c r="L167" s="289">
        <v>1038.95</v>
      </c>
      <c r="M167" s="276">
        <v>1030.25</v>
      </c>
      <c r="N167" s="276">
        <v>1019.65</v>
      </c>
      <c r="O167" s="291">
        <v>3708500</v>
      </c>
      <c r="P167" s="292">
        <v>7.1820809248554912E-2</v>
      </c>
    </row>
    <row r="168" spans="1:16" ht="15">
      <c r="A168" s="254">
        <v>158</v>
      </c>
      <c r="B168" s="343" t="s">
        <v>106</v>
      </c>
      <c r="C168" s="435" t="s">
        <v>196</v>
      </c>
      <c r="D168" s="436">
        <v>44371</v>
      </c>
      <c r="E168" s="288">
        <v>556.65</v>
      </c>
      <c r="F168" s="288">
        <v>553.55000000000007</v>
      </c>
      <c r="G168" s="289">
        <v>546.45000000000016</v>
      </c>
      <c r="H168" s="289">
        <v>536.25000000000011</v>
      </c>
      <c r="I168" s="289">
        <v>529.1500000000002</v>
      </c>
      <c r="J168" s="289">
        <v>563.75000000000011</v>
      </c>
      <c r="K168" s="289">
        <v>570.85</v>
      </c>
      <c r="L168" s="289">
        <v>581.05000000000007</v>
      </c>
      <c r="M168" s="276">
        <v>560.65</v>
      </c>
      <c r="N168" s="276">
        <v>543.35</v>
      </c>
      <c r="O168" s="291">
        <v>31598400</v>
      </c>
      <c r="P168" s="292">
        <v>3.0687333646469393E-2</v>
      </c>
    </row>
    <row r="169" spans="1:16" ht="15">
      <c r="A169" s="254">
        <v>159</v>
      </c>
      <c r="B169" s="343" t="s">
        <v>88</v>
      </c>
      <c r="C169" s="435" t="s">
        <v>198</v>
      </c>
      <c r="D169" s="436">
        <v>44371</v>
      </c>
      <c r="E169" s="288">
        <v>218.35</v>
      </c>
      <c r="F169" s="288">
        <v>219.81666666666669</v>
      </c>
      <c r="G169" s="289">
        <v>216.23333333333338</v>
      </c>
      <c r="H169" s="289">
        <v>214.11666666666667</v>
      </c>
      <c r="I169" s="289">
        <v>210.53333333333336</v>
      </c>
      <c r="J169" s="289">
        <v>221.93333333333339</v>
      </c>
      <c r="K169" s="289">
        <v>225.51666666666671</v>
      </c>
      <c r="L169" s="289">
        <v>227.63333333333341</v>
      </c>
      <c r="M169" s="276">
        <v>223.4</v>
      </c>
      <c r="N169" s="276">
        <v>217.7</v>
      </c>
      <c r="O169" s="291">
        <v>78456000</v>
      </c>
      <c r="P169" s="292">
        <v>1.6006216006216007E-2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44370</v>
      </c>
    </row>
    <row r="7" spans="1:15">
      <c r="A7"/>
    </row>
    <row r="8" spans="1:15" ht="28.5" customHeight="1">
      <c r="A8" s="554" t="s">
        <v>16</v>
      </c>
      <c r="B8" s="555"/>
      <c r="C8" s="553" t="s">
        <v>19</v>
      </c>
      <c r="D8" s="553" t="s">
        <v>20</v>
      </c>
      <c r="E8" s="553" t="s">
        <v>21</v>
      </c>
      <c r="F8" s="553"/>
      <c r="G8" s="553"/>
      <c r="H8" s="553" t="s">
        <v>22</v>
      </c>
      <c r="I8" s="553"/>
      <c r="J8" s="553"/>
      <c r="K8" s="251"/>
      <c r="L8" s="259"/>
      <c r="M8" s="259"/>
    </row>
    <row r="9" spans="1:15" ht="36" customHeight="1">
      <c r="A9" s="549"/>
      <c r="B9" s="551"/>
      <c r="C9" s="556" t="s">
        <v>23</v>
      </c>
      <c r="D9" s="556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15772.75</v>
      </c>
      <c r="D10" s="275">
        <v>15806.866666666667</v>
      </c>
      <c r="E10" s="275">
        <v>15717.983333333334</v>
      </c>
      <c r="F10" s="275">
        <v>15663.216666666667</v>
      </c>
      <c r="G10" s="275">
        <v>15574.333333333334</v>
      </c>
      <c r="H10" s="275">
        <v>15861.633333333333</v>
      </c>
      <c r="I10" s="275">
        <v>15950.516666666668</v>
      </c>
      <c r="J10" s="275">
        <v>16005.283333333333</v>
      </c>
      <c r="K10" s="274">
        <v>15895.75</v>
      </c>
      <c r="L10" s="274">
        <v>15752.1</v>
      </c>
      <c r="M10" s="279"/>
    </row>
    <row r="11" spans="1:15">
      <c r="A11" s="273">
        <v>2</v>
      </c>
      <c r="B11" s="254" t="s">
        <v>216</v>
      </c>
      <c r="C11" s="276">
        <v>34745</v>
      </c>
      <c r="D11" s="256">
        <v>34897.083333333336</v>
      </c>
      <c r="E11" s="256">
        <v>34512.26666666667</v>
      </c>
      <c r="F11" s="256">
        <v>34279.533333333333</v>
      </c>
      <c r="G11" s="256">
        <v>33894.716666666667</v>
      </c>
      <c r="H11" s="256">
        <v>35129.816666666673</v>
      </c>
      <c r="I11" s="256">
        <v>35514.633333333339</v>
      </c>
      <c r="J11" s="256">
        <v>35747.366666666676</v>
      </c>
      <c r="K11" s="276">
        <v>35281.9</v>
      </c>
      <c r="L11" s="276">
        <v>34664.35</v>
      </c>
      <c r="M11" s="279"/>
    </row>
    <row r="12" spans="1:15">
      <c r="A12" s="273">
        <v>3</v>
      </c>
      <c r="B12" s="262" t="s">
        <v>217</v>
      </c>
      <c r="C12" s="276">
        <v>2056.1999999999998</v>
      </c>
      <c r="D12" s="256">
        <v>2057.7666666666664</v>
      </c>
      <c r="E12" s="256">
        <v>2048.0333333333328</v>
      </c>
      <c r="F12" s="256">
        <v>2039.8666666666663</v>
      </c>
      <c r="G12" s="256">
        <v>2030.1333333333328</v>
      </c>
      <c r="H12" s="256">
        <v>2065.9333333333329</v>
      </c>
      <c r="I12" s="256">
        <v>2075.6666666666665</v>
      </c>
      <c r="J12" s="256">
        <v>2083.833333333333</v>
      </c>
      <c r="K12" s="276">
        <v>2067.5</v>
      </c>
      <c r="L12" s="276">
        <v>2049.6</v>
      </c>
      <c r="M12" s="279"/>
    </row>
    <row r="13" spans="1:15">
      <c r="A13" s="273">
        <v>4</v>
      </c>
      <c r="B13" s="254" t="s">
        <v>218</v>
      </c>
      <c r="C13" s="276">
        <v>4425.8</v>
      </c>
      <c r="D13" s="256">
        <v>4435.7</v>
      </c>
      <c r="E13" s="256">
        <v>4409.8499999999995</v>
      </c>
      <c r="F13" s="256">
        <v>4393.8999999999996</v>
      </c>
      <c r="G13" s="256">
        <v>4368.0499999999993</v>
      </c>
      <c r="H13" s="256">
        <v>4451.6499999999996</v>
      </c>
      <c r="I13" s="256">
        <v>4477.5</v>
      </c>
      <c r="J13" s="256">
        <v>4493.45</v>
      </c>
      <c r="K13" s="276">
        <v>4461.55</v>
      </c>
      <c r="L13" s="276">
        <v>4419.75</v>
      </c>
      <c r="M13" s="279"/>
    </row>
    <row r="14" spans="1:15">
      <c r="A14" s="273">
        <v>5</v>
      </c>
      <c r="B14" s="254" t="s">
        <v>219</v>
      </c>
      <c r="C14" s="276">
        <v>28523.55</v>
      </c>
      <c r="D14" s="256">
        <v>28525.483333333334</v>
      </c>
      <c r="E14" s="256">
        <v>28394.566666666666</v>
      </c>
      <c r="F14" s="256">
        <v>28265.583333333332</v>
      </c>
      <c r="G14" s="256">
        <v>28134.666666666664</v>
      </c>
      <c r="H14" s="256">
        <v>28654.466666666667</v>
      </c>
      <c r="I14" s="256">
        <v>28785.383333333331</v>
      </c>
      <c r="J14" s="256">
        <v>28914.366666666669</v>
      </c>
      <c r="K14" s="276">
        <v>28656.400000000001</v>
      </c>
      <c r="L14" s="276">
        <v>28396.5</v>
      </c>
      <c r="M14" s="279"/>
    </row>
    <row r="15" spans="1:15">
      <c r="A15" s="273">
        <v>6</v>
      </c>
      <c r="B15" s="254" t="s">
        <v>220</v>
      </c>
      <c r="C15" s="276">
        <v>3627.1</v>
      </c>
      <c r="D15" s="256">
        <v>3634.5499999999997</v>
      </c>
      <c r="E15" s="256">
        <v>3614.1499999999996</v>
      </c>
      <c r="F15" s="256">
        <v>3601.2</v>
      </c>
      <c r="G15" s="256">
        <v>3580.7999999999997</v>
      </c>
      <c r="H15" s="256">
        <v>3647.4999999999995</v>
      </c>
      <c r="I15" s="256">
        <v>3667.9</v>
      </c>
      <c r="J15" s="256">
        <v>3680.8499999999995</v>
      </c>
      <c r="K15" s="276">
        <v>3654.95</v>
      </c>
      <c r="L15" s="276">
        <v>3621.6</v>
      </c>
      <c r="M15" s="279"/>
    </row>
    <row r="16" spans="1:15">
      <c r="A16" s="273">
        <v>7</v>
      </c>
      <c r="B16" s="254" t="s">
        <v>221</v>
      </c>
      <c r="C16" s="276">
        <v>7393.85</v>
      </c>
      <c r="D16" s="256">
        <v>7416.5666666666666</v>
      </c>
      <c r="E16" s="256">
        <v>7353.083333333333</v>
      </c>
      <c r="F16" s="256">
        <v>7312.3166666666666</v>
      </c>
      <c r="G16" s="256">
        <v>7248.833333333333</v>
      </c>
      <c r="H16" s="256">
        <v>7457.333333333333</v>
      </c>
      <c r="I16" s="256">
        <v>7520.8166666666666</v>
      </c>
      <c r="J16" s="256">
        <v>7561.583333333333</v>
      </c>
      <c r="K16" s="276">
        <v>7480.05</v>
      </c>
      <c r="L16" s="276">
        <v>7375.8</v>
      </c>
      <c r="M16" s="279"/>
    </row>
    <row r="17" spans="1:13">
      <c r="A17" s="273">
        <v>8</v>
      </c>
      <c r="B17" s="254" t="s">
        <v>38</v>
      </c>
      <c r="C17" s="254">
        <v>2049.35</v>
      </c>
      <c r="D17" s="256">
        <v>2052</v>
      </c>
      <c r="E17" s="256">
        <v>2026</v>
      </c>
      <c r="F17" s="256">
        <v>2002.65</v>
      </c>
      <c r="G17" s="256">
        <v>1976.65</v>
      </c>
      <c r="H17" s="256">
        <v>2075.35</v>
      </c>
      <c r="I17" s="256">
        <v>2101.35</v>
      </c>
      <c r="J17" s="256">
        <v>2124.6999999999998</v>
      </c>
      <c r="K17" s="254">
        <v>2078</v>
      </c>
      <c r="L17" s="254">
        <v>2028.65</v>
      </c>
      <c r="M17" s="254">
        <v>7.1273200000000001</v>
      </c>
    </row>
    <row r="18" spans="1:13">
      <c r="A18" s="273">
        <v>9</v>
      </c>
      <c r="B18" s="254" t="s">
        <v>222</v>
      </c>
      <c r="C18" s="254">
        <v>1030.25</v>
      </c>
      <c r="D18" s="256">
        <v>1042.8666666666666</v>
      </c>
      <c r="E18" s="256">
        <v>1012.3833333333332</v>
      </c>
      <c r="F18" s="256">
        <v>994.51666666666665</v>
      </c>
      <c r="G18" s="256">
        <v>964.0333333333333</v>
      </c>
      <c r="H18" s="256">
        <v>1060.7333333333331</v>
      </c>
      <c r="I18" s="256">
        <v>1091.2166666666662</v>
      </c>
      <c r="J18" s="256">
        <v>1109.083333333333</v>
      </c>
      <c r="K18" s="254">
        <v>1073.3499999999999</v>
      </c>
      <c r="L18" s="254">
        <v>1025</v>
      </c>
      <c r="M18" s="254">
        <v>12.01254</v>
      </c>
    </row>
    <row r="19" spans="1:13">
      <c r="A19" s="273">
        <v>10</v>
      </c>
      <c r="B19" s="254" t="s">
        <v>735</v>
      </c>
      <c r="C19" s="255">
        <v>877.1</v>
      </c>
      <c r="D19" s="256">
        <v>886.71666666666658</v>
      </c>
      <c r="E19" s="256">
        <v>863.43333333333317</v>
      </c>
      <c r="F19" s="256">
        <v>849.76666666666654</v>
      </c>
      <c r="G19" s="256">
        <v>826.48333333333312</v>
      </c>
      <c r="H19" s="256">
        <v>900.38333333333321</v>
      </c>
      <c r="I19" s="256">
        <v>923.66666666666674</v>
      </c>
      <c r="J19" s="256">
        <v>937.33333333333326</v>
      </c>
      <c r="K19" s="254">
        <v>910</v>
      </c>
      <c r="L19" s="254">
        <v>873.05</v>
      </c>
      <c r="M19" s="254">
        <v>18.482530000000001</v>
      </c>
    </row>
    <row r="20" spans="1:13">
      <c r="A20" s="273">
        <v>11</v>
      </c>
      <c r="B20" s="254" t="s">
        <v>288</v>
      </c>
      <c r="C20" s="254">
        <v>16670.849999999999</v>
      </c>
      <c r="D20" s="256">
        <v>16611.383333333331</v>
      </c>
      <c r="E20" s="256">
        <v>16473.766666666663</v>
      </c>
      <c r="F20" s="256">
        <v>16276.683333333331</v>
      </c>
      <c r="G20" s="256">
        <v>16139.066666666662</v>
      </c>
      <c r="H20" s="256">
        <v>16808.466666666664</v>
      </c>
      <c r="I20" s="256">
        <v>16946.083333333332</v>
      </c>
      <c r="J20" s="256">
        <v>17143.166666666664</v>
      </c>
      <c r="K20" s="254">
        <v>16749</v>
      </c>
      <c r="L20" s="254">
        <v>16414.3</v>
      </c>
      <c r="M20" s="254">
        <v>0.16137000000000001</v>
      </c>
    </row>
    <row r="21" spans="1:13">
      <c r="A21" s="273">
        <v>12</v>
      </c>
      <c r="B21" s="254" t="s">
        <v>40</v>
      </c>
      <c r="C21" s="254">
        <v>1541.6</v>
      </c>
      <c r="D21" s="256">
        <v>1551.8</v>
      </c>
      <c r="E21" s="256">
        <v>1521.6</v>
      </c>
      <c r="F21" s="256">
        <v>1501.6</v>
      </c>
      <c r="G21" s="256">
        <v>1471.3999999999999</v>
      </c>
      <c r="H21" s="256">
        <v>1571.8</v>
      </c>
      <c r="I21" s="256">
        <v>1602.0000000000002</v>
      </c>
      <c r="J21" s="256">
        <v>1622</v>
      </c>
      <c r="K21" s="254">
        <v>1582</v>
      </c>
      <c r="L21" s="254">
        <v>1531.8</v>
      </c>
      <c r="M21" s="254">
        <v>120.69983000000001</v>
      </c>
    </row>
    <row r="22" spans="1:13">
      <c r="A22" s="273">
        <v>13</v>
      </c>
      <c r="B22" s="254" t="s">
        <v>289</v>
      </c>
      <c r="C22" s="254">
        <v>1167.4000000000001</v>
      </c>
      <c r="D22" s="256">
        <v>1161.7666666666667</v>
      </c>
      <c r="E22" s="256">
        <v>1146.6333333333332</v>
      </c>
      <c r="F22" s="256">
        <v>1125.8666666666666</v>
      </c>
      <c r="G22" s="256">
        <v>1110.7333333333331</v>
      </c>
      <c r="H22" s="256">
        <v>1182.5333333333333</v>
      </c>
      <c r="I22" s="256">
        <v>1197.666666666667</v>
      </c>
      <c r="J22" s="256">
        <v>1218.4333333333334</v>
      </c>
      <c r="K22" s="254">
        <v>1176.9000000000001</v>
      </c>
      <c r="L22" s="254">
        <v>1141</v>
      </c>
      <c r="M22" s="254">
        <v>24.925650000000001</v>
      </c>
    </row>
    <row r="23" spans="1:13">
      <c r="A23" s="273">
        <v>14</v>
      </c>
      <c r="B23" s="254" t="s">
        <v>41</v>
      </c>
      <c r="C23" s="254">
        <v>742.9</v>
      </c>
      <c r="D23" s="256">
        <v>747.51666666666677</v>
      </c>
      <c r="E23" s="256">
        <v>733.38333333333355</v>
      </c>
      <c r="F23" s="256">
        <v>723.86666666666679</v>
      </c>
      <c r="G23" s="256">
        <v>709.73333333333358</v>
      </c>
      <c r="H23" s="256">
        <v>757.03333333333353</v>
      </c>
      <c r="I23" s="256">
        <v>771.16666666666674</v>
      </c>
      <c r="J23" s="256">
        <v>780.68333333333351</v>
      </c>
      <c r="K23" s="254">
        <v>761.65</v>
      </c>
      <c r="L23" s="254">
        <v>738</v>
      </c>
      <c r="M23" s="254">
        <v>355.97113000000002</v>
      </c>
    </row>
    <row r="24" spans="1:13">
      <c r="A24" s="273">
        <v>15</v>
      </c>
      <c r="B24" s="254" t="s">
        <v>826</v>
      </c>
      <c r="C24" s="254">
        <v>1387.4</v>
      </c>
      <c r="D24" s="256">
        <v>1374.2666666666667</v>
      </c>
      <c r="E24" s="256">
        <v>1361.1333333333332</v>
      </c>
      <c r="F24" s="256">
        <v>1334.8666666666666</v>
      </c>
      <c r="G24" s="256">
        <v>1321.7333333333331</v>
      </c>
      <c r="H24" s="256">
        <v>1400.5333333333333</v>
      </c>
      <c r="I24" s="256">
        <v>1413.666666666667</v>
      </c>
      <c r="J24" s="256">
        <v>1439.9333333333334</v>
      </c>
      <c r="K24" s="254">
        <v>1387.4</v>
      </c>
      <c r="L24" s="254">
        <v>1348</v>
      </c>
      <c r="M24" s="254">
        <v>8.4504699999999993</v>
      </c>
    </row>
    <row r="25" spans="1:13">
      <c r="A25" s="273">
        <v>16</v>
      </c>
      <c r="B25" s="254" t="s">
        <v>290</v>
      </c>
      <c r="C25" s="254">
        <v>1367.25</v>
      </c>
      <c r="D25" s="256">
        <v>1331.8333333333333</v>
      </c>
      <c r="E25" s="256">
        <v>1296.4166666666665</v>
      </c>
      <c r="F25" s="256">
        <v>1225.5833333333333</v>
      </c>
      <c r="G25" s="256">
        <v>1190.1666666666665</v>
      </c>
      <c r="H25" s="256">
        <v>1402.6666666666665</v>
      </c>
      <c r="I25" s="256">
        <v>1438.083333333333</v>
      </c>
      <c r="J25" s="256">
        <v>1508.9166666666665</v>
      </c>
      <c r="K25" s="254">
        <v>1367.25</v>
      </c>
      <c r="L25" s="254">
        <v>1261</v>
      </c>
      <c r="M25" s="254">
        <v>3.0761400000000001</v>
      </c>
    </row>
    <row r="26" spans="1:13">
      <c r="A26" s="273">
        <v>17</v>
      </c>
      <c r="B26" s="254" t="s">
        <v>223</v>
      </c>
      <c r="C26" s="254">
        <v>120.3</v>
      </c>
      <c r="D26" s="256">
        <v>120.45</v>
      </c>
      <c r="E26" s="256">
        <v>118.65</v>
      </c>
      <c r="F26" s="256">
        <v>117</v>
      </c>
      <c r="G26" s="256">
        <v>115.2</v>
      </c>
      <c r="H26" s="256">
        <v>122.10000000000001</v>
      </c>
      <c r="I26" s="256">
        <v>123.89999999999999</v>
      </c>
      <c r="J26" s="256">
        <v>125.55000000000001</v>
      </c>
      <c r="K26" s="254">
        <v>122.25</v>
      </c>
      <c r="L26" s="254">
        <v>118.8</v>
      </c>
      <c r="M26" s="254">
        <v>23.227260000000001</v>
      </c>
    </row>
    <row r="27" spans="1:13">
      <c r="A27" s="273">
        <v>18</v>
      </c>
      <c r="B27" s="254" t="s">
        <v>224</v>
      </c>
      <c r="C27" s="254">
        <v>212.35</v>
      </c>
      <c r="D27" s="256">
        <v>209.66666666666666</v>
      </c>
      <c r="E27" s="256">
        <v>205.0333333333333</v>
      </c>
      <c r="F27" s="256">
        <v>197.71666666666664</v>
      </c>
      <c r="G27" s="256">
        <v>193.08333333333329</v>
      </c>
      <c r="H27" s="256">
        <v>216.98333333333332</v>
      </c>
      <c r="I27" s="256">
        <v>221.6166666666667</v>
      </c>
      <c r="J27" s="256">
        <v>228.93333333333334</v>
      </c>
      <c r="K27" s="254">
        <v>214.3</v>
      </c>
      <c r="L27" s="254">
        <v>202.35</v>
      </c>
      <c r="M27" s="254">
        <v>55.413029999999999</v>
      </c>
    </row>
    <row r="28" spans="1:13">
      <c r="A28" s="273">
        <v>19</v>
      </c>
      <c r="B28" s="254" t="s">
        <v>225</v>
      </c>
      <c r="C28" s="254">
        <v>1956.2</v>
      </c>
      <c r="D28" s="256">
        <v>1972.0666666666666</v>
      </c>
      <c r="E28" s="256">
        <v>1934.1333333333332</v>
      </c>
      <c r="F28" s="256">
        <v>1912.0666666666666</v>
      </c>
      <c r="G28" s="256">
        <v>1874.1333333333332</v>
      </c>
      <c r="H28" s="256">
        <v>1994.1333333333332</v>
      </c>
      <c r="I28" s="256">
        <v>2032.0666666666666</v>
      </c>
      <c r="J28" s="256">
        <v>2054.1333333333332</v>
      </c>
      <c r="K28" s="254">
        <v>2010</v>
      </c>
      <c r="L28" s="254">
        <v>1950</v>
      </c>
      <c r="M28" s="254">
        <v>0.43992999999999999</v>
      </c>
    </row>
    <row r="29" spans="1:13">
      <c r="A29" s="273">
        <v>20</v>
      </c>
      <c r="B29" s="254" t="s">
        <v>294</v>
      </c>
      <c r="C29" s="254">
        <v>998.45</v>
      </c>
      <c r="D29" s="256">
        <v>1000.15</v>
      </c>
      <c r="E29" s="256">
        <v>991.3</v>
      </c>
      <c r="F29" s="256">
        <v>984.15</v>
      </c>
      <c r="G29" s="256">
        <v>975.3</v>
      </c>
      <c r="H29" s="256">
        <v>1007.3</v>
      </c>
      <c r="I29" s="256">
        <v>1016.1500000000001</v>
      </c>
      <c r="J29" s="256">
        <v>1023.3</v>
      </c>
      <c r="K29" s="254">
        <v>1009</v>
      </c>
      <c r="L29" s="254">
        <v>993</v>
      </c>
      <c r="M29" s="254">
        <v>1.61324</v>
      </c>
    </row>
    <row r="30" spans="1:13">
      <c r="A30" s="273">
        <v>21</v>
      </c>
      <c r="B30" s="254" t="s">
        <v>226</v>
      </c>
      <c r="C30" s="254">
        <v>3149.85</v>
      </c>
      <c r="D30" s="256">
        <v>3144.7999999999997</v>
      </c>
      <c r="E30" s="256">
        <v>3125.6999999999994</v>
      </c>
      <c r="F30" s="256">
        <v>3101.5499999999997</v>
      </c>
      <c r="G30" s="256">
        <v>3082.4499999999994</v>
      </c>
      <c r="H30" s="256">
        <v>3168.9499999999994</v>
      </c>
      <c r="I30" s="256">
        <v>3188.0499999999997</v>
      </c>
      <c r="J30" s="256">
        <v>3212.1999999999994</v>
      </c>
      <c r="K30" s="254">
        <v>3163.9</v>
      </c>
      <c r="L30" s="254">
        <v>3120.65</v>
      </c>
      <c r="M30" s="254">
        <v>0.65508</v>
      </c>
    </row>
    <row r="31" spans="1:13">
      <c r="A31" s="273">
        <v>22</v>
      </c>
      <c r="B31" s="254" t="s">
        <v>44</v>
      </c>
      <c r="C31" s="254">
        <v>747.05</v>
      </c>
      <c r="D31" s="256">
        <v>749.66666666666663</v>
      </c>
      <c r="E31" s="256">
        <v>742.63333333333321</v>
      </c>
      <c r="F31" s="256">
        <v>738.21666666666658</v>
      </c>
      <c r="G31" s="256">
        <v>731.18333333333317</v>
      </c>
      <c r="H31" s="256">
        <v>754.08333333333326</v>
      </c>
      <c r="I31" s="256">
        <v>761.11666666666679</v>
      </c>
      <c r="J31" s="256">
        <v>765.5333333333333</v>
      </c>
      <c r="K31" s="254">
        <v>756.7</v>
      </c>
      <c r="L31" s="254">
        <v>745.25</v>
      </c>
      <c r="M31" s="254">
        <v>7.3767500000000004</v>
      </c>
    </row>
    <row r="32" spans="1:13">
      <c r="A32" s="273">
        <v>23</v>
      </c>
      <c r="B32" s="254" t="s">
        <v>45</v>
      </c>
      <c r="C32" s="254">
        <v>346.25</v>
      </c>
      <c r="D32" s="256">
        <v>346.98333333333335</v>
      </c>
      <c r="E32" s="256">
        <v>342.4666666666667</v>
      </c>
      <c r="F32" s="256">
        <v>338.68333333333334</v>
      </c>
      <c r="G32" s="256">
        <v>334.16666666666669</v>
      </c>
      <c r="H32" s="256">
        <v>350.76666666666671</v>
      </c>
      <c r="I32" s="256">
        <v>355.28333333333336</v>
      </c>
      <c r="J32" s="256">
        <v>359.06666666666672</v>
      </c>
      <c r="K32" s="254">
        <v>351.5</v>
      </c>
      <c r="L32" s="254">
        <v>343.2</v>
      </c>
      <c r="M32" s="254">
        <v>25.498000000000001</v>
      </c>
    </row>
    <row r="33" spans="1:13">
      <c r="A33" s="273">
        <v>24</v>
      </c>
      <c r="B33" s="254" t="s">
        <v>46</v>
      </c>
      <c r="C33" s="254">
        <v>3258.2</v>
      </c>
      <c r="D33" s="256">
        <v>3263.75</v>
      </c>
      <c r="E33" s="256">
        <v>3224.55</v>
      </c>
      <c r="F33" s="256">
        <v>3190.9</v>
      </c>
      <c r="G33" s="256">
        <v>3151.7000000000003</v>
      </c>
      <c r="H33" s="256">
        <v>3297.4</v>
      </c>
      <c r="I33" s="256">
        <v>3336.6</v>
      </c>
      <c r="J33" s="256">
        <v>3370.25</v>
      </c>
      <c r="K33" s="254">
        <v>3302.95</v>
      </c>
      <c r="L33" s="254">
        <v>3230.1</v>
      </c>
      <c r="M33" s="254">
        <v>5.6786099999999999</v>
      </c>
    </row>
    <row r="34" spans="1:13">
      <c r="A34" s="273">
        <v>25</v>
      </c>
      <c r="B34" s="254" t="s">
        <v>47</v>
      </c>
      <c r="C34" s="254">
        <v>224.8</v>
      </c>
      <c r="D34" s="256">
        <v>226.45000000000002</v>
      </c>
      <c r="E34" s="256">
        <v>222.60000000000002</v>
      </c>
      <c r="F34" s="256">
        <v>220.4</v>
      </c>
      <c r="G34" s="256">
        <v>216.55</v>
      </c>
      <c r="H34" s="256">
        <v>228.65000000000003</v>
      </c>
      <c r="I34" s="256">
        <v>232.5</v>
      </c>
      <c r="J34" s="256">
        <v>234.70000000000005</v>
      </c>
      <c r="K34" s="254">
        <v>230.3</v>
      </c>
      <c r="L34" s="254">
        <v>224.25</v>
      </c>
      <c r="M34" s="254">
        <v>27.132860000000001</v>
      </c>
    </row>
    <row r="35" spans="1:13">
      <c r="A35" s="273">
        <v>26</v>
      </c>
      <c r="B35" s="254" t="s">
        <v>48</v>
      </c>
      <c r="C35" s="254">
        <v>118.45</v>
      </c>
      <c r="D35" s="256">
        <v>119.26666666666665</v>
      </c>
      <c r="E35" s="256">
        <v>117.0333333333333</v>
      </c>
      <c r="F35" s="256">
        <v>115.61666666666665</v>
      </c>
      <c r="G35" s="256">
        <v>113.3833333333333</v>
      </c>
      <c r="H35" s="256">
        <v>120.68333333333331</v>
      </c>
      <c r="I35" s="256">
        <v>122.91666666666666</v>
      </c>
      <c r="J35" s="256">
        <v>124.33333333333331</v>
      </c>
      <c r="K35" s="254">
        <v>121.5</v>
      </c>
      <c r="L35" s="254">
        <v>117.85</v>
      </c>
      <c r="M35" s="254">
        <v>190.21521000000001</v>
      </c>
    </row>
    <row r="36" spans="1:13">
      <c r="A36" s="273">
        <v>27</v>
      </c>
      <c r="B36" s="254" t="s">
        <v>50</v>
      </c>
      <c r="C36" s="254">
        <v>3010.8</v>
      </c>
      <c r="D36" s="256">
        <v>3035.9499999999994</v>
      </c>
      <c r="E36" s="256">
        <v>2979.0499999999988</v>
      </c>
      <c r="F36" s="256">
        <v>2947.2999999999993</v>
      </c>
      <c r="G36" s="256">
        <v>2890.3999999999987</v>
      </c>
      <c r="H36" s="256">
        <v>3067.6999999999989</v>
      </c>
      <c r="I36" s="256">
        <v>3124.5999999999995</v>
      </c>
      <c r="J36" s="256">
        <v>3156.349999999999</v>
      </c>
      <c r="K36" s="254">
        <v>3092.85</v>
      </c>
      <c r="L36" s="254">
        <v>3004.2</v>
      </c>
      <c r="M36" s="254">
        <v>11.992380000000001</v>
      </c>
    </row>
    <row r="37" spans="1:13">
      <c r="A37" s="273">
        <v>28</v>
      </c>
      <c r="B37" s="254" t="s">
        <v>52</v>
      </c>
      <c r="C37" s="254">
        <v>952.6</v>
      </c>
      <c r="D37" s="256">
        <v>955.63333333333333</v>
      </c>
      <c r="E37" s="256">
        <v>944.41666666666663</v>
      </c>
      <c r="F37" s="256">
        <v>936.23333333333335</v>
      </c>
      <c r="G37" s="256">
        <v>925.01666666666665</v>
      </c>
      <c r="H37" s="256">
        <v>963.81666666666661</v>
      </c>
      <c r="I37" s="256">
        <v>975.0333333333333</v>
      </c>
      <c r="J37" s="256">
        <v>983.21666666666658</v>
      </c>
      <c r="K37" s="254">
        <v>966.85</v>
      </c>
      <c r="L37" s="254">
        <v>947.45</v>
      </c>
      <c r="M37" s="254">
        <v>21.242429999999999</v>
      </c>
    </row>
    <row r="38" spans="1:13">
      <c r="A38" s="273">
        <v>29</v>
      </c>
      <c r="B38" s="254" t="s">
        <v>227</v>
      </c>
      <c r="C38" s="254">
        <v>3373.8</v>
      </c>
      <c r="D38" s="256">
        <v>3367.4166666666665</v>
      </c>
      <c r="E38" s="256">
        <v>3326.3833333333332</v>
      </c>
      <c r="F38" s="256">
        <v>3278.9666666666667</v>
      </c>
      <c r="G38" s="256">
        <v>3237.9333333333334</v>
      </c>
      <c r="H38" s="256">
        <v>3414.833333333333</v>
      </c>
      <c r="I38" s="256">
        <v>3455.8666666666668</v>
      </c>
      <c r="J38" s="256">
        <v>3503.2833333333328</v>
      </c>
      <c r="K38" s="254">
        <v>3408.45</v>
      </c>
      <c r="L38" s="254">
        <v>3320</v>
      </c>
      <c r="M38" s="254">
        <v>5.1826600000000003</v>
      </c>
    </row>
    <row r="39" spans="1:13">
      <c r="A39" s="273">
        <v>30</v>
      </c>
      <c r="B39" s="254" t="s">
        <v>54</v>
      </c>
      <c r="C39" s="254">
        <v>739.35</v>
      </c>
      <c r="D39" s="256">
        <v>741.79999999999984</v>
      </c>
      <c r="E39" s="256">
        <v>734.59999999999968</v>
      </c>
      <c r="F39" s="256">
        <v>729.8499999999998</v>
      </c>
      <c r="G39" s="256">
        <v>722.64999999999964</v>
      </c>
      <c r="H39" s="256">
        <v>746.54999999999973</v>
      </c>
      <c r="I39" s="256">
        <v>753.74999999999977</v>
      </c>
      <c r="J39" s="256">
        <v>758.49999999999977</v>
      </c>
      <c r="K39" s="254">
        <v>749</v>
      </c>
      <c r="L39" s="254">
        <v>737.05</v>
      </c>
      <c r="M39" s="254">
        <v>67.272329999999997</v>
      </c>
    </row>
    <row r="40" spans="1:13">
      <c r="A40" s="273">
        <v>31</v>
      </c>
      <c r="B40" s="254" t="s">
        <v>55</v>
      </c>
      <c r="C40" s="254">
        <v>4221.6000000000004</v>
      </c>
      <c r="D40" s="256">
        <v>4202.5</v>
      </c>
      <c r="E40" s="256">
        <v>4174.3999999999996</v>
      </c>
      <c r="F40" s="256">
        <v>4127.2</v>
      </c>
      <c r="G40" s="256">
        <v>4099.0999999999995</v>
      </c>
      <c r="H40" s="256">
        <v>4249.7</v>
      </c>
      <c r="I40" s="256">
        <v>4277.8</v>
      </c>
      <c r="J40" s="256">
        <v>4325</v>
      </c>
      <c r="K40" s="254">
        <v>4230.6000000000004</v>
      </c>
      <c r="L40" s="254">
        <v>4155.3</v>
      </c>
      <c r="M40" s="254">
        <v>5.9179300000000001</v>
      </c>
    </row>
    <row r="41" spans="1:13">
      <c r="A41" s="273">
        <v>32</v>
      </c>
      <c r="B41" s="254" t="s">
        <v>58</v>
      </c>
      <c r="C41" s="254">
        <v>6016.8</v>
      </c>
      <c r="D41" s="256">
        <v>6068.5999999999995</v>
      </c>
      <c r="E41" s="256">
        <v>5948.1999999999989</v>
      </c>
      <c r="F41" s="256">
        <v>5879.5999999999995</v>
      </c>
      <c r="G41" s="256">
        <v>5759.1999999999989</v>
      </c>
      <c r="H41" s="256">
        <v>6137.1999999999989</v>
      </c>
      <c r="I41" s="256">
        <v>6257.5999999999985</v>
      </c>
      <c r="J41" s="256">
        <v>6326.1999999999989</v>
      </c>
      <c r="K41" s="254">
        <v>6189</v>
      </c>
      <c r="L41" s="254">
        <v>6000</v>
      </c>
      <c r="M41" s="254">
        <v>15.40611</v>
      </c>
    </row>
    <row r="42" spans="1:13">
      <c r="A42" s="273">
        <v>33</v>
      </c>
      <c r="B42" s="254" t="s">
        <v>57</v>
      </c>
      <c r="C42" s="254">
        <v>12131.65</v>
      </c>
      <c r="D42" s="256">
        <v>12159.550000000001</v>
      </c>
      <c r="E42" s="256">
        <v>12053.100000000002</v>
      </c>
      <c r="F42" s="256">
        <v>11974.550000000001</v>
      </c>
      <c r="G42" s="256">
        <v>11868.100000000002</v>
      </c>
      <c r="H42" s="256">
        <v>12238.100000000002</v>
      </c>
      <c r="I42" s="256">
        <v>12344.550000000003</v>
      </c>
      <c r="J42" s="256">
        <v>12423.100000000002</v>
      </c>
      <c r="K42" s="254">
        <v>12266</v>
      </c>
      <c r="L42" s="254">
        <v>12081</v>
      </c>
      <c r="M42" s="254">
        <v>2.7492299999999998</v>
      </c>
    </row>
    <row r="43" spans="1:13">
      <c r="A43" s="273">
        <v>34</v>
      </c>
      <c r="B43" s="254" t="s">
        <v>228</v>
      </c>
      <c r="C43" s="254">
        <v>3545.05</v>
      </c>
      <c r="D43" s="256">
        <v>3549.7000000000003</v>
      </c>
      <c r="E43" s="256">
        <v>3505.4000000000005</v>
      </c>
      <c r="F43" s="256">
        <v>3465.7500000000005</v>
      </c>
      <c r="G43" s="256">
        <v>3421.4500000000007</v>
      </c>
      <c r="H43" s="256">
        <v>3589.3500000000004</v>
      </c>
      <c r="I43" s="256">
        <v>3633.6500000000005</v>
      </c>
      <c r="J43" s="256">
        <v>3673.3</v>
      </c>
      <c r="K43" s="254">
        <v>3594</v>
      </c>
      <c r="L43" s="254">
        <v>3510.05</v>
      </c>
      <c r="M43" s="254">
        <v>0.70823999999999998</v>
      </c>
    </row>
    <row r="44" spans="1:13">
      <c r="A44" s="273">
        <v>35</v>
      </c>
      <c r="B44" s="254" t="s">
        <v>59</v>
      </c>
      <c r="C44" s="254">
        <v>2206.85</v>
      </c>
      <c r="D44" s="256">
        <v>2221.9500000000003</v>
      </c>
      <c r="E44" s="256">
        <v>2184.9000000000005</v>
      </c>
      <c r="F44" s="256">
        <v>2162.9500000000003</v>
      </c>
      <c r="G44" s="256">
        <v>2125.9000000000005</v>
      </c>
      <c r="H44" s="256">
        <v>2243.9000000000005</v>
      </c>
      <c r="I44" s="256">
        <v>2280.9500000000007</v>
      </c>
      <c r="J44" s="256">
        <v>2302.9000000000005</v>
      </c>
      <c r="K44" s="254">
        <v>2259</v>
      </c>
      <c r="L44" s="254">
        <v>2200</v>
      </c>
      <c r="M44" s="254">
        <v>6.5648900000000001</v>
      </c>
    </row>
    <row r="45" spans="1:13">
      <c r="A45" s="273">
        <v>36</v>
      </c>
      <c r="B45" s="254" t="s">
        <v>229</v>
      </c>
      <c r="C45" s="254">
        <v>342.15</v>
      </c>
      <c r="D45" s="256">
        <v>342.8</v>
      </c>
      <c r="E45" s="256">
        <v>338.95000000000005</v>
      </c>
      <c r="F45" s="256">
        <v>335.75000000000006</v>
      </c>
      <c r="G45" s="256">
        <v>331.90000000000009</v>
      </c>
      <c r="H45" s="256">
        <v>346</v>
      </c>
      <c r="I45" s="256">
        <v>349.85</v>
      </c>
      <c r="J45" s="256">
        <v>353.04999999999995</v>
      </c>
      <c r="K45" s="254">
        <v>346.65</v>
      </c>
      <c r="L45" s="254">
        <v>339.6</v>
      </c>
      <c r="M45" s="254">
        <v>75.648700000000005</v>
      </c>
    </row>
    <row r="46" spans="1:13">
      <c r="A46" s="273">
        <v>37</v>
      </c>
      <c r="B46" s="254" t="s">
        <v>60</v>
      </c>
      <c r="C46" s="254">
        <v>81.849999999999994</v>
      </c>
      <c r="D46" s="256">
        <v>82.5</v>
      </c>
      <c r="E46" s="256">
        <v>80.8</v>
      </c>
      <c r="F46" s="256">
        <v>79.75</v>
      </c>
      <c r="G46" s="256">
        <v>78.05</v>
      </c>
      <c r="H46" s="256">
        <v>83.55</v>
      </c>
      <c r="I46" s="256">
        <v>85.249999999999986</v>
      </c>
      <c r="J46" s="256">
        <v>86.3</v>
      </c>
      <c r="K46" s="254">
        <v>84.2</v>
      </c>
      <c r="L46" s="254">
        <v>81.45</v>
      </c>
      <c r="M46" s="254">
        <v>434.37619000000001</v>
      </c>
    </row>
    <row r="47" spans="1:13">
      <c r="A47" s="273">
        <v>38</v>
      </c>
      <c r="B47" s="254" t="s">
        <v>61</v>
      </c>
      <c r="C47" s="254">
        <v>78.75</v>
      </c>
      <c r="D47" s="256">
        <v>79.483333333333334</v>
      </c>
      <c r="E47" s="256">
        <v>77.466666666666669</v>
      </c>
      <c r="F47" s="256">
        <v>76.183333333333337</v>
      </c>
      <c r="G47" s="256">
        <v>74.166666666666671</v>
      </c>
      <c r="H47" s="256">
        <v>80.766666666666666</v>
      </c>
      <c r="I47" s="256">
        <v>82.783333333333346</v>
      </c>
      <c r="J47" s="256">
        <v>84.066666666666663</v>
      </c>
      <c r="K47" s="254">
        <v>81.5</v>
      </c>
      <c r="L47" s="254">
        <v>78.2</v>
      </c>
      <c r="M47" s="254">
        <v>60.048459999999999</v>
      </c>
    </row>
    <row r="48" spans="1:13">
      <c r="A48" s="273">
        <v>39</v>
      </c>
      <c r="B48" s="254" t="s">
        <v>62</v>
      </c>
      <c r="C48" s="254">
        <v>1667.15</v>
      </c>
      <c r="D48" s="256">
        <v>1674.75</v>
      </c>
      <c r="E48" s="256">
        <v>1652.55</v>
      </c>
      <c r="F48" s="256">
        <v>1637.95</v>
      </c>
      <c r="G48" s="256">
        <v>1615.75</v>
      </c>
      <c r="H48" s="256">
        <v>1689.35</v>
      </c>
      <c r="I48" s="256">
        <v>1711.5499999999997</v>
      </c>
      <c r="J48" s="256">
        <v>1726.1499999999999</v>
      </c>
      <c r="K48" s="254">
        <v>1696.95</v>
      </c>
      <c r="L48" s="254">
        <v>1660.15</v>
      </c>
      <c r="M48" s="254">
        <v>5.6295999999999999</v>
      </c>
    </row>
    <row r="49" spans="1:13">
      <c r="A49" s="273">
        <v>40</v>
      </c>
      <c r="B49" s="254" t="s">
        <v>65</v>
      </c>
      <c r="C49" s="254">
        <v>808.4</v>
      </c>
      <c r="D49" s="256">
        <v>816.80000000000007</v>
      </c>
      <c r="E49" s="256">
        <v>798.60000000000014</v>
      </c>
      <c r="F49" s="256">
        <v>788.80000000000007</v>
      </c>
      <c r="G49" s="256">
        <v>770.60000000000014</v>
      </c>
      <c r="H49" s="256">
        <v>826.60000000000014</v>
      </c>
      <c r="I49" s="256">
        <v>844.80000000000018</v>
      </c>
      <c r="J49" s="256">
        <v>854.60000000000014</v>
      </c>
      <c r="K49" s="254">
        <v>835</v>
      </c>
      <c r="L49" s="254">
        <v>807</v>
      </c>
      <c r="M49" s="254">
        <v>9.7793100000000006</v>
      </c>
    </row>
    <row r="50" spans="1:13">
      <c r="A50" s="273">
        <v>41</v>
      </c>
      <c r="B50" s="254" t="s">
        <v>64</v>
      </c>
      <c r="C50" s="254">
        <v>151.4</v>
      </c>
      <c r="D50" s="256">
        <v>150.79999999999998</v>
      </c>
      <c r="E50" s="256">
        <v>149.59999999999997</v>
      </c>
      <c r="F50" s="256">
        <v>147.79999999999998</v>
      </c>
      <c r="G50" s="256">
        <v>146.59999999999997</v>
      </c>
      <c r="H50" s="256">
        <v>152.59999999999997</v>
      </c>
      <c r="I50" s="256">
        <v>153.79999999999995</v>
      </c>
      <c r="J50" s="256">
        <v>155.59999999999997</v>
      </c>
      <c r="K50" s="254">
        <v>152</v>
      </c>
      <c r="L50" s="254">
        <v>149</v>
      </c>
      <c r="M50" s="254">
        <v>94.204430000000002</v>
      </c>
    </row>
    <row r="51" spans="1:13">
      <c r="A51" s="273">
        <v>42</v>
      </c>
      <c r="B51" s="254" t="s">
        <v>66</v>
      </c>
      <c r="C51" s="254">
        <v>741.2</v>
      </c>
      <c r="D51" s="256">
        <v>739.05000000000007</v>
      </c>
      <c r="E51" s="256">
        <v>733.60000000000014</v>
      </c>
      <c r="F51" s="256">
        <v>726.00000000000011</v>
      </c>
      <c r="G51" s="256">
        <v>720.55000000000018</v>
      </c>
      <c r="H51" s="256">
        <v>746.65000000000009</v>
      </c>
      <c r="I51" s="256">
        <v>752.10000000000014</v>
      </c>
      <c r="J51" s="256">
        <v>759.7</v>
      </c>
      <c r="K51" s="254">
        <v>744.5</v>
      </c>
      <c r="L51" s="254">
        <v>731.45</v>
      </c>
      <c r="M51" s="254">
        <v>27.320419999999999</v>
      </c>
    </row>
    <row r="52" spans="1:13">
      <c r="A52" s="273">
        <v>43</v>
      </c>
      <c r="B52" s="254" t="s">
        <v>69</v>
      </c>
      <c r="C52" s="254">
        <v>66.75</v>
      </c>
      <c r="D52" s="256">
        <v>67.533333333333331</v>
      </c>
      <c r="E52" s="256">
        <v>65.716666666666669</v>
      </c>
      <c r="F52" s="256">
        <v>64.683333333333337</v>
      </c>
      <c r="G52" s="256">
        <v>62.866666666666674</v>
      </c>
      <c r="H52" s="256">
        <v>68.566666666666663</v>
      </c>
      <c r="I52" s="256">
        <v>70.383333333333326</v>
      </c>
      <c r="J52" s="256">
        <v>71.416666666666657</v>
      </c>
      <c r="K52" s="254">
        <v>69.349999999999994</v>
      </c>
      <c r="L52" s="254">
        <v>66.5</v>
      </c>
      <c r="M52" s="254">
        <v>730.77525000000003</v>
      </c>
    </row>
    <row r="53" spans="1:13">
      <c r="A53" s="273">
        <v>44</v>
      </c>
      <c r="B53" s="254" t="s">
        <v>73</v>
      </c>
      <c r="C53" s="254">
        <v>473.65</v>
      </c>
      <c r="D53" s="256">
        <v>475.06666666666666</v>
      </c>
      <c r="E53" s="256">
        <v>471.38333333333333</v>
      </c>
      <c r="F53" s="256">
        <v>469.11666666666667</v>
      </c>
      <c r="G53" s="256">
        <v>465.43333333333334</v>
      </c>
      <c r="H53" s="256">
        <v>477.33333333333331</v>
      </c>
      <c r="I53" s="256">
        <v>481.01666666666659</v>
      </c>
      <c r="J53" s="256">
        <v>483.2833333333333</v>
      </c>
      <c r="K53" s="254">
        <v>478.75</v>
      </c>
      <c r="L53" s="254">
        <v>472.8</v>
      </c>
      <c r="M53" s="254">
        <v>27.767099999999999</v>
      </c>
    </row>
    <row r="54" spans="1:13">
      <c r="A54" s="273">
        <v>45</v>
      </c>
      <c r="B54" s="254" t="s">
        <v>68</v>
      </c>
      <c r="C54" s="254">
        <v>536.4</v>
      </c>
      <c r="D54" s="256">
        <v>540.30000000000007</v>
      </c>
      <c r="E54" s="256">
        <v>531.60000000000014</v>
      </c>
      <c r="F54" s="256">
        <v>526.80000000000007</v>
      </c>
      <c r="G54" s="256">
        <v>518.10000000000014</v>
      </c>
      <c r="H54" s="256">
        <v>545.10000000000014</v>
      </c>
      <c r="I54" s="256">
        <v>553.80000000000018</v>
      </c>
      <c r="J54" s="256">
        <v>558.60000000000014</v>
      </c>
      <c r="K54" s="254">
        <v>549</v>
      </c>
      <c r="L54" s="254">
        <v>535.5</v>
      </c>
      <c r="M54" s="254">
        <v>89.465860000000006</v>
      </c>
    </row>
    <row r="55" spans="1:13">
      <c r="A55" s="273">
        <v>46</v>
      </c>
      <c r="B55" s="254" t="s">
        <v>70</v>
      </c>
      <c r="C55" s="254">
        <v>401.35</v>
      </c>
      <c r="D55" s="256">
        <v>403.75</v>
      </c>
      <c r="E55" s="256">
        <v>397.9</v>
      </c>
      <c r="F55" s="256">
        <v>394.45</v>
      </c>
      <c r="G55" s="256">
        <v>388.59999999999997</v>
      </c>
      <c r="H55" s="256">
        <v>407.2</v>
      </c>
      <c r="I55" s="256">
        <v>413.05</v>
      </c>
      <c r="J55" s="256">
        <v>416.5</v>
      </c>
      <c r="K55" s="254">
        <v>409.6</v>
      </c>
      <c r="L55" s="254">
        <v>400.3</v>
      </c>
      <c r="M55" s="254">
        <v>20.112359999999999</v>
      </c>
    </row>
    <row r="56" spans="1:13">
      <c r="A56" s="273">
        <v>47</v>
      </c>
      <c r="B56" s="254" t="s">
        <v>230</v>
      </c>
      <c r="C56" s="254">
        <v>1313.6</v>
      </c>
      <c r="D56" s="256">
        <v>1317.7166666666665</v>
      </c>
      <c r="E56" s="256">
        <v>1297.133333333333</v>
      </c>
      <c r="F56" s="256">
        <v>1280.6666666666665</v>
      </c>
      <c r="G56" s="256">
        <v>1260.083333333333</v>
      </c>
      <c r="H56" s="256">
        <v>1334.1833333333329</v>
      </c>
      <c r="I56" s="256">
        <v>1354.7666666666664</v>
      </c>
      <c r="J56" s="256">
        <v>1371.2333333333329</v>
      </c>
      <c r="K56" s="254">
        <v>1338.3</v>
      </c>
      <c r="L56" s="254">
        <v>1301.25</v>
      </c>
      <c r="M56" s="254">
        <v>0.65061999999999998</v>
      </c>
    </row>
    <row r="57" spans="1:13">
      <c r="A57" s="273">
        <v>48</v>
      </c>
      <c r="B57" s="254" t="s">
        <v>71</v>
      </c>
      <c r="C57" s="254">
        <v>15128.6</v>
      </c>
      <c r="D57" s="256">
        <v>15165.166666666666</v>
      </c>
      <c r="E57" s="256">
        <v>15042.933333333332</v>
      </c>
      <c r="F57" s="256">
        <v>14957.266666666666</v>
      </c>
      <c r="G57" s="256">
        <v>14835.033333333333</v>
      </c>
      <c r="H57" s="256">
        <v>15250.833333333332</v>
      </c>
      <c r="I57" s="256">
        <v>15373.066666666666</v>
      </c>
      <c r="J57" s="256">
        <v>15458.733333333332</v>
      </c>
      <c r="K57" s="254">
        <v>15287.4</v>
      </c>
      <c r="L57" s="254">
        <v>15079.5</v>
      </c>
      <c r="M57" s="254">
        <v>0.19918</v>
      </c>
    </row>
    <row r="58" spans="1:13">
      <c r="A58" s="273">
        <v>49</v>
      </c>
      <c r="B58" s="254" t="s">
        <v>74</v>
      </c>
      <c r="C58" s="254">
        <v>3650.9</v>
      </c>
      <c r="D58" s="256">
        <v>3643.9666666666667</v>
      </c>
      <c r="E58" s="256">
        <v>3622.9333333333334</v>
      </c>
      <c r="F58" s="256">
        <v>3594.9666666666667</v>
      </c>
      <c r="G58" s="256">
        <v>3573.9333333333334</v>
      </c>
      <c r="H58" s="256">
        <v>3671.9333333333334</v>
      </c>
      <c r="I58" s="256">
        <v>3692.9666666666672</v>
      </c>
      <c r="J58" s="256">
        <v>3720.9333333333334</v>
      </c>
      <c r="K58" s="254">
        <v>3665</v>
      </c>
      <c r="L58" s="254">
        <v>3616</v>
      </c>
      <c r="M58" s="254">
        <v>2.35555</v>
      </c>
    </row>
    <row r="59" spans="1:13">
      <c r="A59" s="273">
        <v>50</v>
      </c>
      <c r="B59" s="254" t="s">
        <v>80</v>
      </c>
      <c r="C59" s="254">
        <v>775.8</v>
      </c>
      <c r="D59" s="256">
        <v>777.26666666666677</v>
      </c>
      <c r="E59" s="256">
        <v>769.53333333333353</v>
      </c>
      <c r="F59" s="256">
        <v>763.26666666666677</v>
      </c>
      <c r="G59" s="256">
        <v>755.53333333333353</v>
      </c>
      <c r="H59" s="256">
        <v>783.53333333333353</v>
      </c>
      <c r="I59" s="256">
        <v>791.26666666666688</v>
      </c>
      <c r="J59" s="256">
        <v>797.53333333333353</v>
      </c>
      <c r="K59" s="254">
        <v>785</v>
      </c>
      <c r="L59" s="254">
        <v>771</v>
      </c>
      <c r="M59" s="254">
        <v>5.0029599999999999</v>
      </c>
    </row>
    <row r="60" spans="1:13">
      <c r="A60" s="273">
        <v>51</v>
      </c>
      <c r="B60" s="254" t="s">
        <v>75</v>
      </c>
      <c r="C60" s="254">
        <v>630.04999999999995</v>
      </c>
      <c r="D60" s="256">
        <v>630.68333333333328</v>
      </c>
      <c r="E60" s="256">
        <v>625.86666666666656</v>
      </c>
      <c r="F60" s="256">
        <v>621.68333333333328</v>
      </c>
      <c r="G60" s="256">
        <v>616.86666666666656</v>
      </c>
      <c r="H60" s="256">
        <v>634.86666666666656</v>
      </c>
      <c r="I60" s="256">
        <v>639.68333333333339</v>
      </c>
      <c r="J60" s="256">
        <v>643.86666666666656</v>
      </c>
      <c r="K60" s="254">
        <v>635.5</v>
      </c>
      <c r="L60" s="254">
        <v>626.5</v>
      </c>
      <c r="M60" s="254">
        <v>28.734590000000001</v>
      </c>
    </row>
    <row r="61" spans="1:13">
      <c r="A61" s="273">
        <v>52</v>
      </c>
      <c r="B61" s="254" t="s">
        <v>76</v>
      </c>
      <c r="C61" s="254">
        <v>151.75</v>
      </c>
      <c r="D61" s="256">
        <v>152.88333333333333</v>
      </c>
      <c r="E61" s="256">
        <v>149.86666666666665</v>
      </c>
      <c r="F61" s="256">
        <v>147.98333333333332</v>
      </c>
      <c r="G61" s="256">
        <v>144.96666666666664</v>
      </c>
      <c r="H61" s="256">
        <v>154.76666666666665</v>
      </c>
      <c r="I61" s="256">
        <v>157.7833333333333</v>
      </c>
      <c r="J61" s="256">
        <v>159.66666666666666</v>
      </c>
      <c r="K61" s="254">
        <v>155.9</v>
      </c>
      <c r="L61" s="254">
        <v>151</v>
      </c>
      <c r="M61" s="254">
        <v>120.7332</v>
      </c>
    </row>
    <row r="62" spans="1:13">
      <c r="A62" s="273">
        <v>53</v>
      </c>
      <c r="B62" s="254" t="s">
        <v>77</v>
      </c>
      <c r="C62" s="254">
        <v>147</v>
      </c>
      <c r="D62" s="256">
        <v>147.61666666666667</v>
      </c>
      <c r="E62" s="256">
        <v>145.43333333333334</v>
      </c>
      <c r="F62" s="256">
        <v>143.86666666666667</v>
      </c>
      <c r="G62" s="256">
        <v>141.68333333333334</v>
      </c>
      <c r="H62" s="256">
        <v>149.18333333333334</v>
      </c>
      <c r="I62" s="256">
        <v>151.36666666666667</v>
      </c>
      <c r="J62" s="256">
        <v>152.93333333333334</v>
      </c>
      <c r="K62" s="254">
        <v>149.80000000000001</v>
      </c>
      <c r="L62" s="254">
        <v>146.05000000000001</v>
      </c>
      <c r="M62" s="254">
        <v>6.99824</v>
      </c>
    </row>
    <row r="63" spans="1:13">
      <c r="A63" s="273">
        <v>54</v>
      </c>
      <c r="B63" s="254" t="s">
        <v>81</v>
      </c>
      <c r="C63" s="254">
        <v>541.85</v>
      </c>
      <c r="D63" s="256">
        <v>544.69999999999993</v>
      </c>
      <c r="E63" s="256">
        <v>535.79999999999984</v>
      </c>
      <c r="F63" s="256">
        <v>529.74999999999989</v>
      </c>
      <c r="G63" s="256">
        <v>520.8499999999998</v>
      </c>
      <c r="H63" s="256">
        <v>550.74999999999989</v>
      </c>
      <c r="I63" s="256">
        <v>559.65</v>
      </c>
      <c r="J63" s="256">
        <v>565.69999999999993</v>
      </c>
      <c r="K63" s="254">
        <v>553.6</v>
      </c>
      <c r="L63" s="254">
        <v>538.65</v>
      </c>
      <c r="M63" s="254">
        <v>23.04767</v>
      </c>
    </row>
    <row r="64" spans="1:13">
      <c r="A64" s="273">
        <v>55</v>
      </c>
      <c r="B64" s="254" t="s">
        <v>82</v>
      </c>
      <c r="C64" s="254">
        <v>955.85</v>
      </c>
      <c r="D64" s="256">
        <v>955.30000000000007</v>
      </c>
      <c r="E64" s="256">
        <v>949.70000000000016</v>
      </c>
      <c r="F64" s="256">
        <v>943.55000000000007</v>
      </c>
      <c r="G64" s="256">
        <v>937.95000000000016</v>
      </c>
      <c r="H64" s="256">
        <v>961.45000000000016</v>
      </c>
      <c r="I64" s="256">
        <v>967.05000000000007</v>
      </c>
      <c r="J64" s="256">
        <v>973.20000000000016</v>
      </c>
      <c r="K64" s="254">
        <v>960.9</v>
      </c>
      <c r="L64" s="254">
        <v>949.15</v>
      </c>
      <c r="M64" s="254">
        <v>23.443999999999999</v>
      </c>
    </row>
    <row r="65" spans="1:13">
      <c r="A65" s="273">
        <v>56</v>
      </c>
      <c r="B65" s="254" t="s">
        <v>231</v>
      </c>
      <c r="C65" s="254">
        <v>163.44999999999999</v>
      </c>
      <c r="D65" s="256">
        <v>164.51666666666665</v>
      </c>
      <c r="E65" s="256">
        <v>162.0333333333333</v>
      </c>
      <c r="F65" s="256">
        <v>160.61666666666665</v>
      </c>
      <c r="G65" s="256">
        <v>158.1333333333333</v>
      </c>
      <c r="H65" s="256">
        <v>165.93333333333331</v>
      </c>
      <c r="I65" s="256">
        <v>168.41666666666666</v>
      </c>
      <c r="J65" s="256">
        <v>169.83333333333331</v>
      </c>
      <c r="K65" s="254">
        <v>167</v>
      </c>
      <c r="L65" s="254">
        <v>163.1</v>
      </c>
      <c r="M65" s="254">
        <v>12.45411</v>
      </c>
    </row>
    <row r="66" spans="1:13">
      <c r="A66" s="273">
        <v>57</v>
      </c>
      <c r="B66" s="254" t="s">
        <v>83</v>
      </c>
      <c r="C66" s="254">
        <v>148.69999999999999</v>
      </c>
      <c r="D66" s="256">
        <v>148.66666666666666</v>
      </c>
      <c r="E66" s="256">
        <v>147.83333333333331</v>
      </c>
      <c r="F66" s="256">
        <v>146.96666666666667</v>
      </c>
      <c r="G66" s="256">
        <v>146.13333333333333</v>
      </c>
      <c r="H66" s="256">
        <v>149.5333333333333</v>
      </c>
      <c r="I66" s="256">
        <v>150.36666666666662</v>
      </c>
      <c r="J66" s="256">
        <v>151.23333333333329</v>
      </c>
      <c r="K66" s="254">
        <v>149.5</v>
      </c>
      <c r="L66" s="254">
        <v>147.80000000000001</v>
      </c>
      <c r="M66" s="254">
        <v>124.94441</v>
      </c>
    </row>
    <row r="67" spans="1:13">
      <c r="A67" s="273">
        <v>58</v>
      </c>
      <c r="B67" s="254" t="s">
        <v>820</v>
      </c>
      <c r="C67" s="254">
        <v>3978.65</v>
      </c>
      <c r="D67" s="256">
        <v>3995.5499999999997</v>
      </c>
      <c r="E67" s="256">
        <v>3946.3499999999995</v>
      </c>
      <c r="F67" s="256">
        <v>3914.0499999999997</v>
      </c>
      <c r="G67" s="256">
        <v>3864.8499999999995</v>
      </c>
      <c r="H67" s="256">
        <v>4027.8499999999995</v>
      </c>
      <c r="I67" s="256">
        <v>4077.0499999999993</v>
      </c>
      <c r="J67" s="256">
        <v>4109.3499999999995</v>
      </c>
      <c r="K67" s="254">
        <v>4044.75</v>
      </c>
      <c r="L67" s="254">
        <v>3963.25</v>
      </c>
      <c r="M67" s="254">
        <v>2.7922500000000001</v>
      </c>
    </row>
    <row r="68" spans="1:13">
      <c r="A68" s="273">
        <v>59</v>
      </c>
      <c r="B68" s="254" t="s">
        <v>84</v>
      </c>
      <c r="C68" s="254">
        <v>1689.35</v>
      </c>
      <c r="D68" s="256">
        <v>1688.9333333333334</v>
      </c>
      <c r="E68" s="256">
        <v>1671.4166666666667</v>
      </c>
      <c r="F68" s="256">
        <v>1653.4833333333333</v>
      </c>
      <c r="G68" s="256">
        <v>1635.9666666666667</v>
      </c>
      <c r="H68" s="256">
        <v>1706.8666666666668</v>
      </c>
      <c r="I68" s="256">
        <v>1724.3833333333332</v>
      </c>
      <c r="J68" s="256">
        <v>1742.3166666666668</v>
      </c>
      <c r="K68" s="254">
        <v>1706.45</v>
      </c>
      <c r="L68" s="254">
        <v>1671</v>
      </c>
      <c r="M68" s="254">
        <v>4.8753299999999999</v>
      </c>
    </row>
    <row r="69" spans="1:13">
      <c r="A69" s="273">
        <v>60</v>
      </c>
      <c r="B69" s="254" t="s">
        <v>85</v>
      </c>
      <c r="C69" s="254">
        <v>703.4</v>
      </c>
      <c r="D69" s="256">
        <v>700.6</v>
      </c>
      <c r="E69" s="256">
        <v>690.2</v>
      </c>
      <c r="F69" s="256">
        <v>677</v>
      </c>
      <c r="G69" s="256">
        <v>666.6</v>
      </c>
      <c r="H69" s="256">
        <v>713.80000000000007</v>
      </c>
      <c r="I69" s="256">
        <v>724.19999999999993</v>
      </c>
      <c r="J69" s="256">
        <v>737.40000000000009</v>
      </c>
      <c r="K69" s="254">
        <v>711</v>
      </c>
      <c r="L69" s="254">
        <v>687.4</v>
      </c>
      <c r="M69" s="254">
        <v>40.768900000000002</v>
      </c>
    </row>
    <row r="70" spans="1:13">
      <c r="A70" s="273">
        <v>61</v>
      </c>
      <c r="B70" s="254" t="s">
        <v>232</v>
      </c>
      <c r="C70" s="254">
        <v>917.55</v>
      </c>
      <c r="D70" s="256">
        <v>913.18333333333339</v>
      </c>
      <c r="E70" s="256">
        <v>901.36666666666679</v>
      </c>
      <c r="F70" s="256">
        <v>885.18333333333339</v>
      </c>
      <c r="G70" s="256">
        <v>873.36666666666679</v>
      </c>
      <c r="H70" s="256">
        <v>929.36666666666679</v>
      </c>
      <c r="I70" s="256">
        <v>941.18333333333339</v>
      </c>
      <c r="J70" s="256">
        <v>957.36666666666679</v>
      </c>
      <c r="K70" s="254">
        <v>925</v>
      </c>
      <c r="L70" s="254">
        <v>897</v>
      </c>
      <c r="M70" s="254">
        <v>4.7563599999999999</v>
      </c>
    </row>
    <row r="71" spans="1:13">
      <c r="A71" s="273">
        <v>62</v>
      </c>
      <c r="B71" s="254" t="s">
        <v>233</v>
      </c>
      <c r="C71" s="254">
        <v>413.95</v>
      </c>
      <c r="D71" s="256">
        <v>413.2</v>
      </c>
      <c r="E71" s="256">
        <v>409.4</v>
      </c>
      <c r="F71" s="256">
        <v>404.84999999999997</v>
      </c>
      <c r="G71" s="256">
        <v>401.04999999999995</v>
      </c>
      <c r="H71" s="256">
        <v>417.75</v>
      </c>
      <c r="I71" s="256">
        <v>421.55000000000007</v>
      </c>
      <c r="J71" s="256">
        <v>426.1</v>
      </c>
      <c r="K71" s="254">
        <v>417</v>
      </c>
      <c r="L71" s="254">
        <v>408.65</v>
      </c>
      <c r="M71" s="254">
        <v>9.2793899999999994</v>
      </c>
    </row>
    <row r="72" spans="1:13">
      <c r="A72" s="273">
        <v>63</v>
      </c>
      <c r="B72" s="254" t="s">
        <v>86</v>
      </c>
      <c r="C72" s="254">
        <v>833.35</v>
      </c>
      <c r="D72" s="256">
        <v>834.98333333333323</v>
      </c>
      <c r="E72" s="256">
        <v>825.91666666666652</v>
      </c>
      <c r="F72" s="256">
        <v>818.48333333333323</v>
      </c>
      <c r="G72" s="256">
        <v>809.41666666666652</v>
      </c>
      <c r="H72" s="256">
        <v>842.41666666666652</v>
      </c>
      <c r="I72" s="256">
        <v>851.48333333333335</v>
      </c>
      <c r="J72" s="256">
        <v>858.91666666666652</v>
      </c>
      <c r="K72" s="254">
        <v>844.05</v>
      </c>
      <c r="L72" s="254">
        <v>827.55</v>
      </c>
      <c r="M72" s="254">
        <v>7.3613</v>
      </c>
    </row>
    <row r="73" spans="1:13">
      <c r="A73" s="273">
        <v>64</v>
      </c>
      <c r="B73" s="254" t="s">
        <v>92</v>
      </c>
      <c r="C73" s="254">
        <v>296.8</v>
      </c>
      <c r="D73" s="256">
        <v>299.41666666666669</v>
      </c>
      <c r="E73" s="256">
        <v>292.98333333333335</v>
      </c>
      <c r="F73" s="256">
        <v>289.16666666666669</v>
      </c>
      <c r="G73" s="256">
        <v>282.73333333333335</v>
      </c>
      <c r="H73" s="256">
        <v>303.23333333333335</v>
      </c>
      <c r="I73" s="256">
        <v>309.66666666666663</v>
      </c>
      <c r="J73" s="256">
        <v>313.48333333333335</v>
      </c>
      <c r="K73" s="254">
        <v>305.85000000000002</v>
      </c>
      <c r="L73" s="254">
        <v>295.60000000000002</v>
      </c>
      <c r="M73" s="254">
        <v>62.759509999999999</v>
      </c>
    </row>
    <row r="74" spans="1:13">
      <c r="A74" s="273">
        <v>65</v>
      </c>
      <c r="B74" s="254" t="s">
        <v>87</v>
      </c>
      <c r="C74" s="254">
        <v>566.65</v>
      </c>
      <c r="D74" s="256">
        <v>569.9</v>
      </c>
      <c r="E74" s="256">
        <v>561.79999999999995</v>
      </c>
      <c r="F74" s="256">
        <v>556.94999999999993</v>
      </c>
      <c r="G74" s="256">
        <v>548.84999999999991</v>
      </c>
      <c r="H74" s="256">
        <v>574.75</v>
      </c>
      <c r="I74" s="256">
        <v>582.85000000000014</v>
      </c>
      <c r="J74" s="256">
        <v>587.70000000000005</v>
      </c>
      <c r="K74" s="254">
        <v>578</v>
      </c>
      <c r="L74" s="254">
        <v>565.04999999999995</v>
      </c>
      <c r="M74" s="254">
        <v>26.81016</v>
      </c>
    </row>
    <row r="75" spans="1:13">
      <c r="A75" s="273">
        <v>66</v>
      </c>
      <c r="B75" s="254" t="s">
        <v>234</v>
      </c>
      <c r="C75" s="254">
        <v>1849.05</v>
      </c>
      <c r="D75" s="256">
        <v>1840.3</v>
      </c>
      <c r="E75" s="256">
        <v>1828.75</v>
      </c>
      <c r="F75" s="256">
        <v>1808.45</v>
      </c>
      <c r="G75" s="256">
        <v>1796.9</v>
      </c>
      <c r="H75" s="256">
        <v>1860.6</v>
      </c>
      <c r="I75" s="256">
        <v>1872.1499999999996</v>
      </c>
      <c r="J75" s="256">
        <v>1892.4499999999998</v>
      </c>
      <c r="K75" s="254">
        <v>1851.85</v>
      </c>
      <c r="L75" s="254">
        <v>1820</v>
      </c>
      <c r="M75" s="254">
        <v>2.1154600000000001</v>
      </c>
    </row>
    <row r="76" spans="1:13">
      <c r="A76" s="273">
        <v>67</v>
      </c>
      <c r="B76" s="254" t="s">
        <v>828</v>
      </c>
      <c r="C76" s="254">
        <v>183</v>
      </c>
      <c r="D76" s="256">
        <v>185.20000000000002</v>
      </c>
      <c r="E76" s="256">
        <v>179.40000000000003</v>
      </c>
      <c r="F76" s="256">
        <v>175.8</v>
      </c>
      <c r="G76" s="256">
        <v>170.00000000000003</v>
      </c>
      <c r="H76" s="256">
        <v>188.80000000000004</v>
      </c>
      <c r="I76" s="256">
        <v>194.60000000000005</v>
      </c>
      <c r="J76" s="256">
        <v>198.20000000000005</v>
      </c>
      <c r="K76" s="254">
        <v>191</v>
      </c>
      <c r="L76" s="254">
        <v>181.6</v>
      </c>
      <c r="M76" s="254">
        <v>4.2384899999999996</v>
      </c>
    </row>
    <row r="77" spans="1:13">
      <c r="A77" s="273">
        <v>68</v>
      </c>
      <c r="B77" s="254" t="s">
        <v>90</v>
      </c>
      <c r="C77" s="254">
        <v>4288.75</v>
      </c>
      <c r="D77" s="256">
        <v>4268.4833333333336</v>
      </c>
      <c r="E77" s="256">
        <v>4239.2166666666672</v>
      </c>
      <c r="F77" s="256">
        <v>4189.6833333333334</v>
      </c>
      <c r="G77" s="256">
        <v>4160.416666666667</v>
      </c>
      <c r="H77" s="256">
        <v>4318.0166666666673</v>
      </c>
      <c r="I77" s="256">
        <v>4347.2833333333338</v>
      </c>
      <c r="J77" s="256">
        <v>4396.8166666666675</v>
      </c>
      <c r="K77" s="254">
        <v>4297.75</v>
      </c>
      <c r="L77" s="254">
        <v>4218.95</v>
      </c>
      <c r="M77" s="254">
        <v>3.77841</v>
      </c>
    </row>
    <row r="78" spans="1:13">
      <c r="A78" s="273">
        <v>69</v>
      </c>
      <c r="B78" s="254" t="s">
        <v>348</v>
      </c>
      <c r="C78" s="254">
        <v>3138.35</v>
      </c>
      <c r="D78" s="256">
        <v>3154.1833333333329</v>
      </c>
      <c r="E78" s="256">
        <v>3108.3666666666659</v>
      </c>
      <c r="F78" s="256">
        <v>3078.3833333333328</v>
      </c>
      <c r="G78" s="256">
        <v>3032.5666666666657</v>
      </c>
      <c r="H78" s="256">
        <v>3184.1666666666661</v>
      </c>
      <c r="I78" s="256">
        <v>3229.9833333333327</v>
      </c>
      <c r="J78" s="256">
        <v>3259.9666666666662</v>
      </c>
      <c r="K78" s="254">
        <v>3200</v>
      </c>
      <c r="L78" s="254">
        <v>3124.2</v>
      </c>
      <c r="M78" s="254">
        <v>2.0414099999999999</v>
      </c>
    </row>
    <row r="79" spans="1:13">
      <c r="A79" s="273">
        <v>70</v>
      </c>
      <c r="B79" s="254" t="s">
        <v>93</v>
      </c>
      <c r="C79" s="254">
        <v>5308.35</v>
      </c>
      <c r="D79" s="256">
        <v>5292.95</v>
      </c>
      <c r="E79" s="256">
        <v>5265.9</v>
      </c>
      <c r="F79" s="256">
        <v>5223.45</v>
      </c>
      <c r="G79" s="256">
        <v>5196.3999999999996</v>
      </c>
      <c r="H79" s="256">
        <v>5335.4</v>
      </c>
      <c r="I79" s="256">
        <v>5362.4500000000007</v>
      </c>
      <c r="J79" s="256">
        <v>5404.9</v>
      </c>
      <c r="K79" s="254">
        <v>5320</v>
      </c>
      <c r="L79" s="254">
        <v>5250.5</v>
      </c>
      <c r="M79" s="254">
        <v>4.2685500000000003</v>
      </c>
    </row>
    <row r="80" spans="1:13">
      <c r="A80" s="273">
        <v>71</v>
      </c>
      <c r="B80" s="254" t="s">
        <v>235</v>
      </c>
      <c r="C80" s="254">
        <v>74.5</v>
      </c>
      <c r="D80" s="256">
        <v>74.8</v>
      </c>
      <c r="E80" s="256">
        <v>73.8</v>
      </c>
      <c r="F80" s="256">
        <v>73.099999999999994</v>
      </c>
      <c r="G80" s="256">
        <v>72.099999999999994</v>
      </c>
      <c r="H80" s="256">
        <v>75.5</v>
      </c>
      <c r="I80" s="256">
        <v>76.5</v>
      </c>
      <c r="J80" s="256">
        <v>77.2</v>
      </c>
      <c r="K80" s="254">
        <v>75.8</v>
      </c>
      <c r="L80" s="254">
        <v>74.099999999999994</v>
      </c>
      <c r="M80" s="254">
        <v>39.39273</v>
      </c>
    </row>
    <row r="81" spans="1:13">
      <c r="A81" s="273">
        <v>72</v>
      </c>
      <c r="B81" s="254" t="s">
        <v>94</v>
      </c>
      <c r="C81" s="254">
        <v>2718.2</v>
      </c>
      <c r="D81" s="256">
        <v>2725.1833333333329</v>
      </c>
      <c r="E81" s="256">
        <v>2691.016666666666</v>
      </c>
      <c r="F81" s="256">
        <v>2663.833333333333</v>
      </c>
      <c r="G81" s="256">
        <v>2629.6666666666661</v>
      </c>
      <c r="H81" s="256">
        <v>2752.3666666666659</v>
      </c>
      <c r="I81" s="256">
        <v>2786.5333333333328</v>
      </c>
      <c r="J81" s="256">
        <v>2813.7166666666658</v>
      </c>
      <c r="K81" s="254">
        <v>2759.35</v>
      </c>
      <c r="L81" s="254">
        <v>2698</v>
      </c>
      <c r="M81" s="254">
        <v>4.77522</v>
      </c>
    </row>
    <row r="82" spans="1:13">
      <c r="A82" s="273">
        <v>73</v>
      </c>
      <c r="B82" s="254" t="s">
        <v>236</v>
      </c>
      <c r="C82" s="254">
        <v>528.65</v>
      </c>
      <c r="D82" s="256">
        <v>531.13333333333333</v>
      </c>
      <c r="E82" s="256">
        <v>522.26666666666665</v>
      </c>
      <c r="F82" s="256">
        <v>515.88333333333333</v>
      </c>
      <c r="G82" s="256">
        <v>507.01666666666665</v>
      </c>
      <c r="H82" s="256">
        <v>537.51666666666665</v>
      </c>
      <c r="I82" s="256">
        <v>546.38333333333321</v>
      </c>
      <c r="J82" s="256">
        <v>552.76666666666665</v>
      </c>
      <c r="K82" s="254">
        <v>540</v>
      </c>
      <c r="L82" s="254">
        <v>524.75</v>
      </c>
      <c r="M82" s="254">
        <v>7.1410499999999999</v>
      </c>
    </row>
    <row r="83" spans="1:13">
      <c r="A83" s="273">
        <v>74</v>
      </c>
      <c r="B83" s="254" t="s">
        <v>237</v>
      </c>
      <c r="C83" s="254">
        <v>1536.45</v>
      </c>
      <c r="D83" s="256">
        <v>1550.4833333333333</v>
      </c>
      <c r="E83" s="256">
        <v>1515.9666666666667</v>
      </c>
      <c r="F83" s="256">
        <v>1495.4833333333333</v>
      </c>
      <c r="G83" s="256">
        <v>1460.9666666666667</v>
      </c>
      <c r="H83" s="256">
        <v>1570.9666666666667</v>
      </c>
      <c r="I83" s="256">
        <v>1605.4833333333336</v>
      </c>
      <c r="J83" s="256">
        <v>1625.9666666666667</v>
      </c>
      <c r="K83" s="254">
        <v>1585</v>
      </c>
      <c r="L83" s="254">
        <v>1530</v>
      </c>
      <c r="M83" s="254">
        <v>0.44756000000000001</v>
      </c>
    </row>
    <row r="84" spans="1:13">
      <c r="A84" s="273">
        <v>75</v>
      </c>
      <c r="B84" s="254" t="s">
        <v>96</v>
      </c>
      <c r="C84" s="254">
        <v>1169.8</v>
      </c>
      <c r="D84" s="256">
        <v>1175.3499999999999</v>
      </c>
      <c r="E84" s="256">
        <v>1161.7999999999997</v>
      </c>
      <c r="F84" s="256">
        <v>1153.7999999999997</v>
      </c>
      <c r="G84" s="256">
        <v>1140.2499999999995</v>
      </c>
      <c r="H84" s="256">
        <v>1183.3499999999999</v>
      </c>
      <c r="I84" s="256">
        <v>1196.9000000000001</v>
      </c>
      <c r="J84" s="256">
        <v>1204.9000000000001</v>
      </c>
      <c r="K84" s="254">
        <v>1188.9000000000001</v>
      </c>
      <c r="L84" s="254">
        <v>1167.3499999999999</v>
      </c>
      <c r="M84" s="254">
        <v>10.182460000000001</v>
      </c>
    </row>
    <row r="85" spans="1:13">
      <c r="A85" s="273">
        <v>76</v>
      </c>
      <c r="B85" s="254" t="s">
        <v>97</v>
      </c>
      <c r="C85" s="254">
        <v>185.85</v>
      </c>
      <c r="D85" s="256">
        <v>186.2833333333333</v>
      </c>
      <c r="E85" s="256">
        <v>184.76666666666659</v>
      </c>
      <c r="F85" s="256">
        <v>183.68333333333328</v>
      </c>
      <c r="G85" s="256">
        <v>182.16666666666657</v>
      </c>
      <c r="H85" s="256">
        <v>187.36666666666662</v>
      </c>
      <c r="I85" s="256">
        <v>188.88333333333333</v>
      </c>
      <c r="J85" s="256">
        <v>189.96666666666664</v>
      </c>
      <c r="K85" s="254">
        <v>187.8</v>
      </c>
      <c r="L85" s="254">
        <v>185.2</v>
      </c>
      <c r="M85" s="254">
        <v>14.8903</v>
      </c>
    </row>
    <row r="86" spans="1:13">
      <c r="A86" s="273">
        <v>77</v>
      </c>
      <c r="B86" s="254" t="s">
        <v>98</v>
      </c>
      <c r="C86" s="254">
        <v>84.6</v>
      </c>
      <c r="D86" s="256">
        <v>85.166666666666671</v>
      </c>
      <c r="E86" s="256">
        <v>83.733333333333348</v>
      </c>
      <c r="F86" s="256">
        <v>82.866666666666674</v>
      </c>
      <c r="G86" s="256">
        <v>81.433333333333351</v>
      </c>
      <c r="H86" s="256">
        <v>86.033333333333346</v>
      </c>
      <c r="I86" s="256">
        <v>87.466666666666654</v>
      </c>
      <c r="J86" s="256">
        <v>88.333333333333343</v>
      </c>
      <c r="K86" s="254">
        <v>86.6</v>
      </c>
      <c r="L86" s="254">
        <v>84.3</v>
      </c>
      <c r="M86" s="254">
        <v>172.22313</v>
      </c>
    </row>
    <row r="87" spans="1:13">
      <c r="A87" s="273">
        <v>78</v>
      </c>
      <c r="B87" s="254" t="s">
        <v>359</v>
      </c>
      <c r="C87" s="254">
        <v>232</v>
      </c>
      <c r="D87" s="256">
        <v>233.6</v>
      </c>
      <c r="E87" s="256">
        <v>229.89999999999998</v>
      </c>
      <c r="F87" s="256">
        <v>227.79999999999998</v>
      </c>
      <c r="G87" s="256">
        <v>224.09999999999997</v>
      </c>
      <c r="H87" s="256">
        <v>235.7</v>
      </c>
      <c r="I87" s="256">
        <v>239.39999999999998</v>
      </c>
      <c r="J87" s="256">
        <v>241.5</v>
      </c>
      <c r="K87" s="254">
        <v>237.3</v>
      </c>
      <c r="L87" s="254">
        <v>231.5</v>
      </c>
      <c r="M87" s="254">
        <v>20.05761</v>
      </c>
    </row>
    <row r="88" spans="1:13">
      <c r="A88" s="273">
        <v>79</v>
      </c>
      <c r="B88" s="254" t="s">
        <v>240</v>
      </c>
      <c r="C88" s="254">
        <v>67.150000000000006</v>
      </c>
      <c r="D88" s="256">
        <v>68.433333333333337</v>
      </c>
      <c r="E88" s="256">
        <v>65.01666666666668</v>
      </c>
      <c r="F88" s="256">
        <v>62.88333333333334</v>
      </c>
      <c r="G88" s="256">
        <v>59.466666666666683</v>
      </c>
      <c r="H88" s="256">
        <v>70.566666666666677</v>
      </c>
      <c r="I88" s="256">
        <v>73.983333333333334</v>
      </c>
      <c r="J88" s="256">
        <v>76.116666666666674</v>
      </c>
      <c r="K88" s="254">
        <v>71.849999999999994</v>
      </c>
      <c r="L88" s="254">
        <v>66.3</v>
      </c>
      <c r="M88" s="254">
        <v>88.312510000000003</v>
      </c>
    </row>
    <row r="89" spans="1:13">
      <c r="A89" s="273">
        <v>80</v>
      </c>
      <c r="B89" s="254" t="s">
        <v>99</v>
      </c>
      <c r="C89" s="254">
        <v>155.30000000000001</v>
      </c>
      <c r="D89" s="256">
        <v>156.29999999999998</v>
      </c>
      <c r="E89" s="256">
        <v>153.89999999999998</v>
      </c>
      <c r="F89" s="256">
        <v>152.5</v>
      </c>
      <c r="G89" s="256">
        <v>150.1</v>
      </c>
      <c r="H89" s="256">
        <v>157.69999999999996</v>
      </c>
      <c r="I89" s="256">
        <v>160.1</v>
      </c>
      <c r="J89" s="256">
        <v>161.49999999999994</v>
      </c>
      <c r="K89" s="254">
        <v>158.69999999999999</v>
      </c>
      <c r="L89" s="254">
        <v>154.9</v>
      </c>
      <c r="M89" s="254">
        <v>78.623630000000006</v>
      </c>
    </row>
    <row r="90" spans="1:13">
      <c r="A90" s="273">
        <v>81</v>
      </c>
      <c r="B90" s="254" t="s">
        <v>102</v>
      </c>
      <c r="C90" s="254">
        <v>32.5</v>
      </c>
      <c r="D90" s="256">
        <v>31.883333333333336</v>
      </c>
      <c r="E90" s="256">
        <v>30.616666666666674</v>
      </c>
      <c r="F90" s="256">
        <v>28.733333333333338</v>
      </c>
      <c r="G90" s="256">
        <v>27.466666666666676</v>
      </c>
      <c r="H90" s="256">
        <v>33.766666666666673</v>
      </c>
      <c r="I90" s="256">
        <v>35.033333333333331</v>
      </c>
      <c r="J90" s="256">
        <v>36.916666666666671</v>
      </c>
      <c r="K90" s="254">
        <v>33.15</v>
      </c>
      <c r="L90" s="254">
        <v>30</v>
      </c>
      <c r="M90" s="254">
        <v>1516.96775</v>
      </c>
    </row>
    <row r="91" spans="1:13">
      <c r="A91" s="273">
        <v>82</v>
      </c>
      <c r="B91" s="254" t="s">
        <v>241</v>
      </c>
      <c r="C91" s="254">
        <v>199.5</v>
      </c>
      <c r="D91" s="256">
        <v>200.91666666666666</v>
      </c>
      <c r="E91" s="256">
        <v>197.13333333333333</v>
      </c>
      <c r="F91" s="256">
        <v>194.76666666666668</v>
      </c>
      <c r="G91" s="256">
        <v>190.98333333333335</v>
      </c>
      <c r="H91" s="256">
        <v>203.2833333333333</v>
      </c>
      <c r="I91" s="256">
        <v>207.06666666666666</v>
      </c>
      <c r="J91" s="256">
        <v>209.43333333333328</v>
      </c>
      <c r="K91" s="254">
        <v>204.7</v>
      </c>
      <c r="L91" s="254">
        <v>198.55</v>
      </c>
      <c r="M91" s="254">
        <v>5.1045299999999996</v>
      </c>
    </row>
    <row r="92" spans="1:13">
      <c r="A92" s="273">
        <v>83</v>
      </c>
      <c r="B92" s="254" t="s">
        <v>100</v>
      </c>
      <c r="C92" s="254">
        <v>640.29999999999995</v>
      </c>
      <c r="D92" s="256">
        <v>642.91666666666663</v>
      </c>
      <c r="E92" s="256">
        <v>635.98333333333323</v>
      </c>
      <c r="F92" s="256">
        <v>631.66666666666663</v>
      </c>
      <c r="G92" s="256">
        <v>624.73333333333323</v>
      </c>
      <c r="H92" s="256">
        <v>647.23333333333323</v>
      </c>
      <c r="I92" s="256">
        <v>654.16666666666663</v>
      </c>
      <c r="J92" s="256">
        <v>658.48333333333323</v>
      </c>
      <c r="K92" s="254">
        <v>649.85</v>
      </c>
      <c r="L92" s="254">
        <v>638.6</v>
      </c>
      <c r="M92" s="254">
        <v>14.1753</v>
      </c>
    </row>
    <row r="93" spans="1:13">
      <c r="A93" s="273">
        <v>84</v>
      </c>
      <c r="B93" s="254" t="s">
        <v>242</v>
      </c>
      <c r="C93" s="254">
        <v>575.75</v>
      </c>
      <c r="D93" s="256">
        <v>574.73333333333335</v>
      </c>
      <c r="E93" s="256">
        <v>565.76666666666665</v>
      </c>
      <c r="F93" s="256">
        <v>555.7833333333333</v>
      </c>
      <c r="G93" s="256">
        <v>546.81666666666661</v>
      </c>
      <c r="H93" s="256">
        <v>584.7166666666667</v>
      </c>
      <c r="I93" s="256">
        <v>593.68333333333339</v>
      </c>
      <c r="J93" s="256">
        <v>603.66666666666674</v>
      </c>
      <c r="K93" s="254">
        <v>583.70000000000005</v>
      </c>
      <c r="L93" s="254">
        <v>564.75</v>
      </c>
      <c r="M93" s="254">
        <v>6.9070099999999996</v>
      </c>
    </row>
    <row r="94" spans="1:13">
      <c r="A94" s="273">
        <v>85</v>
      </c>
      <c r="B94" s="254" t="s">
        <v>103</v>
      </c>
      <c r="C94" s="254">
        <v>877.15</v>
      </c>
      <c r="D94" s="256">
        <v>882.91666666666663</v>
      </c>
      <c r="E94" s="256">
        <v>868.83333333333326</v>
      </c>
      <c r="F94" s="256">
        <v>860.51666666666665</v>
      </c>
      <c r="G94" s="256">
        <v>846.43333333333328</v>
      </c>
      <c r="H94" s="256">
        <v>891.23333333333323</v>
      </c>
      <c r="I94" s="256">
        <v>905.31666666666649</v>
      </c>
      <c r="J94" s="256">
        <v>913.63333333333321</v>
      </c>
      <c r="K94" s="254">
        <v>897</v>
      </c>
      <c r="L94" s="254">
        <v>874.6</v>
      </c>
      <c r="M94" s="254">
        <v>14.6478</v>
      </c>
    </row>
    <row r="95" spans="1:13">
      <c r="A95" s="273">
        <v>86</v>
      </c>
      <c r="B95" s="254" t="s">
        <v>243</v>
      </c>
      <c r="C95" s="254">
        <v>536.85</v>
      </c>
      <c r="D95" s="256">
        <v>538.4666666666667</v>
      </c>
      <c r="E95" s="256">
        <v>533.38333333333344</v>
      </c>
      <c r="F95" s="256">
        <v>529.91666666666674</v>
      </c>
      <c r="G95" s="256">
        <v>524.83333333333348</v>
      </c>
      <c r="H95" s="256">
        <v>541.93333333333339</v>
      </c>
      <c r="I95" s="256">
        <v>547.01666666666665</v>
      </c>
      <c r="J95" s="256">
        <v>550.48333333333335</v>
      </c>
      <c r="K95" s="254">
        <v>543.54999999999995</v>
      </c>
      <c r="L95" s="254">
        <v>535</v>
      </c>
      <c r="M95" s="254">
        <v>0.61861999999999995</v>
      </c>
    </row>
    <row r="96" spans="1:13">
      <c r="A96" s="273">
        <v>87</v>
      </c>
      <c r="B96" s="254" t="s">
        <v>244</v>
      </c>
      <c r="C96" s="254">
        <v>1401.9</v>
      </c>
      <c r="D96" s="256">
        <v>1409.3833333333334</v>
      </c>
      <c r="E96" s="256">
        <v>1388.8166666666668</v>
      </c>
      <c r="F96" s="256">
        <v>1375.7333333333333</v>
      </c>
      <c r="G96" s="256">
        <v>1355.1666666666667</v>
      </c>
      <c r="H96" s="256">
        <v>1422.4666666666669</v>
      </c>
      <c r="I96" s="256">
        <v>1443.0333333333335</v>
      </c>
      <c r="J96" s="256">
        <v>1456.116666666667</v>
      </c>
      <c r="K96" s="254">
        <v>1429.95</v>
      </c>
      <c r="L96" s="254">
        <v>1396.3</v>
      </c>
      <c r="M96" s="254">
        <v>4.6079999999999997</v>
      </c>
    </row>
    <row r="97" spans="1:13">
      <c r="A97" s="273">
        <v>88</v>
      </c>
      <c r="B97" s="254" t="s">
        <v>104</v>
      </c>
      <c r="C97" s="254">
        <v>1496.3</v>
      </c>
      <c r="D97" s="256">
        <v>1503.3833333333332</v>
      </c>
      <c r="E97" s="256">
        <v>1485.9666666666665</v>
      </c>
      <c r="F97" s="256">
        <v>1475.6333333333332</v>
      </c>
      <c r="G97" s="256">
        <v>1458.2166666666665</v>
      </c>
      <c r="H97" s="256">
        <v>1513.7166666666665</v>
      </c>
      <c r="I97" s="256">
        <v>1531.1333333333334</v>
      </c>
      <c r="J97" s="256">
        <v>1541.4666666666665</v>
      </c>
      <c r="K97" s="254">
        <v>1520.8</v>
      </c>
      <c r="L97" s="254">
        <v>1493.05</v>
      </c>
      <c r="M97" s="254">
        <v>14.04669</v>
      </c>
    </row>
    <row r="98" spans="1:13">
      <c r="A98" s="273">
        <v>89</v>
      </c>
      <c r="B98" s="254" t="s">
        <v>372</v>
      </c>
      <c r="C98" s="254">
        <v>672.3</v>
      </c>
      <c r="D98" s="256">
        <v>681.41666666666663</v>
      </c>
      <c r="E98" s="256">
        <v>658.33333333333326</v>
      </c>
      <c r="F98" s="256">
        <v>644.36666666666667</v>
      </c>
      <c r="G98" s="256">
        <v>621.2833333333333</v>
      </c>
      <c r="H98" s="256">
        <v>695.38333333333321</v>
      </c>
      <c r="I98" s="256">
        <v>718.46666666666647</v>
      </c>
      <c r="J98" s="256">
        <v>732.43333333333317</v>
      </c>
      <c r="K98" s="254">
        <v>704.5</v>
      </c>
      <c r="L98" s="254">
        <v>667.45</v>
      </c>
      <c r="M98" s="254">
        <v>59.996000000000002</v>
      </c>
    </row>
    <row r="99" spans="1:13">
      <c r="A99" s="273">
        <v>90</v>
      </c>
      <c r="B99" s="254" t="s">
        <v>246</v>
      </c>
      <c r="C99" s="254">
        <v>331.65</v>
      </c>
      <c r="D99" s="256">
        <v>331.81666666666666</v>
      </c>
      <c r="E99" s="256">
        <v>325.48333333333335</v>
      </c>
      <c r="F99" s="256">
        <v>319.31666666666666</v>
      </c>
      <c r="G99" s="256">
        <v>312.98333333333335</v>
      </c>
      <c r="H99" s="256">
        <v>337.98333333333335</v>
      </c>
      <c r="I99" s="256">
        <v>344.31666666666672</v>
      </c>
      <c r="J99" s="256">
        <v>350.48333333333335</v>
      </c>
      <c r="K99" s="254">
        <v>338.15</v>
      </c>
      <c r="L99" s="254">
        <v>325.64999999999998</v>
      </c>
      <c r="M99" s="254">
        <v>26.607849999999999</v>
      </c>
    </row>
    <row r="100" spans="1:13">
      <c r="A100" s="273">
        <v>91</v>
      </c>
      <c r="B100" s="254" t="s">
        <v>107</v>
      </c>
      <c r="C100" s="254">
        <v>980.1</v>
      </c>
      <c r="D100" s="256">
        <v>981.51666666666677</v>
      </c>
      <c r="E100" s="256">
        <v>974.83333333333348</v>
      </c>
      <c r="F100" s="256">
        <v>969.56666666666672</v>
      </c>
      <c r="G100" s="256">
        <v>962.88333333333344</v>
      </c>
      <c r="H100" s="256">
        <v>986.78333333333353</v>
      </c>
      <c r="I100" s="256">
        <v>993.4666666666667</v>
      </c>
      <c r="J100" s="256">
        <v>998.73333333333358</v>
      </c>
      <c r="K100" s="254">
        <v>988.2</v>
      </c>
      <c r="L100" s="254">
        <v>976.25</v>
      </c>
      <c r="M100" s="254">
        <v>25.296479999999999</v>
      </c>
    </row>
    <row r="101" spans="1:13">
      <c r="A101" s="273">
        <v>92</v>
      </c>
      <c r="B101" s="254" t="s">
        <v>248</v>
      </c>
      <c r="C101" s="254">
        <v>2961.15</v>
      </c>
      <c r="D101" s="256">
        <v>2973.2000000000003</v>
      </c>
      <c r="E101" s="256">
        <v>2941.4500000000007</v>
      </c>
      <c r="F101" s="256">
        <v>2921.7500000000005</v>
      </c>
      <c r="G101" s="256">
        <v>2890.0000000000009</v>
      </c>
      <c r="H101" s="256">
        <v>2992.9000000000005</v>
      </c>
      <c r="I101" s="256">
        <v>3024.6499999999996</v>
      </c>
      <c r="J101" s="256">
        <v>3044.3500000000004</v>
      </c>
      <c r="K101" s="254">
        <v>3004.95</v>
      </c>
      <c r="L101" s="254">
        <v>2953.5</v>
      </c>
      <c r="M101" s="254">
        <v>1.13602</v>
      </c>
    </row>
    <row r="102" spans="1:13">
      <c r="A102" s="273">
        <v>93</v>
      </c>
      <c r="B102" s="254" t="s">
        <v>109</v>
      </c>
      <c r="C102" s="254">
        <v>1483.8</v>
      </c>
      <c r="D102" s="256">
        <v>1490.6000000000001</v>
      </c>
      <c r="E102" s="256">
        <v>1473.2000000000003</v>
      </c>
      <c r="F102" s="256">
        <v>1462.6000000000001</v>
      </c>
      <c r="G102" s="256">
        <v>1445.2000000000003</v>
      </c>
      <c r="H102" s="256">
        <v>1501.2000000000003</v>
      </c>
      <c r="I102" s="256">
        <v>1518.6000000000004</v>
      </c>
      <c r="J102" s="256">
        <v>1529.2000000000003</v>
      </c>
      <c r="K102" s="254">
        <v>1508</v>
      </c>
      <c r="L102" s="254">
        <v>1480</v>
      </c>
      <c r="M102" s="254">
        <v>71.834119999999999</v>
      </c>
    </row>
    <row r="103" spans="1:13">
      <c r="A103" s="273">
        <v>94</v>
      </c>
      <c r="B103" s="254" t="s">
        <v>249</v>
      </c>
      <c r="C103" s="254">
        <v>716.75</v>
      </c>
      <c r="D103" s="256">
        <v>718</v>
      </c>
      <c r="E103" s="256">
        <v>712</v>
      </c>
      <c r="F103" s="256">
        <v>707.25</v>
      </c>
      <c r="G103" s="256">
        <v>701.25</v>
      </c>
      <c r="H103" s="256">
        <v>722.75</v>
      </c>
      <c r="I103" s="256">
        <v>728.75</v>
      </c>
      <c r="J103" s="256">
        <v>733.5</v>
      </c>
      <c r="K103" s="254">
        <v>724</v>
      </c>
      <c r="L103" s="254">
        <v>713.25</v>
      </c>
      <c r="M103" s="254">
        <v>24.513680000000001</v>
      </c>
    </row>
    <row r="104" spans="1:13">
      <c r="A104" s="273">
        <v>95</v>
      </c>
      <c r="B104" s="254" t="s">
        <v>105</v>
      </c>
      <c r="C104" s="254">
        <v>999.7</v>
      </c>
      <c r="D104" s="256">
        <v>996.85</v>
      </c>
      <c r="E104" s="256">
        <v>983.90000000000009</v>
      </c>
      <c r="F104" s="256">
        <v>968.1</v>
      </c>
      <c r="G104" s="256">
        <v>955.15000000000009</v>
      </c>
      <c r="H104" s="256">
        <v>1012.6500000000001</v>
      </c>
      <c r="I104" s="256">
        <v>1025.6000000000001</v>
      </c>
      <c r="J104" s="256">
        <v>1041.4000000000001</v>
      </c>
      <c r="K104" s="254">
        <v>1009.8</v>
      </c>
      <c r="L104" s="254">
        <v>981.05</v>
      </c>
      <c r="M104" s="254">
        <v>21.8017</v>
      </c>
    </row>
    <row r="105" spans="1:13">
      <c r="A105" s="273">
        <v>96</v>
      </c>
      <c r="B105" s="254" t="s">
        <v>110</v>
      </c>
      <c r="C105" s="254">
        <v>2907.05</v>
      </c>
      <c r="D105" s="256">
        <v>2915.2166666666672</v>
      </c>
      <c r="E105" s="256">
        <v>2888.3833333333341</v>
      </c>
      <c r="F105" s="256">
        <v>2869.7166666666672</v>
      </c>
      <c r="G105" s="256">
        <v>2842.8833333333341</v>
      </c>
      <c r="H105" s="256">
        <v>2933.8833333333341</v>
      </c>
      <c r="I105" s="256">
        <v>2960.7166666666672</v>
      </c>
      <c r="J105" s="256">
        <v>2979.3833333333341</v>
      </c>
      <c r="K105" s="254">
        <v>2942.05</v>
      </c>
      <c r="L105" s="254">
        <v>2896.55</v>
      </c>
      <c r="M105" s="254">
        <v>5.2253800000000004</v>
      </c>
    </row>
    <row r="106" spans="1:13">
      <c r="A106" s="273">
        <v>97</v>
      </c>
      <c r="B106" s="254" t="s">
        <v>112</v>
      </c>
      <c r="C106" s="254">
        <v>367.55</v>
      </c>
      <c r="D106" s="256">
        <v>368.55</v>
      </c>
      <c r="E106" s="256">
        <v>365.25</v>
      </c>
      <c r="F106" s="256">
        <v>362.95</v>
      </c>
      <c r="G106" s="256">
        <v>359.65</v>
      </c>
      <c r="H106" s="256">
        <v>370.85</v>
      </c>
      <c r="I106" s="256">
        <v>374.15000000000009</v>
      </c>
      <c r="J106" s="256">
        <v>376.45000000000005</v>
      </c>
      <c r="K106" s="254">
        <v>371.85</v>
      </c>
      <c r="L106" s="254">
        <v>366.25</v>
      </c>
      <c r="M106" s="254">
        <v>97.872159999999994</v>
      </c>
    </row>
    <row r="107" spans="1:13">
      <c r="A107" s="273">
        <v>98</v>
      </c>
      <c r="B107" s="254" t="s">
        <v>113</v>
      </c>
      <c r="C107" s="254">
        <v>304.55</v>
      </c>
      <c r="D107" s="256">
        <v>304.76666666666665</v>
      </c>
      <c r="E107" s="256">
        <v>302.83333333333331</v>
      </c>
      <c r="F107" s="256">
        <v>301.11666666666667</v>
      </c>
      <c r="G107" s="256">
        <v>299.18333333333334</v>
      </c>
      <c r="H107" s="256">
        <v>306.48333333333329</v>
      </c>
      <c r="I107" s="256">
        <v>308.41666666666669</v>
      </c>
      <c r="J107" s="256">
        <v>310.13333333333327</v>
      </c>
      <c r="K107" s="254">
        <v>306.7</v>
      </c>
      <c r="L107" s="254">
        <v>303.05</v>
      </c>
      <c r="M107" s="254">
        <v>22.75386</v>
      </c>
    </row>
    <row r="108" spans="1:13">
      <c r="A108" s="273">
        <v>99</v>
      </c>
      <c r="B108" s="254" t="s">
        <v>114</v>
      </c>
      <c r="C108" s="254">
        <v>2490.25</v>
      </c>
      <c r="D108" s="256">
        <v>2501.9500000000003</v>
      </c>
      <c r="E108" s="256">
        <v>2469.9500000000007</v>
      </c>
      <c r="F108" s="256">
        <v>2449.6500000000005</v>
      </c>
      <c r="G108" s="256">
        <v>2417.650000000001</v>
      </c>
      <c r="H108" s="256">
        <v>2522.2500000000005</v>
      </c>
      <c r="I108" s="256">
        <v>2554.2499999999995</v>
      </c>
      <c r="J108" s="256">
        <v>2574.5500000000002</v>
      </c>
      <c r="K108" s="254">
        <v>2533.9499999999998</v>
      </c>
      <c r="L108" s="254">
        <v>2481.65</v>
      </c>
      <c r="M108" s="254">
        <v>19.458829999999999</v>
      </c>
    </row>
    <row r="109" spans="1:13">
      <c r="A109" s="273">
        <v>100</v>
      </c>
      <c r="B109" s="254" t="s">
        <v>250</v>
      </c>
      <c r="C109" s="254">
        <v>332.9</v>
      </c>
      <c r="D109" s="256">
        <v>331.86666666666662</v>
      </c>
      <c r="E109" s="256">
        <v>329.73333333333323</v>
      </c>
      <c r="F109" s="256">
        <v>326.56666666666661</v>
      </c>
      <c r="G109" s="256">
        <v>324.43333333333322</v>
      </c>
      <c r="H109" s="256">
        <v>335.03333333333325</v>
      </c>
      <c r="I109" s="256">
        <v>337.16666666666657</v>
      </c>
      <c r="J109" s="256">
        <v>340.33333333333326</v>
      </c>
      <c r="K109" s="254">
        <v>334</v>
      </c>
      <c r="L109" s="254">
        <v>328.7</v>
      </c>
      <c r="M109" s="254">
        <v>12.72621</v>
      </c>
    </row>
    <row r="110" spans="1:13">
      <c r="A110" s="273">
        <v>101</v>
      </c>
      <c r="B110" s="254" t="s">
        <v>251</v>
      </c>
      <c r="C110" s="254">
        <v>54.75</v>
      </c>
      <c r="D110" s="256">
        <v>54.766666666666673</v>
      </c>
      <c r="E110" s="256">
        <v>51.283333333333346</v>
      </c>
      <c r="F110" s="256">
        <v>47.81666666666667</v>
      </c>
      <c r="G110" s="256">
        <v>44.333333333333343</v>
      </c>
      <c r="H110" s="256">
        <v>58.233333333333348</v>
      </c>
      <c r="I110" s="256">
        <v>61.716666666666683</v>
      </c>
      <c r="J110" s="256">
        <v>65.183333333333351</v>
      </c>
      <c r="K110" s="254">
        <v>58.25</v>
      </c>
      <c r="L110" s="254">
        <v>51.3</v>
      </c>
      <c r="M110" s="254">
        <v>409.33535999999998</v>
      </c>
    </row>
    <row r="111" spans="1:13">
      <c r="A111" s="273">
        <v>102</v>
      </c>
      <c r="B111" s="254" t="s">
        <v>108</v>
      </c>
      <c r="C111" s="254">
        <v>2522.9</v>
      </c>
      <c r="D111" s="256">
        <v>2528.1333333333337</v>
      </c>
      <c r="E111" s="256">
        <v>2509.4666666666672</v>
      </c>
      <c r="F111" s="256">
        <v>2496.0333333333333</v>
      </c>
      <c r="G111" s="256">
        <v>2477.3666666666668</v>
      </c>
      <c r="H111" s="256">
        <v>2541.5666666666675</v>
      </c>
      <c r="I111" s="256">
        <v>2560.2333333333345</v>
      </c>
      <c r="J111" s="256">
        <v>2573.6666666666679</v>
      </c>
      <c r="K111" s="254">
        <v>2546.8000000000002</v>
      </c>
      <c r="L111" s="254">
        <v>2514.6999999999998</v>
      </c>
      <c r="M111" s="254">
        <v>26.04542</v>
      </c>
    </row>
    <row r="112" spans="1:13">
      <c r="A112" s="273">
        <v>103</v>
      </c>
      <c r="B112" s="254" t="s">
        <v>116</v>
      </c>
      <c r="C112" s="254">
        <v>630.85</v>
      </c>
      <c r="D112" s="256">
        <v>634.83333333333337</v>
      </c>
      <c r="E112" s="256">
        <v>625.56666666666672</v>
      </c>
      <c r="F112" s="256">
        <v>620.2833333333333</v>
      </c>
      <c r="G112" s="256">
        <v>611.01666666666665</v>
      </c>
      <c r="H112" s="256">
        <v>640.11666666666679</v>
      </c>
      <c r="I112" s="256">
        <v>649.38333333333344</v>
      </c>
      <c r="J112" s="256">
        <v>654.66666666666686</v>
      </c>
      <c r="K112" s="254">
        <v>644.1</v>
      </c>
      <c r="L112" s="254">
        <v>629.54999999999995</v>
      </c>
      <c r="M112" s="254">
        <v>152.70093</v>
      </c>
    </row>
    <row r="113" spans="1:13">
      <c r="A113" s="273">
        <v>104</v>
      </c>
      <c r="B113" s="254" t="s">
        <v>252</v>
      </c>
      <c r="C113" s="254">
        <v>1525</v>
      </c>
      <c r="D113" s="256">
        <v>1533.1166666666668</v>
      </c>
      <c r="E113" s="256">
        <v>1511.8833333333337</v>
      </c>
      <c r="F113" s="256">
        <v>1498.7666666666669</v>
      </c>
      <c r="G113" s="256">
        <v>1477.5333333333338</v>
      </c>
      <c r="H113" s="256">
        <v>1546.2333333333336</v>
      </c>
      <c r="I113" s="256">
        <v>1567.4666666666667</v>
      </c>
      <c r="J113" s="256">
        <v>1580.5833333333335</v>
      </c>
      <c r="K113" s="254">
        <v>1554.35</v>
      </c>
      <c r="L113" s="254">
        <v>1520</v>
      </c>
      <c r="M113" s="254">
        <v>4.3291399999999998</v>
      </c>
    </row>
    <row r="114" spans="1:13">
      <c r="A114" s="273">
        <v>105</v>
      </c>
      <c r="B114" s="254" t="s">
        <v>117</v>
      </c>
      <c r="C114" s="254">
        <v>602.45000000000005</v>
      </c>
      <c r="D114" s="256">
        <v>596</v>
      </c>
      <c r="E114" s="256">
        <v>584.5</v>
      </c>
      <c r="F114" s="256">
        <v>566.54999999999995</v>
      </c>
      <c r="G114" s="256">
        <v>555.04999999999995</v>
      </c>
      <c r="H114" s="256">
        <v>613.95000000000005</v>
      </c>
      <c r="I114" s="256">
        <v>625.45000000000005</v>
      </c>
      <c r="J114" s="256">
        <v>643.40000000000009</v>
      </c>
      <c r="K114" s="254">
        <v>607.5</v>
      </c>
      <c r="L114" s="254">
        <v>578.04999999999995</v>
      </c>
      <c r="M114" s="254">
        <v>37.089750000000002</v>
      </c>
    </row>
    <row r="115" spans="1:13">
      <c r="A115" s="273">
        <v>106</v>
      </c>
      <c r="B115" s="254" t="s">
        <v>387</v>
      </c>
      <c r="C115" s="254">
        <v>633.70000000000005</v>
      </c>
      <c r="D115" s="256">
        <v>635.23333333333335</v>
      </c>
      <c r="E115" s="256">
        <v>628.4666666666667</v>
      </c>
      <c r="F115" s="256">
        <v>623.23333333333335</v>
      </c>
      <c r="G115" s="256">
        <v>616.4666666666667</v>
      </c>
      <c r="H115" s="256">
        <v>640.4666666666667</v>
      </c>
      <c r="I115" s="256">
        <v>647.23333333333335</v>
      </c>
      <c r="J115" s="256">
        <v>652.4666666666667</v>
      </c>
      <c r="K115" s="254">
        <v>642</v>
      </c>
      <c r="L115" s="254">
        <v>630</v>
      </c>
      <c r="M115" s="254">
        <v>2.9328400000000001</v>
      </c>
    </row>
    <row r="116" spans="1:13">
      <c r="A116" s="273">
        <v>107</v>
      </c>
      <c r="B116" s="254" t="s">
        <v>119</v>
      </c>
      <c r="C116" s="254">
        <v>58.1</v>
      </c>
      <c r="D116" s="256">
        <v>58.533333333333331</v>
      </c>
      <c r="E116" s="256">
        <v>57.566666666666663</v>
      </c>
      <c r="F116" s="256">
        <v>57.033333333333331</v>
      </c>
      <c r="G116" s="256">
        <v>56.066666666666663</v>
      </c>
      <c r="H116" s="256">
        <v>59.066666666666663</v>
      </c>
      <c r="I116" s="256">
        <v>60.033333333333331</v>
      </c>
      <c r="J116" s="256">
        <v>60.566666666666663</v>
      </c>
      <c r="K116" s="254">
        <v>59.5</v>
      </c>
      <c r="L116" s="254">
        <v>58</v>
      </c>
      <c r="M116" s="254">
        <v>312.7448</v>
      </c>
    </row>
    <row r="117" spans="1:13">
      <c r="A117" s="273">
        <v>108</v>
      </c>
      <c r="B117" s="254" t="s">
        <v>126</v>
      </c>
      <c r="C117" s="254">
        <v>205.1</v>
      </c>
      <c r="D117" s="256">
        <v>205.23333333333335</v>
      </c>
      <c r="E117" s="256">
        <v>204.2166666666667</v>
      </c>
      <c r="F117" s="256">
        <v>203.33333333333334</v>
      </c>
      <c r="G117" s="256">
        <v>202.31666666666669</v>
      </c>
      <c r="H117" s="256">
        <v>206.1166666666667</v>
      </c>
      <c r="I117" s="256">
        <v>207.13333333333335</v>
      </c>
      <c r="J117" s="256">
        <v>208.01666666666671</v>
      </c>
      <c r="K117" s="254">
        <v>206.25</v>
      </c>
      <c r="L117" s="254">
        <v>204.35</v>
      </c>
      <c r="M117" s="254">
        <v>180.42675</v>
      </c>
    </row>
    <row r="118" spans="1:13">
      <c r="A118" s="273">
        <v>109</v>
      </c>
      <c r="B118" s="254" t="s">
        <v>115</v>
      </c>
      <c r="C118" s="254">
        <v>275.55</v>
      </c>
      <c r="D118" s="256">
        <v>279.33333333333331</v>
      </c>
      <c r="E118" s="256">
        <v>269.86666666666662</v>
      </c>
      <c r="F118" s="256">
        <v>264.18333333333328</v>
      </c>
      <c r="G118" s="256">
        <v>254.71666666666658</v>
      </c>
      <c r="H118" s="256">
        <v>285.01666666666665</v>
      </c>
      <c r="I118" s="256">
        <v>294.48333333333335</v>
      </c>
      <c r="J118" s="256">
        <v>300.16666666666669</v>
      </c>
      <c r="K118" s="254">
        <v>288.8</v>
      </c>
      <c r="L118" s="254">
        <v>273.64999999999998</v>
      </c>
      <c r="M118" s="254">
        <v>222.10816</v>
      </c>
    </row>
    <row r="119" spans="1:13">
      <c r="A119" s="273">
        <v>110</v>
      </c>
      <c r="B119" s="254" t="s">
        <v>255</v>
      </c>
      <c r="C119" s="254">
        <v>140.05000000000001</v>
      </c>
      <c r="D119" s="256">
        <v>138.46666666666667</v>
      </c>
      <c r="E119" s="256">
        <v>136.08333333333334</v>
      </c>
      <c r="F119" s="256">
        <v>132.11666666666667</v>
      </c>
      <c r="G119" s="256">
        <v>129.73333333333335</v>
      </c>
      <c r="H119" s="256">
        <v>142.43333333333334</v>
      </c>
      <c r="I119" s="256">
        <v>144.81666666666666</v>
      </c>
      <c r="J119" s="256">
        <v>148.78333333333333</v>
      </c>
      <c r="K119" s="254">
        <v>140.85</v>
      </c>
      <c r="L119" s="254">
        <v>134.5</v>
      </c>
      <c r="M119" s="254">
        <v>75.088449999999995</v>
      </c>
    </row>
    <row r="120" spans="1:13">
      <c r="A120" s="273">
        <v>111</v>
      </c>
      <c r="B120" s="254" t="s">
        <v>125</v>
      </c>
      <c r="C120" s="254">
        <v>113.85</v>
      </c>
      <c r="D120" s="256">
        <v>113.89999999999999</v>
      </c>
      <c r="E120" s="256">
        <v>112.94999999999999</v>
      </c>
      <c r="F120" s="256">
        <v>112.05</v>
      </c>
      <c r="G120" s="256">
        <v>111.1</v>
      </c>
      <c r="H120" s="256">
        <v>114.79999999999998</v>
      </c>
      <c r="I120" s="256">
        <v>115.75</v>
      </c>
      <c r="J120" s="256">
        <v>116.64999999999998</v>
      </c>
      <c r="K120" s="254">
        <v>114.85</v>
      </c>
      <c r="L120" s="254">
        <v>113</v>
      </c>
      <c r="M120" s="254">
        <v>121.21307</v>
      </c>
    </row>
    <row r="121" spans="1:13">
      <c r="A121" s="273">
        <v>112</v>
      </c>
      <c r="B121" s="254" t="s">
        <v>772</v>
      </c>
      <c r="C121" s="254">
        <v>2083</v>
      </c>
      <c r="D121" s="256">
        <v>2095.4500000000003</v>
      </c>
      <c r="E121" s="256">
        <v>2062.5500000000006</v>
      </c>
      <c r="F121" s="256">
        <v>2042.1000000000004</v>
      </c>
      <c r="G121" s="256">
        <v>2009.2000000000007</v>
      </c>
      <c r="H121" s="256">
        <v>2115.9000000000005</v>
      </c>
      <c r="I121" s="256">
        <v>2148.8000000000002</v>
      </c>
      <c r="J121" s="256">
        <v>2169.2500000000005</v>
      </c>
      <c r="K121" s="254">
        <v>2128.35</v>
      </c>
      <c r="L121" s="254">
        <v>2075</v>
      </c>
      <c r="M121" s="254">
        <v>12.85749</v>
      </c>
    </row>
    <row r="122" spans="1:13">
      <c r="A122" s="273">
        <v>113</v>
      </c>
      <c r="B122" s="254" t="s">
        <v>120</v>
      </c>
      <c r="C122" s="254">
        <v>528.29999999999995</v>
      </c>
      <c r="D122" s="256">
        <v>531.6</v>
      </c>
      <c r="E122" s="256">
        <v>523.70000000000005</v>
      </c>
      <c r="F122" s="256">
        <v>519.1</v>
      </c>
      <c r="G122" s="256">
        <v>511.20000000000005</v>
      </c>
      <c r="H122" s="256">
        <v>536.20000000000005</v>
      </c>
      <c r="I122" s="256">
        <v>544.09999999999991</v>
      </c>
      <c r="J122" s="256">
        <v>548.70000000000005</v>
      </c>
      <c r="K122" s="254">
        <v>539.5</v>
      </c>
      <c r="L122" s="254">
        <v>527</v>
      </c>
      <c r="M122" s="254">
        <v>19.54627</v>
      </c>
    </row>
    <row r="123" spans="1:13">
      <c r="A123" s="273">
        <v>114</v>
      </c>
      <c r="B123" s="254" t="s">
        <v>822</v>
      </c>
      <c r="C123" s="254">
        <v>249.95</v>
      </c>
      <c r="D123" s="256">
        <v>252.41666666666666</v>
      </c>
      <c r="E123" s="256">
        <v>246.0333333333333</v>
      </c>
      <c r="F123" s="256">
        <v>242.11666666666665</v>
      </c>
      <c r="G123" s="256">
        <v>235.73333333333329</v>
      </c>
      <c r="H123" s="256">
        <v>256.33333333333331</v>
      </c>
      <c r="I123" s="256">
        <v>262.7166666666667</v>
      </c>
      <c r="J123" s="256">
        <v>266.63333333333333</v>
      </c>
      <c r="K123" s="254">
        <v>258.8</v>
      </c>
      <c r="L123" s="254">
        <v>248.5</v>
      </c>
      <c r="M123" s="254">
        <v>72.959010000000006</v>
      </c>
    </row>
    <row r="124" spans="1:13">
      <c r="A124" s="273">
        <v>115</v>
      </c>
      <c r="B124" s="254" t="s">
        <v>122</v>
      </c>
      <c r="C124" s="254">
        <v>1000.1</v>
      </c>
      <c r="D124" s="256">
        <v>1005.9500000000002</v>
      </c>
      <c r="E124" s="256">
        <v>990.20000000000027</v>
      </c>
      <c r="F124" s="256">
        <v>980.30000000000007</v>
      </c>
      <c r="G124" s="256">
        <v>964.55000000000018</v>
      </c>
      <c r="H124" s="256">
        <v>1015.8500000000004</v>
      </c>
      <c r="I124" s="256">
        <v>1031.6000000000001</v>
      </c>
      <c r="J124" s="256">
        <v>1041.5000000000005</v>
      </c>
      <c r="K124" s="254">
        <v>1021.7</v>
      </c>
      <c r="L124" s="254">
        <v>996.05</v>
      </c>
      <c r="M124" s="254">
        <v>41.417589999999997</v>
      </c>
    </row>
    <row r="125" spans="1:13">
      <c r="A125" s="273">
        <v>116</v>
      </c>
      <c r="B125" s="254" t="s">
        <v>256</v>
      </c>
      <c r="C125" s="254">
        <v>4872.8999999999996</v>
      </c>
      <c r="D125" s="256">
        <v>4899.95</v>
      </c>
      <c r="E125" s="256">
        <v>4822.95</v>
      </c>
      <c r="F125" s="256">
        <v>4773</v>
      </c>
      <c r="G125" s="256">
        <v>4696</v>
      </c>
      <c r="H125" s="256">
        <v>4949.8999999999996</v>
      </c>
      <c r="I125" s="256">
        <v>5026.8999999999996</v>
      </c>
      <c r="J125" s="256">
        <v>5076.8499999999995</v>
      </c>
      <c r="K125" s="254">
        <v>4976.95</v>
      </c>
      <c r="L125" s="254">
        <v>4850</v>
      </c>
      <c r="M125" s="254">
        <v>9.0917200000000005</v>
      </c>
    </row>
    <row r="126" spans="1:13">
      <c r="A126" s="273">
        <v>117</v>
      </c>
      <c r="B126" s="254" t="s">
        <v>124</v>
      </c>
      <c r="C126" s="254">
        <v>1511.85</v>
      </c>
      <c r="D126" s="256">
        <v>1511.8</v>
      </c>
      <c r="E126" s="256">
        <v>1502.1499999999999</v>
      </c>
      <c r="F126" s="256">
        <v>1492.4499999999998</v>
      </c>
      <c r="G126" s="256">
        <v>1482.7999999999997</v>
      </c>
      <c r="H126" s="256">
        <v>1521.5</v>
      </c>
      <c r="I126" s="256">
        <v>1531.15</v>
      </c>
      <c r="J126" s="256">
        <v>1540.8500000000001</v>
      </c>
      <c r="K126" s="254">
        <v>1521.45</v>
      </c>
      <c r="L126" s="254">
        <v>1502.1</v>
      </c>
      <c r="M126" s="254">
        <v>64.278620000000004</v>
      </c>
    </row>
    <row r="127" spans="1:13">
      <c r="A127" s="273">
        <v>118</v>
      </c>
      <c r="B127" s="254" t="s">
        <v>121</v>
      </c>
      <c r="C127" s="254">
        <v>1717.45</v>
      </c>
      <c r="D127" s="256">
        <v>1720.9666666666665</v>
      </c>
      <c r="E127" s="256">
        <v>1703.9833333333329</v>
      </c>
      <c r="F127" s="256">
        <v>1690.5166666666664</v>
      </c>
      <c r="G127" s="256">
        <v>1673.5333333333328</v>
      </c>
      <c r="H127" s="256">
        <v>1734.4333333333329</v>
      </c>
      <c r="I127" s="256">
        <v>1751.4166666666665</v>
      </c>
      <c r="J127" s="256">
        <v>1764.883333333333</v>
      </c>
      <c r="K127" s="254">
        <v>1737.95</v>
      </c>
      <c r="L127" s="254">
        <v>1707.5</v>
      </c>
      <c r="M127" s="254">
        <v>4.9143600000000003</v>
      </c>
    </row>
    <row r="128" spans="1:13">
      <c r="A128" s="273">
        <v>119</v>
      </c>
      <c r="B128" s="254" t="s">
        <v>257</v>
      </c>
      <c r="C128" s="254">
        <v>2003.7</v>
      </c>
      <c r="D128" s="256">
        <v>2008.1166666666668</v>
      </c>
      <c r="E128" s="256">
        <v>1987.5833333333335</v>
      </c>
      <c r="F128" s="256">
        <v>1971.4666666666667</v>
      </c>
      <c r="G128" s="256">
        <v>1950.9333333333334</v>
      </c>
      <c r="H128" s="256">
        <v>2024.2333333333336</v>
      </c>
      <c r="I128" s="256">
        <v>2044.7666666666669</v>
      </c>
      <c r="J128" s="256">
        <v>2060.8833333333337</v>
      </c>
      <c r="K128" s="254">
        <v>2028.65</v>
      </c>
      <c r="L128" s="254">
        <v>1992</v>
      </c>
      <c r="M128" s="254">
        <v>1.9461999999999999</v>
      </c>
    </row>
    <row r="129" spans="1:13">
      <c r="A129" s="273">
        <v>120</v>
      </c>
      <c r="B129" s="254" t="s">
        <v>258</v>
      </c>
      <c r="C129" s="254">
        <v>162.1</v>
      </c>
      <c r="D129" s="256">
        <v>161.36666666666667</v>
      </c>
      <c r="E129" s="256">
        <v>158.83333333333334</v>
      </c>
      <c r="F129" s="256">
        <v>155.56666666666666</v>
      </c>
      <c r="G129" s="256">
        <v>153.03333333333333</v>
      </c>
      <c r="H129" s="256">
        <v>164.63333333333335</v>
      </c>
      <c r="I129" s="256">
        <v>167.16666666666666</v>
      </c>
      <c r="J129" s="256">
        <v>170.43333333333337</v>
      </c>
      <c r="K129" s="254">
        <v>163.9</v>
      </c>
      <c r="L129" s="254">
        <v>158.1</v>
      </c>
      <c r="M129" s="254">
        <v>26.365290000000002</v>
      </c>
    </row>
    <row r="130" spans="1:13">
      <c r="A130" s="273">
        <v>121</v>
      </c>
      <c r="B130" s="254" t="s">
        <v>128</v>
      </c>
      <c r="C130" s="254">
        <v>675.25</v>
      </c>
      <c r="D130" s="256">
        <v>677</v>
      </c>
      <c r="E130" s="256">
        <v>671.5</v>
      </c>
      <c r="F130" s="256">
        <v>667.75</v>
      </c>
      <c r="G130" s="256">
        <v>662.25</v>
      </c>
      <c r="H130" s="256">
        <v>680.75</v>
      </c>
      <c r="I130" s="256">
        <v>686.25</v>
      </c>
      <c r="J130" s="256">
        <v>690</v>
      </c>
      <c r="K130" s="254">
        <v>682.5</v>
      </c>
      <c r="L130" s="254">
        <v>673.25</v>
      </c>
      <c r="M130" s="254">
        <v>53.981070000000003</v>
      </c>
    </row>
    <row r="131" spans="1:13">
      <c r="A131" s="273">
        <v>122</v>
      </c>
      <c r="B131" s="254" t="s">
        <v>127</v>
      </c>
      <c r="C131" s="254">
        <v>388.7</v>
      </c>
      <c r="D131" s="256">
        <v>389.41666666666669</v>
      </c>
      <c r="E131" s="256">
        <v>383.83333333333337</v>
      </c>
      <c r="F131" s="256">
        <v>378.9666666666667</v>
      </c>
      <c r="G131" s="256">
        <v>373.38333333333338</v>
      </c>
      <c r="H131" s="256">
        <v>394.28333333333336</v>
      </c>
      <c r="I131" s="256">
        <v>399.86666666666673</v>
      </c>
      <c r="J131" s="256">
        <v>404.73333333333335</v>
      </c>
      <c r="K131" s="254">
        <v>395</v>
      </c>
      <c r="L131" s="254">
        <v>384.55</v>
      </c>
      <c r="M131" s="254">
        <v>98.632639999999995</v>
      </c>
    </row>
    <row r="132" spans="1:13">
      <c r="A132" s="273">
        <v>123</v>
      </c>
      <c r="B132" s="254" t="s">
        <v>129</v>
      </c>
      <c r="C132" s="254">
        <v>3220.15</v>
      </c>
      <c r="D132" s="256">
        <v>3241.4500000000003</v>
      </c>
      <c r="E132" s="256">
        <v>3190.9500000000007</v>
      </c>
      <c r="F132" s="256">
        <v>3161.7500000000005</v>
      </c>
      <c r="G132" s="256">
        <v>3111.2500000000009</v>
      </c>
      <c r="H132" s="256">
        <v>3270.6500000000005</v>
      </c>
      <c r="I132" s="256">
        <v>3321.1499999999996</v>
      </c>
      <c r="J132" s="256">
        <v>3350.3500000000004</v>
      </c>
      <c r="K132" s="254">
        <v>3291.95</v>
      </c>
      <c r="L132" s="254">
        <v>3212.25</v>
      </c>
      <c r="M132" s="254">
        <v>3.8529100000000001</v>
      </c>
    </row>
    <row r="133" spans="1:13">
      <c r="A133" s="273">
        <v>124</v>
      </c>
      <c r="B133" s="254" t="s">
        <v>131</v>
      </c>
      <c r="C133" s="254">
        <v>1757.1</v>
      </c>
      <c r="D133" s="256">
        <v>1765.3666666666668</v>
      </c>
      <c r="E133" s="256">
        <v>1745.7333333333336</v>
      </c>
      <c r="F133" s="256">
        <v>1734.3666666666668</v>
      </c>
      <c r="G133" s="256">
        <v>1714.7333333333336</v>
      </c>
      <c r="H133" s="256">
        <v>1776.7333333333336</v>
      </c>
      <c r="I133" s="256">
        <v>1796.3666666666668</v>
      </c>
      <c r="J133" s="256">
        <v>1807.7333333333336</v>
      </c>
      <c r="K133" s="254">
        <v>1785</v>
      </c>
      <c r="L133" s="254">
        <v>1754</v>
      </c>
      <c r="M133" s="254">
        <v>15.71743</v>
      </c>
    </row>
    <row r="134" spans="1:13">
      <c r="A134" s="273">
        <v>125</v>
      </c>
      <c r="B134" s="254" t="s">
        <v>132</v>
      </c>
      <c r="C134" s="254">
        <v>92.95</v>
      </c>
      <c r="D134" s="256">
        <v>93.466666666666683</v>
      </c>
      <c r="E134" s="256">
        <v>92.03333333333336</v>
      </c>
      <c r="F134" s="256">
        <v>91.116666666666674</v>
      </c>
      <c r="G134" s="256">
        <v>89.683333333333351</v>
      </c>
      <c r="H134" s="256">
        <v>94.383333333333368</v>
      </c>
      <c r="I134" s="256">
        <v>95.816666666666677</v>
      </c>
      <c r="J134" s="256">
        <v>96.733333333333377</v>
      </c>
      <c r="K134" s="254">
        <v>94.9</v>
      </c>
      <c r="L134" s="254">
        <v>92.55</v>
      </c>
      <c r="M134" s="254">
        <v>180.03049999999999</v>
      </c>
    </row>
    <row r="135" spans="1:13">
      <c r="A135" s="273">
        <v>126</v>
      </c>
      <c r="B135" s="254" t="s">
        <v>259</v>
      </c>
      <c r="C135" s="254">
        <v>2824.25</v>
      </c>
      <c r="D135" s="256">
        <v>2827.0833333333335</v>
      </c>
      <c r="E135" s="256">
        <v>2812.166666666667</v>
      </c>
      <c r="F135" s="256">
        <v>2800.0833333333335</v>
      </c>
      <c r="G135" s="256">
        <v>2785.166666666667</v>
      </c>
      <c r="H135" s="256">
        <v>2839.166666666667</v>
      </c>
      <c r="I135" s="256">
        <v>2854.0833333333339</v>
      </c>
      <c r="J135" s="256">
        <v>2866.166666666667</v>
      </c>
      <c r="K135" s="254">
        <v>2842</v>
      </c>
      <c r="L135" s="254">
        <v>2815</v>
      </c>
      <c r="M135" s="254">
        <v>0.91464000000000001</v>
      </c>
    </row>
    <row r="136" spans="1:13">
      <c r="A136" s="273">
        <v>127</v>
      </c>
      <c r="B136" s="254" t="s">
        <v>133</v>
      </c>
      <c r="C136" s="254">
        <v>472</v>
      </c>
      <c r="D136" s="256">
        <v>474.23333333333335</v>
      </c>
      <c r="E136" s="256">
        <v>468.76666666666671</v>
      </c>
      <c r="F136" s="256">
        <v>465.53333333333336</v>
      </c>
      <c r="G136" s="256">
        <v>460.06666666666672</v>
      </c>
      <c r="H136" s="256">
        <v>477.4666666666667</v>
      </c>
      <c r="I136" s="256">
        <v>482.93333333333339</v>
      </c>
      <c r="J136" s="256">
        <v>486.16666666666669</v>
      </c>
      <c r="K136" s="254">
        <v>479.7</v>
      </c>
      <c r="L136" s="254">
        <v>471</v>
      </c>
      <c r="M136" s="254">
        <v>42.59196</v>
      </c>
    </row>
    <row r="137" spans="1:13">
      <c r="A137" s="273">
        <v>128</v>
      </c>
      <c r="B137" s="254" t="s">
        <v>260</v>
      </c>
      <c r="C137" s="254">
        <v>4110.8</v>
      </c>
      <c r="D137" s="256">
        <v>4102.2666666666664</v>
      </c>
      <c r="E137" s="256">
        <v>4060.5333333333328</v>
      </c>
      <c r="F137" s="256">
        <v>4010.2666666666664</v>
      </c>
      <c r="G137" s="256">
        <v>3968.5333333333328</v>
      </c>
      <c r="H137" s="256">
        <v>4152.5333333333328</v>
      </c>
      <c r="I137" s="256">
        <v>4194.2666666666664</v>
      </c>
      <c r="J137" s="256">
        <v>4244.5333333333328</v>
      </c>
      <c r="K137" s="254">
        <v>4144</v>
      </c>
      <c r="L137" s="254">
        <v>4052</v>
      </c>
      <c r="M137" s="254">
        <v>1.8132699999999999</v>
      </c>
    </row>
    <row r="138" spans="1:13">
      <c r="A138" s="273">
        <v>129</v>
      </c>
      <c r="B138" s="254" t="s">
        <v>134</v>
      </c>
      <c r="C138" s="254">
        <v>1499.2</v>
      </c>
      <c r="D138" s="256">
        <v>1491.1833333333334</v>
      </c>
      <c r="E138" s="256">
        <v>1477.5666666666668</v>
      </c>
      <c r="F138" s="256">
        <v>1455.9333333333334</v>
      </c>
      <c r="G138" s="256">
        <v>1442.3166666666668</v>
      </c>
      <c r="H138" s="256">
        <v>1512.8166666666668</v>
      </c>
      <c r="I138" s="256">
        <v>1526.4333333333336</v>
      </c>
      <c r="J138" s="256">
        <v>1548.0666666666668</v>
      </c>
      <c r="K138" s="254">
        <v>1504.8</v>
      </c>
      <c r="L138" s="254">
        <v>1469.55</v>
      </c>
      <c r="M138" s="254">
        <v>38.622639999999997</v>
      </c>
    </row>
    <row r="139" spans="1:13">
      <c r="A139" s="273">
        <v>130</v>
      </c>
      <c r="B139" s="254" t="s">
        <v>135</v>
      </c>
      <c r="C139" s="254">
        <v>1158.95</v>
      </c>
      <c r="D139" s="256">
        <v>1159.2333333333333</v>
      </c>
      <c r="E139" s="256">
        <v>1152.5666666666666</v>
      </c>
      <c r="F139" s="256">
        <v>1146.1833333333332</v>
      </c>
      <c r="G139" s="256">
        <v>1139.5166666666664</v>
      </c>
      <c r="H139" s="256">
        <v>1165.6166666666668</v>
      </c>
      <c r="I139" s="256">
        <v>1172.2833333333333</v>
      </c>
      <c r="J139" s="256">
        <v>1178.666666666667</v>
      </c>
      <c r="K139" s="254">
        <v>1165.9000000000001</v>
      </c>
      <c r="L139" s="254">
        <v>1152.8499999999999</v>
      </c>
      <c r="M139" s="254">
        <v>8.8961600000000001</v>
      </c>
    </row>
    <row r="140" spans="1:13">
      <c r="A140" s="273">
        <v>131</v>
      </c>
      <c r="B140" s="254" t="s">
        <v>146</v>
      </c>
      <c r="C140" s="254">
        <v>81747.25</v>
      </c>
      <c r="D140" s="256">
        <v>81915.75</v>
      </c>
      <c r="E140" s="256">
        <v>81331.5</v>
      </c>
      <c r="F140" s="256">
        <v>80915.75</v>
      </c>
      <c r="G140" s="256">
        <v>80331.5</v>
      </c>
      <c r="H140" s="256">
        <v>82331.5</v>
      </c>
      <c r="I140" s="256">
        <v>82915.75</v>
      </c>
      <c r="J140" s="256">
        <v>83331.5</v>
      </c>
      <c r="K140" s="254">
        <v>82500</v>
      </c>
      <c r="L140" s="254">
        <v>81500</v>
      </c>
      <c r="M140" s="254">
        <v>7.1010000000000004E-2</v>
      </c>
    </row>
    <row r="141" spans="1:13">
      <c r="A141" s="273">
        <v>132</v>
      </c>
      <c r="B141" s="254" t="s">
        <v>143</v>
      </c>
      <c r="C141" s="254">
        <v>1186.05</v>
      </c>
      <c r="D141" s="256">
        <v>1190.4833333333333</v>
      </c>
      <c r="E141" s="256">
        <v>1177.5666666666666</v>
      </c>
      <c r="F141" s="256">
        <v>1169.0833333333333</v>
      </c>
      <c r="G141" s="256">
        <v>1156.1666666666665</v>
      </c>
      <c r="H141" s="256">
        <v>1198.9666666666667</v>
      </c>
      <c r="I141" s="256">
        <v>1211.8833333333332</v>
      </c>
      <c r="J141" s="256">
        <v>1220.3666666666668</v>
      </c>
      <c r="K141" s="254">
        <v>1203.4000000000001</v>
      </c>
      <c r="L141" s="254">
        <v>1182</v>
      </c>
      <c r="M141" s="254">
        <v>5.93553</v>
      </c>
    </row>
    <row r="142" spans="1:13">
      <c r="A142" s="273">
        <v>133</v>
      </c>
      <c r="B142" s="254" t="s">
        <v>137</v>
      </c>
      <c r="C142" s="254">
        <v>157.30000000000001</v>
      </c>
      <c r="D142" s="256">
        <v>158.98333333333335</v>
      </c>
      <c r="E142" s="256">
        <v>155.31666666666669</v>
      </c>
      <c r="F142" s="256">
        <v>153.33333333333334</v>
      </c>
      <c r="G142" s="256">
        <v>149.66666666666669</v>
      </c>
      <c r="H142" s="256">
        <v>160.9666666666667</v>
      </c>
      <c r="I142" s="256">
        <v>164.63333333333333</v>
      </c>
      <c r="J142" s="256">
        <v>166.6166666666667</v>
      </c>
      <c r="K142" s="254">
        <v>162.65</v>
      </c>
      <c r="L142" s="254">
        <v>157</v>
      </c>
      <c r="M142" s="254">
        <v>77.366330000000005</v>
      </c>
    </row>
    <row r="143" spans="1:13">
      <c r="A143" s="273">
        <v>134</v>
      </c>
      <c r="B143" s="254" t="s">
        <v>136</v>
      </c>
      <c r="C143" s="254">
        <v>775.2</v>
      </c>
      <c r="D143" s="256">
        <v>779.15</v>
      </c>
      <c r="E143" s="256">
        <v>768.75</v>
      </c>
      <c r="F143" s="256">
        <v>762.30000000000007</v>
      </c>
      <c r="G143" s="256">
        <v>751.90000000000009</v>
      </c>
      <c r="H143" s="256">
        <v>785.59999999999991</v>
      </c>
      <c r="I143" s="256">
        <v>795.99999999999977</v>
      </c>
      <c r="J143" s="256">
        <v>802.44999999999982</v>
      </c>
      <c r="K143" s="254">
        <v>789.55</v>
      </c>
      <c r="L143" s="254">
        <v>772.7</v>
      </c>
      <c r="M143" s="254">
        <v>29.256689999999999</v>
      </c>
    </row>
    <row r="144" spans="1:13">
      <c r="A144" s="273">
        <v>135</v>
      </c>
      <c r="B144" s="254" t="s">
        <v>138</v>
      </c>
      <c r="C144" s="254">
        <v>162.1</v>
      </c>
      <c r="D144" s="256">
        <v>162.48333333333332</v>
      </c>
      <c r="E144" s="256">
        <v>160.81666666666663</v>
      </c>
      <c r="F144" s="256">
        <v>159.5333333333333</v>
      </c>
      <c r="G144" s="256">
        <v>157.86666666666662</v>
      </c>
      <c r="H144" s="256">
        <v>163.76666666666665</v>
      </c>
      <c r="I144" s="256">
        <v>165.43333333333334</v>
      </c>
      <c r="J144" s="256">
        <v>166.71666666666667</v>
      </c>
      <c r="K144" s="254">
        <v>164.15</v>
      </c>
      <c r="L144" s="254">
        <v>161.19999999999999</v>
      </c>
      <c r="M144" s="254">
        <v>45.338569999999997</v>
      </c>
    </row>
    <row r="145" spans="1:13">
      <c r="A145" s="273">
        <v>136</v>
      </c>
      <c r="B145" s="254" t="s">
        <v>139</v>
      </c>
      <c r="C145" s="254">
        <v>515.85</v>
      </c>
      <c r="D145" s="256">
        <v>518.41666666666663</v>
      </c>
      <c r="E145" s="256">
        <v>511.98333333333323</v>
      </c>
      <c r="F145" s="256">
        <v>508.11666666666656</v>
      </c>
      <c r="G145" s="256">
        <v>501.68333333333317</v>
      </c>
      <c r="H145" s="256">
        <v>522.2833333333333</v>
      </c>
      <c r="I145" s="256">
        <v>528.7166666666667</v>
      </c>
      <c r="J145" s="256">
        <v>532.58333333333337</v>
      </c>
      <c r="K145" s="254">
        <v>524.85</v>
      </c>
      <c r="L145" s="254">
        <v>514.54999999999995</v>
      </c>
      <c r="M145" s="254">
        <v>11.929460000000001</v>
      </c>
    </row>
    <row r="146" spans="1:13">
      <c r="A146" s="273">
        <v>137</v>
      </c>
      <c r="B146" s="254" t="s">
        <v>140</v>
      </c>
      <c r="C146" s="254">
        <v>7265.4</v>
      </c>
      <c r="D146" s="256">
        <v>7165.1166666666659</v>
      </c>
      <c r="E146" s="256">
        <v>7030.2833333333319</v>
      </c>
      <c r="F146" s="256">
        <v>6795.1666666666661</v>
      </c>
      <c r="G146" s="256">
        <v>6660.3333333333321</v>
      </c>
      <c r="H146" s="256">
        <v>7400.2333333333318</v>
      </c>
      <c r="I146" s="256">
        <v>7535.0666666666657</v>
      </c>
      <c r="J146" s="256">
        <v>7770.1833333333316</v>
      </c>
      <c r="K146" s="254">
        <v>7299.95</v>
      </c>
      <c r="L146" s="254">
        <v>6930</v>
      </c>
      <c r="M146" s="254">
        <v>17.5731</v>
      </c>
    </row>
    <row r="147" spans="1:13">
      <c r="A147" s="273">
        <v>138</v>
      </c>
      <c r="B147" s="254" t="s">
        <v>142</v>
      </c>
      <c r="C147" s="254">
        <v>1004.25</v>
      </c>
      <c r="D147" s="256">
        <v>1012.9166666666666</v>
      </c>
      <c r="E147" s="256">
        <v>993.33333333333326</v>
      </c>
      <c r="F147" s="256">
        <v>982.41666666666663</v>
      </c>
      <c r="G147" s="256">
        <v>962.83333333333326</v>
      </c>
      <c r="H147" s="256">
        <v>1023.8333333333333</v>
      </c>
      <c r="I147" s="256">
        <v>1043.4166666666665</v>
      </c>
      <c r="J147" s="256">
        <v>1054.3333333333333</v>
      </c>
      <c r="K147" s="254">
        <v>1032.5</v>
      </c>
      <c r="L147" s="254">
        <v>1002</v>
      </c>
      <c r="M147" s="254">
        <v>8.1150500000000001</v>
      </c>
    </row>
    <row r="148" spans="1:13">
      <c r="A148" s="273">
        <v>139</v>
      </c>
      <c r="B148" s="254" t="s">
        <v>144</v>
      </c>
      <c r="C148" s="254">
        <v>2480.65</v>
      </c>
      <c r="D148" s="256">
        <v>2488.0333333333333</v>
      </c>
      <c r="E148" s="256">
        <v>2468.6166666666668</v>
      </c>
      <c r="F148" s="256">
        <v>2456.5833333333335</v>
      </c>
      <c r="G148" s="256">
        <v>2437.166666666667</v>
      </c>
      <c r="H148" s="256">
        <v>2500.0666666666666</v>
      </c>
      <c r="I148" s="256">
        <v>2519.4833333333336</v>
      </c>
      <c r="J148" s="256">
        <v>2531.5166666666664</v>
      </c>
      <c r="K148" s="254">
        <v>2507.4499999999998</v>
      </c>
      <c r="L148" s="254">
        <v>2476</v>
      </c>
      <c r="M148" s="254">
        <v>2.6316899999999999</v>
      </c>
    </row>
    <row r="149" spans="1:13">
      <c r="A149" s="273">
        <v>140</v>
      </c>
      <c r="B149" s="254" t="s">
        <v>145</v>
      </c>
      <c r="C149" s="254">
        <v>237.75</v>
      </c>
      <c r="D149" s="256">
        <v>238.03333333333333</v>
      </c>
      <c r="E149" s="256">
        <v>235.26666666666665</v>
      </c>
      <c r="F149" s="256">
        <v>232.78333333333333</v>
      </c>
      <c r="G149" s="256">
        <v>230.01666666666665</v>
      </c>
      <c r="H149" s="256">
        <v>240.51666666666665</v>
      </c>
      <c r="I149" s="256">
        <v>243.28333333333336</v>
      </c>
      <c r="J149" s="256">
        <v>245.76666666666665</v>
      </c>
      <c r="K149" s="254">
        <v>240.8</v>
      </c>
      <c r="L149" s="254">
        <v>235.55</v>
      </c>
      <c r="M149" s="254">
        <v>81.311089999999993</v>
      </c>
    </row>
    <row r="150" spans="1:13">
      <c r="A150" s="273">
        <v>141</v>
      </c>
      <c r="B150" s="254" t="s">
        <v>262</v>
      </c>
      <c r="C150" s="254">
        <v>2008.9</v>
      </c>
      <c r="D150" s="256">
        <v>2031.9666666666665</v>
      </c>
      <c r="E150" s="256">
        <v>1978.9333333333329</v>
      </c>
      <c r="F150" s="256">
        <v>1948.9666666666665</v>
      </c>
      <c r="G150" s="256">
        <v>1895.9333333333329</v>
      </c>
      <c r="H150" s="256">
        <v>2061.9333333333329</v>
      </c>
      <c r="I150" s="256">
        <v>2114.9666666666662</v>
      </c>
      <c r="J150" s="256">
        <v>2144.9333333333329</v>
      </c>
      <c r="K150" s="254">
        <v>2085</v>
      </c>
      <c r="L150" s="254">
        <v>2002</v>
      </c>
      <c r="M150" s="254">
        <v>4.1238400000000004</v>
      </c>
    </row>
    <row r="151" spans="1:13">
      <c r="A151" s="273">
        <v>142</v>
      </c>
      <c r="B151" s="254" t="s">
        <v>147</v>
      </c>
      <c r="C151" s="254">
        <v>1506.7</v>
      </c>
      <c r="D151" s="256">
        <v>1505.8500000000001</v>
      </c>
      <c r="E151" s="256">
        <v>1492.9000000000003</v>
      </c>
      <c r="F151" s="256">
        <v>1479.1000000000001</v>
      </c>
      <c r="G151" s="256">
        <v>1466.1500000000003</v>
      </c>
      <c r="H151" s="256">
        <v>1519.6500000000003</v>
      </c>
      <c r="I151" s="256">
        <v>1532.6000000000001</v>
      </c>
      <c r="J151" s="256">
        <v>1546.4000000000003</v>
      </c>
      <c r="K151" s="254">
        <v>1518.8</v>
      </c>
      <c r="L151" s="254">
        <v>1492.05</v>
      </c>
      <c r="M151" s="254">
        <v>19.674230000000001</v>
      </c>
    </row>
    <row r="152" spans="1:13">
      <c r="A152" s="273">
        <v>143</v>
      </c>
      <c r="B152" s="254" t="s">
        <v>263</v>
      </c>
      <c r="C152" s="254">
        <v>1087.5999999999999</v>
      </c>
      <c r="D152" s="256">
        <v>1092.5999999999999</v>
      </c>
      <c r="E152" s="256">
        <v>1077.8499999999999</v>
      </c>
      <c r="F152" s="256">
        <v>1068.0999999999999</v>
      </c>
      <c r="G152" s="256">
        <v>1053.3499999999999</v>
      </c>
      <c r="H152" s="256">
        <v>1102.3499999999999</v>
      </c>
      <c r="I152" s="256">
        <v>1117.0999999999999</v>
      </c>
      <c r="J152" s="256">
        <v>1126.8499999999999</v>
      </c>
      <c r="K152" s="254">
        <v>1107.3499999999999</v>
      </c>
      <c r="L152" s="254">
        <v>1082.8499999999999</v>
      </c>
      <c r="M152" s="254">
        <v>4.6320300000000003</v>
      </c>
    </row>
    <row r="153" spans="1:13">
      <c r="A153" s="273">
        <v>144</v>
      </c>
      <c r="B153" s="254" t="s">
        <v>152</v>
      </c>
      <c r="C153" s="254">
        <v>185.4</v>
      </c>
      <c r="D153" s="256">
        <v>185.83333333333334</v>
      </c>
      <c r="E153" s="256">
        <v>183.9666666666667</v>
      </c>
      <c r="F153" s="256">
        <v>182.53333333333336</v>
      </c>
      <c r="G153" s="256">
        <v>180.66666666666671</v>
      </c>
      <c r="H153" s="256">
        <v>187.26666666666668</v>
      </c>
      <c r="I153" s="256">
        <v>189.1333333333333</v>
      </c>
      <c r="J153" s="256">
        <v>190.56666666666666</v>
      </c>
      <c r="K153" s="254">
        <v>187.7</v>
      </c>
      <c r="L153" s="254">
        <v>184.4</v>
      </c>
      <c r="M153" s="254">
        <v>150.71047999999999</v>
      </c>
    </row>
    <row r="154" spans="1:13">
      <c r="A154" s="273">
        <v>145</v>
      </c>
      <c r="B154" s="254" t="s">
        <v>153</v>
      </c>
      <c r="C154" s="254">
        <v>118.3</v>
      </c>
      <c r="D154" s="256">
        <v>118.05</v>
      </c>
      <c r="E154" s="256">
        <v>117.19999999999999</v>
      </c>
      <c r="F154" s="256">
        <v>116.1</v>
      </c>
      <c r="G154" s="256">
        <v>115.24999999999999</v>
      </c>
      <c r="H154" s="256">
        <v>119.14999999999999</v>
      </c>
      <c r="I154" s="256">
        <v>119.99999999999999</v>
      </c>
      <c r="J154" s="256">
        <v>121.1</v>
      </c>
      <c r="K154" s="254">
        <v>118.9</v>
      </c>
      <c r="L154" s="254">
        <v>116.95</v>
      </c>
      <c r="M154" s="254">
        <v>167.12010000000001</v>
      </c>
    </row>
    <row r="155" spans="1:13">
      <c r="A155" s="273">
        <v>146</v>
      </c>
      <c r="B155" s="254" t="s">
        <v>148</v>
      </c>
      <c r="C155" s="254">
        <v>69.2</v>
      </c>
      <c r="D155" s="256">
        <v>69.716666666666654</v>
      </c>
      <c r="E155" s="256">
        <v>68.433333333333309</v>
      </c>
      <c r="F155" s="256">
        <v>67.666666666666657</v>
      </c>
      <c r="G155" s="256">
        <v>66.383333333333312</v>
      </c>
      <c r="H155" s="256">
        <v>70.483333333333306</v>
      </c>
      <c r="I155" s="256">
        <v>71.766666666666637</v>
      </c>
      <c r="J155" s="256">
        <v>72.533333333333303</v>
      </c>
      <c r="K155" s="254">
        <v>71</v>
      </c>
      <c r="L155" s="254">
        <v>68.95</v>
      </c>
      <c r="M155" s="254">
        <v>237.81889000000001</v>
      </c>
    </row>
    <row r="156" spans="1:13">
      <c r="A156" s="273">
        <v>147</v>
      </c>
      <c r="B156" s="254" t="s">
        <v>450</v>
      </c>
      <c r="C156" s="254">
        <v>3411.5</v>
      </c>
      <c r="D156" s="256">
        <v>3407.1666666666665</v>
      </c>
      <c r="E156" s="256">
        <v>3339.333333333333</v>
      </c>
      <c r="F156" s="256">
        <v>3267.1666666666665</v>
      </c>
      <c r="G156" s="256">
        <v>3199.333333333333</v>
      </c>
      <c r="H156" s="256">
        <v>3479.333333333333</v>
      </c>
      <c r="I156" s="256">
        <v>3547.1666666666661</v>
      </c>
      <c r="J156" s="256">
        <v>3619.333333333333</v>
      </c>
      <c r="K156" s="254">
        <v>3475</v>
      </c>
      <c r="L156" s="254">
        <v>3335</v>
      </c>
      <c r="M156" s="254">
        <v>5.1412800000000001</v>
      </c>
    </row>
    <row r="157" spans="1:13">
      <c r="A157" s="273">
        <v>148</v>
      </c>
      <c r="B157" s="254" t="s">
        <v>151</v>
      </c>
      <c r="C157" s="254">
        <v>17436.55</v>
      </c>
      <c r="D157" s="256">
        <v>17531.5</v>
      </c>
      <c r="E157" s="256">
        <v>17315.05</v>
      </c>
      <c r="F157" s="256">
        <v>17193.55</v>
      </c>
      <c r="G157" s="256">
        <v>16977.099999999999</v>
      </c>
      <c r="H157" s="256">
        <v>17653</v>
      </c>
      <c r="I157" s="256">
        <v>17869.449999999997</v>
      </c>
      <c r="J157" s="256">
        <v>17990.95</v>
      </c>
      <c r="K157" s="254">
        <v>17747.95</v>
      </c>
      <c r="L157" s="254">
        <v>17410</v>
      </c>
      <c r="M157" s="254">
        <v>0.70531999999999995</v>
      </c>
    </row>
    <row r="158" spans="1:13">
      <c r="A158" s="273">
        <v>149</v>
      </c>
      <c r="B158" s="254" t="s">
        <v>790</v>
      </c>
      <c r="C158" s="254">
        <v>357.95</v>
      </c>
      <c r="D158" s="256">
        <v>359.06666666666661</v>
      </c>
      <c r="E158" s="256">
        <v>355.48333333333323</v>
      </c>
      <c r="F158" s="256">
        <v>353.01666666666665</v>
      </c>
      <c r="G158" s="256">
        <v>349.43333333333328</v>
      </c>
      <c r="H158" s="256">
        <v>361.53333333333319</v>
      </c>
      <c r="I158" s="256">
        <v>365.11666666666656</v>
      </c>
      <c r="J158" s="256">
        <v>367.58333333333314</v>
      </c>
      <c r="K158" s="254">
        <v>362.65</v>
      </c>
      <c r="L158" s="254">
        <v>356.6</v>
      </c>
      <c r="M158" s="254">
        <v>10.20293</v>
      </c>
    </row>
    <row r="159" spans="1:13">
      <c r="A159" s="273">
        <v>150</v>
      </c>
      <c r="B159" s="254" t="s">
        <v>265</v>
      </c>
      <c r="C159" s="254">
        <v>612.75</v>
      </c>
      <c r="D159" s="256">
        <v>617.33333333333337</v>
      </c>
      <c r="E159" s="256">
        <v>600.66666666666674</v>
      </c>
      <c r="F159" s="256">
        <v>588.58333333333337</v>
      </c>
      <c r="G159" s="256">
        <v>571.91666666666674</v>
      </c>
      <c r="H159" s="256">
        <v>629.41666666666674</v>
      </c>
      <c r="I159" s="256">
        <v>646.08333333333348</v>
      </c>
      <c r="J159" s="256">
        <v>658.16666666666674</v>
      </c>
      <c r="K159" s="254">
        <v>634</v>
      </c>
      <c r="L159" s="254">
        <v>605.25</v>
      </c>
      <c r="M159" s="254">
        <v>2.2382399999999998</v>
      </c>
    </row>
    <row r="160" spans="1:13">
      <c r="A160" s="273">
        <v>151</v>
      </c>
      <c r="B160" s="254" t="s">
        <v>155</v>
      </c>
      <c r="C160" s="254">
        <v>122.05</v>
      </c>
      <c r="D160" s="256">
        <v>122.58333333333333</v>
      </c>
      <c r="E160" s="256">
        <v>120.96666666666665</v>
      </c>
      <c r="F160" s="256">
        <v>119.88333333333333</v>
      </c>
      <c r="G160" s="256">
        <v>118.26666666666665</v>
      </c>
      <c r="H160" s="256">
        <v>123.66666666666666</v>
      </c>
      <c r="I160" s="256">
        <v>125.28333333333333</v>
      </c>
      <c r="J160" s="256">
        <v>126.36666666666666</v>
      </c>
      <c r="K160" s="254">
        <v>124.2</v>
      </c>
      <c r="L160" s="254">
        <v>121.5</v>
      </c>
      <c r="M160" s="254">
        <v>236.29007999999999</v>
      </c>
    </row>
    <row r="161" spans="1:13">
      <c r="A161" s="273">
        <v>152</v>
      </c>
      <c r="B161" s="254" t="s">
        <v>154</v>
      </c>
      <c r="C161" s="254">
        <v>151.35</v>
      </c>
      <c r="D161" s="256">
        <v>150.1</v>
      </c>
      <c r="E161" s="256">
        <v>147.85</v>
      </c>
      <c r="F161" s="256">
        <v>144.35</v>
      </c>
      <c r="G161" s="256">
        <v>142.1</v>
      </c>
      <c r="H161" s="256">
        <v>153.6</v>
      </c>
      <c r="I161" s="256">
        <v>155.85</v>
      </c>
      <c r="J161" s="256">
        <v>159.35</v>
      </c>
      <c r="K161" s="254">
        <v>152.35</v>
      </c>
      <c r="L161" s="254">
        <v>146.6</v>
      </c>
      <c r="M161" s="254">
        <v>36.594410000000003</v>
      </c>
    </row>
    <row r="162" spans="1:13">
      <c r="A162" s="273">
        <v>153</v>
      </c>
      <c r="B162" s="254" t="s">
        <v>266</v>
      </c>
      <c r="C162" s="254">
        <v>3558.85</v>
      </c>
      <c r="D162" s="256">
        <v>3580.0666666666671</v>
      </c>
      <c r="E162" s="256">
        <v>3533.7833333333342</v>
      </c>
      <c r="F162" s="256">
        <v>3508.7166666666672</v>
      </c>
      <c r="G162" s="256">
        <v>3462.4333333333343</v>
      </c>
      <c r="H162" s="256">
        <v>3605.1333333333341</v>
      </c>
      <c r="I162" s="256">
        <v>3651.416666666667</v>
      </c>
      <c r="J162" s="256">
        <v>3676.483333333334</v>
      </c>
      <c r="K162" s="254">
        <v>3626.35</v>
      </c>
      <c r="L162" s="254">
        <v>3555</v>
      </c>
      <c r="M162" s="254">
        <v>0.55313999999999997</v>
      </c>
    </row>
    <row r="163" spans="1:13">
      <c r="A163" s="273">
        <v>154</v>
      </c>
      <c r="B163" s="254" t="s">
        <v>267</v>
      </c>
      <c r="C163" s="254">
        <v>2789.35</v>
      </c>
      <c r="D163" s="256">
        <v>2802.7166666666667</v>
      </c>
      <c r="E163" s="256">
        <v>2766.8333333333335</v>
      </c>
      <c r="F163" s="256">
        <v>2744.3166666666666</v>
      </c>
      <c r="G163" s="256">
        <v>2708.4333333333334</v>
      </c>
      <c r="H163" s="256">
        <v>2825.2333333333336</v>
      </c>
      <c r="I163" s="256">
        <v>2861.1166666666668</v>
      </c>
      <c r="J163" s="256">
        <v>2883.6333333333337</v>
      </c>
      <c r="K163" s="254">
        <v>2838.6</v>
      </c>
      <c r="L163" s="254">
        <v>2780.2</v>
      </c>
      <c r="M163" s="254">
        <v>1.30653</v>
      </c>
    </row>
    <row r="164" spans="1:13">
      <c r="A164" s="273">
        <v>155</v>
      </c>
      <c r="B164" s="254" t="s">
        <v>156</v>
      </c>
      <c r="C164" s="254">
        <v>29459.7</v>
      </c>
      <c r="D164" s="256">
        <v>29586.233333333334</v>
      </c>
      <c r="E164" s="256">
        <v>29223.466666666667</v>
      </c>
      <c r="F164" s="256">
        <v>28987.233333333334</v>
      </c>
      <c r="G164" s="256">
        <v>28624.466666666667</v>
      </c>
      <c r="H164" s="256">
        <v>29822.466666666667</v>
      </c>
      <c r="I164" s="256">
        <v>30185.233333333337</v>
      </c>
      <c r="J164" s="256">
        <v>30421.466666666667</v>
      </c>
      <c r="K164" s="254">
        <v>29949</v>
      </c>
      <c r="L164" s="254">
        <v>29350</v>
      </c>
      <c r="M164" s="254">
        <v>0.18064</v>
      </c>
    </row>
    <row r="165" spans="1:13">
      <c r="A165" s="273">
        <v>156</v>
      </c>
      <c r="B165" s="254" t="s">
        <v>158</v>
      </c>
      <c r="C165" s="254">
        <v>230.15</v>
      </c>
      <c r="D165" s="256">
        <v>229.46666666666667</v>
      </c>
      <c r="E165" s="256">
        <v>228.08333333333334</v>
      </c>
      <c r="F165" s="256">
        <v>226.01666666666668</v>
      </c>
      <c r="G165" s="256">
        <v>224.63333333333335</v>
      </c>
      <c r="H165" s="256">
        <v>231.53333333333333</v>
      </c>
      <c r="I165" s="256">
        <v>232.91666666666666</v>
      </c>
      <c r="J165" s="256">
        <v>234.98333333333332</v>
      </c>
      <c r="K165" s="254">
        <v>230.85</v>
      </c>
      <c r="L165" s="254">
        <v>227.4</v>
      </c>
      <c r="M165" s="254">
        <v>48.698</v>
      </c>
    </row>
    <row r="166" spans="1:13">
      <c r="A166" s="273">
        <v>157</v>
      </c>
      <c r="B166" s="254" t="s">
        <v>269</v>
      </c>
      <c r="C166" s="254">
        <v>5487.9</v>
      </c>
      <c r="D166" s="256">
        <v>5514.6333333333341</v>
      </c>
      <c r="E166" s="256">
        <v>5433.2666666666682</v>
      </c>
      <c r="F166" s="256">
        <v>5378.6333333333341</v>
      </c>
      <c r="G166" s="256">
        <v>5297.2666666666682</v>
      </c>
      <c r="H166" s="256">
        <v>5569.2666666666682</v>
      </c>
      <c r="I166" s="256">
        <v>5650.633333333335</v>
      </c>
      <c r="J166" s="256">
        <v>5705.2666666666682</v>
      </c>
      <c r="K166" s="254">
        <v>5596</v>
      </c>
      <c r="L166" s="254">
        <v>5460</v>
      </c>
      <c r="M166" s="254">
        <v>0.77639999999999998</v>
      </c>
    </row>
    <row r="167" spans="1:13">
      <c r="A167" s="273">
        <v>158</v>
      </c>
      <c r="B167" s="254" t="s">
        <v>160</v>
      </c>
      <c r="C167" s="254">
        <v>2147.85</v>
      </c>
      <c r="D167" s="256">
        <v>2154.7166666666667</v>
      </c>
      <c r="E167" s="256">
        <v>2135.4833333333336</v>
      </c>
      <c r="F167" s="256">
        <v>2123.1166666666668</v>
      </c>
      <c r="G167" s="256">
        <v>2103.8833333333337</v>
      </c>
      <c r="H167" s="256">
        <v>2167.0833333333335</v>
      </c>
      <c r="I167" s="256">
        <v>2186.3166666666662</v>
      </c>
      <c r="J167" s="256">
        <v>2198.6833333333334</v>
      </c>
      <c r="K167" s="254">
        <v>2173.9499999999998</v>
      </c>
      <c r="L167" s="254">
        <v>2142.35</v>
      </c>
      <c r="M167" s="254">
        <v>3.7304200000000001</v>
      </c>
    </row>
    <row r="168" spans="1:13">
      <c r="A168" s="273">
        <v>159</v>
      </c>
      <c r="B168" s="254" t="s">
        <v>157</v>
      </c>
      <c r="C168" s="254">
        <v>2446.3000000000002</v>
      </c>
      <c r="D168" s="256">
        <v>2427.25</v>
      </c>
      <c r="E168" s="256">
        <v>2360.0500000000002</v>
      </c>
      <c r="F168" s="256">
        <v>2273.8000000000002</v>
      </c>
      <c r="G168" s="256">
        <v>2206.6000000000004</v>
      </c>
      <c r="H168" s="256">
        <v>2513.5</v>
      </c>
      <c r="I168" s="256">
        <v>2580.6999999999998</v>
      </c>
      <c r="J168" s="256">
        <v>2666.95</v>
      </c>
      <c r="K168" s="254">
        <v>2494.4499999999998</v>
      </c>
      <c r="L168" s="254">
        <v>2341</v>
      </c>
      <c r="M168" s="254">
        <v>36.7012</v>
      </c>
    </row>
    <row r="169" spans="1:13">
      <c r="A169" s="273">
        <v>160</v>
      </c>
      <c r="B169" s="254" t="s">
        <v>461</v>
      </c>
      <c r="C169" s="254">
        <v>1941.6</v>
      </c>
      <c r="D169" s="256">
        <v>1959.8166666666666</v>
      </c>
      <c r="E169" s="256">
        <v>1912.6333333333332</v>
      </c>
      <c r="F169" s="256">
        <v>1883.6666666666665</v>
      </c>
      <c r="G169" s="256">
        <v>1836.4833333333331</v>
      </c>
      <c r="H169" s="256">
        <v>1988.7833333333333</v>
      </c>
      <c r="I169" s="256">
        <v>2035.9666666666667</v>
      </c>
      <c r="J169" s="256">
        <v>2064.9333333333334</v>
      </c>
      <c r="K169" s="254">
        <v>2007</v>
      </c>
      <c r="L169" s="254">
        <v>1930.85</v>
      </c>
      <c r="M169" s="254">
        <v>3.8055300000000001</v>
      </c>
    </row>
    <row r="170" spans="1:13">
      <c r="A170" s="273">
        <v>161</v>
      </c>
      <c r="B170" s="254" t="s">
        <v>159</v>
      </c>
      <c r="C170" s="254">
        <v>123.7</v>
      </c>
      <c r="D170" s="256">
        <v>124.46666666666665</v>
      </c>
      <c r="E170" s="256">
        <v>122.73333333333331</v>
      </c>
      <c r="F170" s="256">
        <v>121.76666666666665</v>
      </c>
      <c r="G170" s="256">
        <v>120.0333333333333</v>
      </c>
      <c r="H170" s="256">
        <v>125.43333333333331</v>
      </c>
      <c r="I170" s="256">
        <v>127.16666666666666</v>
      </c>
      <c r="J170" s="256">
        <v>128.13333333333333</v>
      </c>
      <c r="K170" s="254">
        <v>126.2</v>
      </c>
      <c r="L170" s="254">
        <v>123.5</v>
      </c>
      <c r="M170" s="254">
        <v>50.229089999999999</v>
      </c>
    </row>
    <row r="171" spans="1:13">
      <c r="A171" s="273">
        <v>162</v>
      </c>
      <c r="B171" s="254" t="s">
        <v>162</v>
      </c>
      <c r="C171" s="254">
        <v>234.05</v>
      </c>
      <c r="D171" s="256">
        <v>234.36666666666667</v>
      </c>
      <c r="E171" s="256">
        <v>231.73333333333335</v>
      </c>
      <c r="F171" s="256">
        <v>229.41666666666669</v>
      </c>
      <c r="G171" s="256">
        <v>226.78333333333336</v>
      </c>
      <c r="H171" s="256">
        <v>236.68333333333334</v>
      </c>
      <c r="I171" s="256">
        <v>239.31666666666666</v>
      </c>
      <c r="J171" s="256">
        <v>241.63333333333333</v>
      </c>
      <c r="K171" s="254">
        <v>237</v>
      </c>
      <c r="L171" s="254">
        <v>232.05</v>
      </c>
      <c r="M171" s="254">
        <v>61.658709999999999</v>
      </c>
    </row>
    <row r="172" spans="1:13">
      <c r="A172" s="273">
        <v>163</v>
      </c>
      <c r="B172" s="254" t="s">
        <v>270</v>
      </c>
      <c r="C172" s="254">
        <v>288.39999999999998</v>
      </c>
      <c r="D172" s="256">
        <v>290.98333333333335</v>
      </c>
      <c r="E172" s="256">
        <v>281.4666666666667</v>
      </c>
      <c r="F172" s="256">
        <v>274.53333333333336</v>
      </c>
      <c r="G172" s="256">
        <v>265.01666666666671</v>
      </c>
      <c r="H172" s="256">
        <v>297.91666666666669</v>
      </c>
      <c r="I172" s="256">
        <v>307.43333333333334</v>
      </c>
      <c r="J172" s="256">
        <v>314.36666666666667</v>
      </c>
      <c r="K172" s="254">
        <v>300.5</v>
      </c>
      <c r="L172" s="254">
        <v>284.05</v>
      </c>
      <c r="M172" s="254">
        <v>12.59456</v>
      </c>
    </row>
    <row r="173" spans="1:13">
      <c r="A173" s="273">
        <v>164</v>
      </c>
      <c r="B173" s="254" t="s">
        <v>271</v>
      </c>
      <c r="C173" s="254">
        <v>13396.55</v>
      </c>
      <c r="D173" s="256">
        <v>13321.85</v>
      </c>
      <c r="E173" s="256">
        <v>13144.7</v>
      </c>
      <c r="F173" s="256">
        <v>12892.85</v>
      </c>
      <c r="G173" s="256">
        <v>12715.7</v>
      </c>
      <c r="H173" s="256">
        <v>13573.7</v>
      </c>
      <c r="I173" s="256">
        <v>13750.849999999999</v>
      </c>
      <c r="J173" s="256">
        <v>14002.7</v>
      </c>
      <c r="K173" s="254">
        <v>13499</v>
      </c>
      <c r="L173" s="254">
        <v>13070</v>
      </c>
      <c r="M173" s="254">
        <v>6.7930000000000004E-2</v>
      </c>
    </row>
    <row r="174" spans="1:13">
      <c r="A174" s="273">
        <v>165</v>
      </c>
      <c r="B174" s="254" t="s">
        <v>161</v>
      </c>
      <c r="C174" s="254">
        <v>41.3</v>
      </c>
      <c r="D174" s="256">
        <v>41.699999999999996</v>
      </c>
      <c r="E174" s="256">
        <v>40.649999999999991</v>
      </c>
      <c r="F174" s="256">
        <v>39.999999999999993</v>
      </c>
      <c r="G174" s="256">
        <v>38.949999999999989</v>
      </c>
      <c r="H174" s="256">
        <v>42.349999999999994</v>
      </c>
      <c r="I174" s="256">
        <v>43.399999999999991</v>
      </c>
      <c r="J174" s="256">
        <v>44.05</v>
      </c>
      <c r="K174" s="254">
        <v>42.75</v>
      </c>
      <c r="L174" s="254">
        <v>41.05</v>
      </c>
      <c r="M174" s="254">
        <v>1373.67867</v>
      </c>
    </row>
    <row r="175" spans="1:13">
      <c r="A175" s="273">
        <v>166</v>
      </c>
      <c r="B175" s="254" t="s">
        <v>165</v>
      </c>
      <c r="C175" s="254">
        <v>210.1</v>
      </c>
      <c r="D175" s="256">
        <v>211.41666666666666</v>
      </c>
      <c r="E175" s="256">
        <v>208.08333333333331</v>
      </c>
      <c r="F175" s="256">
        <v>206.06666666666666</v>
      </c>
      <c r="G175" s="256">
        <v>202.73333333333332</v>
      </c>
      <c r="H175" s="256">
        <v>213.43333333333331</v>
      </c>
      <c r="I175" s="256">
        <v>216.76666666666662</v>
      </c>
      <c r="J175" s="256">
        <v>218.7833333333333</v>
      </c>
      <c r="K175" s="254">
        <v>214.75</v>
      </c>
      <c r="L175" s="254">
        <v>209.4</v>
      </c>
      <c r="M175" s="254">
        <v>64.015929999999997</v>
      </c>
    </row>
    <row r="176" spans="1:13">
      <c r="A176" s="273">
        <v>167</v>
      </c>
      <c r="B176" s="254" t="s">
        <v>166</v>
      </c>
      <c r="C176" s="254">
        <v>145</v>
      </c>
      <c r="D176" s="256">
        <v>146.26666666666668</v>
      </c>
      <c r="E176" s="256">
        <v>143.53333333333336</v>
      </c>
      <c r="F176" s="256">
        <v>142.06666666666669</v>
      </c>
      <c r="G176" s="256">
        <v>139.33333333333337</v>
      </c>
      <c r="H176" s="256">
        <v>147.73333333333335</v>
      </c>
      <c r="I176" s="256">
        <v>150.46666666666664</v>
      </c>
      <c r="J176" s="256">
        <v>151.93333333333334</v>
      </c>
      <c r="K176" s="254">
        <v>149</v>
      </c>
      <c r="L176" s="254">
        <v>144.80000000000001</v>
      </c>
      <c r="M176" s="254">
        <v>28.132709999999999</v>
      </c>
    </row>
    <row r="177" spans="1:13">
      <c r="A177" s="273">
        <v>168</v>
      </c>
      <c r="B177" s="254" t="s">
        <v>273</v>
      </c>
      <c r="C177" s="254">
        <v>583.75</v>
      </c>
      <c r="D177" s="256">
        <v>587.69999999999993</v>
      </c>
      <c r="E177" s="256">
        <v>577.39999999999986</v>
      </c>
      <c r="F177" s="256">
        <v>571.04999999999995</v>
      </c>
      <c r="G177" s="256">
        <v>560.74999999999989</v>
      </c>
      <c r="H177" s="256">
        <v>594.04999999999984</v>
      </c>
      <c r="I177" s="256">
        <v>604.3499999999998</v>
      </c>
      <c r="J177" s="256">
        <v>610.69999999999982</v>
      </c>
      <c r="K177" s="254">
        <v>598</v>
      </c>
      <c r="L177" s="254">
        <v>581.35</v>
      </c>
      <c r="M177" s="254">
        <v>3.4159099999999998</v>
      </c>
    </row>
    <row r="178" spans="1:13">
      <c r="A178" s="273">
        <v>169</v>
      </c>
      <c r="B178" s="254" t="s">
        <v>167</v>
      </c>
      <c r="C178" s="254">
        <v>2225.75</v>
      </c>
      <c r="D178" s="256">
        <v>2235.3666666666668</v>
      </c>
      <c r="E178" s="256">
        <v>2209.7333333333336</v>
      </c>
      <c r="F178" s="256">
        <v>2193.7166666666667</v>
      </c>
      <c r="G178" s="256">
        <v>2168.0833333333335</v>
      </c>
      <c r="H178" s="256">
        <v>2251.3833333333337</v>
      </c>
      <c r="I178" s="256">
        <v>2277.0166666666669</v>
      </c>
      <c r="J178" s="256">
        <v>2293.0333333333338</v>
      </c>
      <c r="K178" s="254">
        <v>2261</v>
      </c>
      <c r="L178" s="254">
        <v>2219.35</v>
      </c>
      <c r="M178" s="254">
        <v>59.403860000000002</v>
      </c>
    </row>
    <row r="179" spans="1:13">
      <c r="A179" s="273">
        <v>170</v>
      </c>
      <c r="B179" s="254" t="s">
        <v>814</v>
      </c>
      <c r="C179" s="254">
        <v>975.65</v>
      </c>
      <c r="D179" s="256">
        <v>985.26666666666677</v>
      </c>
      <c r="E179" s="256">
        <v>957.53333333333353</v>
      </c>
      <c r="F179" s="256">
        <v>939.41666666666674</v>
      </c>
      <c r="G179" s="256">
        <v>911.68333333333351</v>
      </c>
      <c r="H179" s="256">
        <v>1003.3833333333336</v>
      </c>
      <c r="I179" s="256">
        <v>1031.1166666666668</v>
      </c>
      <c r="J179" s="256">
        <v>1049.2333333333336</v>
      </c>
      <c r="K179" s="254">
        <v>1013</v>
      </c>
      <c r="L179" s="254">
        <v>967.15</v>
      </c>
      <c r="M179" s="254">
        <v>57.321429999999999</v>
      </c>
    </row>
    <row r="180" spans="1:13">
      <c r="A180" s="273">
        <v>171</v>
      </c>
      <c r="B180" s="254" t="s">
        <v>274</v>
      </c>
      <c r="C180" s="254">
        <v>1007</v>
      </c>
      <c r="D180" s="256">
        <v>999.35</v>
      </c>
      <c r="E180" s="256">
        <v>987.7</v>
      </c>
      <c r="F180" s="256">
        <v>968.4</v>
      </c>
      <c r="G180" s="256">
        <v>956.75</v>
      </c>
      <c r="H180" s="256">
        <v>1018.6500000000001</v>
      </c>
      <c r="I180" s="256">
        <v>1030.3</v>
      </c>
      <c r="J180" s="256">
        <v>1049.6000000000001</v>
      </c>
      <c r="K180" s="254">
        <v>1011</v>
      </c>
      <c r="L180" s="254">
        <v>980.05</v>
      </c>
      <c r="M180" s="254">
        <v>22.891719999999999</v>
      </c>
    </row>
    <row r="181" spans="1:13">
      <c r="A181" s="273">
        <v>172</v>
      </c>
      <c r="B181" s="254" t="s">
        <v>172</v>
      </c>
      <c r="C181" s="254">
        <v>6982.65</v>
      </c>
      <c r="D181" s="256">
        <v>6993.7166666666672</v>
      </c>
      <c r="E181" s="256">
        <v>6937.4333333333343</v>
      </c>
      <c r="F181" s="256">
        <v>6892.2166666666672</v>
      </c>
      <c r="G181" s="256">
        <v>6835.9333333333343</v>
      </c>
      <c r="H181" s="256">
        <v>7038.9333333333343</v>
      </c>
      <c r="I181" s="256">
        <v>7095.2166666666672</v>
      </c>
      <c r="J181" s="256">
        <v>7140.4333333333343</v>
      </c>
      <c r="K181" s="254">
        <v>7050</v>
      </c>
      <c r="L181" s="254">
        <v>6948.5</v>
      </c>
      <c r="M181" s="254">
        <v>0.75622</v>
      </c>
    </row>
    <row r="182" spans="1:13">
      <c r="A182" s="273">
        <v>173</v>
      </c>
      <c r="B182" s="254" t="s">
        <v>478</v>
      </c>
      <c r="C182" s="254">
        <v>7692.9</v>
      </c>
      <c r="D182" s="256">
        <v>7679.3</v>
      </c>
      <c r="E182" s="256">
        <v>7628.6</v>
      </c>
      <c r="F182" s="256">
        <v>7564.3</v>
      </c>
      <c r="G182" s="256">
        <v>7513.6</v>
      </c>
      <c r="H182" s="256">
        <v>7743.6</v>
      </c>
      <c r="I182" s="256">
        <v>7794.2999999999993</v>
      </c>
      <c r="J182" s="256">
        <v>7858.6</v>
      </c>
      <c r="K182" s="254">
        <v>7730</v>
      </c>
      <c r="L182" s="254">
        <v>7615</v>
      </c>
      <c r="M182" s="254">
        <v>0.10335999999999999</v>
      </c>
    </row>
    <row r="183" spans="1:13">
      <c r="A183" s="273">
        <v>174</v>
      </c>
      <c r="B183" s="254" t="s">
        <v>170</v>
      </c>
      <c r="C183" s="254">
        <v>29239.05</v>
      </c>
      <c r="D183" s="256">
        <v>28998.966666666664</v>
      </c>
      <c r="E183" s="256">
        <v>28491.083333333328</v>
      </c>
      <c r="F183" s="256">
        <v>27743.116666666665</v>
      </c>
      <c r="G183" s="256">
        <v>27235.23333333333</v>
      </c>
      <c r="H183" s="256">
        <v>29746.933333333327</v>
      </c>
      <c r="I183" s="256">
        <v>30254.816666666666</v>
      </c>
      <c r="J183" s="256">
        <v>31002.783333333326</v>
      </c>
      <c r="K183" s="254">
        <v>29506.85</v>
      </c>
      <c r="L183" s="254">
        <v>28251</v>
      </c>
      <c r="M183" s="254">
        <v>0.73694000000000004</v>
      </c>
    </row>
    <row r="184" spans="1:13">
      <c r="A184" s="273">
        <v>175</v>
      </c>
      <c r="B184" s="254" t="s">
        <v>173</v>
      </c>
      <c r="C184" s="254">
        <v>1371.7</v>
      </c>
      <c r="D184" s="256">
        <v>1378.2166666666665</v>
      </c>
      <c r="E184" s="256">
        <v>1354.4833333333329</v>
      </c>
      <c r="F184" s="256">
        <v>1337.2666666666664</v>
      </c>
      <c r="G184" s="256">
        <v>1313.5333333333328</v>
      </c>
      <c r="H184" s="256">
        <v>1395.4333333333329</v>
      </c>
      <c r="I184" s="256">
        <v>1419.1666666666665</v>
      </c>
      <c r="J184" s="256">
        <v>1436.383333333333</v>
      </c>
      <c r="K184" s="254">
        <v>1401.95</v>
      </c>
      <c r="L184" s="254">
        <v>1361</v>
      </c>
      <c r="M184" s="254">
        <v>15.835140000000001</v>
      </c>
    </row>
    <row r="185" spans="1:13">
      <c r="A185" s="273">
        <v>176</v>
      </c>
      <c r="B185" s="254" t="s">
        <v>171</v>
      </c>
      <c r="C185" s="254">
        <v>1997.35</v>
      </c>
      <c r="D185" s="256">
        <v>2004.1166666666668</v>
      </c>
      <c r="E185" s="256">
        <v>1986.2333333333336</v>
      </c>
      <c r="F185" s="256">
        <v>1975.1166666666668</v>
      </c>
      <c r="G185" s="256">
        <v>1957.2333333333336</v>
      </c>
      <c r="H185" s="256">
        <v>2015.2333333333336</v>
      </c>
      <c r="I185" s="256">
        <v>2033.1166666666668</v>
      </c>
      <c r="J185" s="256">
        <v>2044.2333333333336</v>
      </c>
      <c r="K185" s="254">
        <v>2022</v>
      </c>
      <c r="L185" s="254">
        <v>1993</v>
      </c>
      <c r="M185" s="254">
        <v>1.00153</v>
      </c>
    </row>
    <row r="186" spans="1:13">
      <c r="A186" s="273">
        <v>177</v>
      </c>
      <c r="B186" s="254" t="s">
        <v>169</v>
      </c>
      <c r="C186" s="254">
        <v>418.65</v>
      </c>
      <c r="D186" s="256">
        <v>420.46666666666664</v>
      </c>
      <c r="E186" s="256">
        <v>415.48333333333329</v>
      </c>
      <c r="F186" s="256">
        <v>412.31666666666666</v>
      </c>
      <c r="G186" s="256">
        <v>407.33333333333331</v>
      </c>
      <c r="H186" s="256">
        <v>423.63333333333327</v>
      </c>
      <c r="I186" s="256">
        <v>428.61666666666662</v>
      </c>
      <c r="J186" s="256">
        <v>431.78333333333325</v>
      </c>
      <c r="K186" s="254">
        <v>425.45</v>
      </c>
      <c r="L186" s="254">
        <v>417.3</v>
      </c>
      <c r="M186" s="254">
        <v>284.42964999999998</v>
      </c>
    </row>
    <row r="187" spans="1:13">
      <c r="A187" s="273">
        <v>178</v>
      </c>
      <c r="B187" s="254" t="s">
        <v>168</v>
      </c>
      <c r="C187" s="254">
        <v>127.25</v>
      </c>
      <c r="D187" s="256">
        <v>128.35</v>
      </c>
      <c r="E187" s="256">
        <v>125.5</v>
      </c>
      <c r="F187" s="256">
        <v>123.75</v>
      </c>
      <c r="G187" s="256">
        <v>120.9</v>
      </c>
      <c r="H187" s="256">
        <v>130.1</v>
      </c>
      <c r="I187" s="256">
        <v>132.94999999999996</v>
      </c>
      <c r="J187" s="256">
        <v>134.69999999999999</v>
      </c>
      <c r="K187" s="254">
        <v>131.19999999999999</v>
      </c>
      <c r="L187" s="254">
        <v>126.6</v>
      </c>
      <c r="M187" s="254">
        <v>547.22910999999999</v>
      </c>
    </row>
    <row r="188" spans="1:13">
      <c r="A188" s="273">
        <v>179</v>
      </c>
      <c r="B188" s="254" t="s">
        <v>175</v>
      </c>
      <c r="C188" s="254">
        <v>666.8</v>
      </c>
      <c r="D188" s="256">
        <v>670.9666666666667</v>
      </c>
      <c r="E188" s="256">
        <v>661.68333333333339</v>
      </c>
      <c r="F188" s="256">
        <v>656.56666666666672</v>
      </c>
      <c r="G188" s="256">
        <v>647.28333333333342</v>
      </c>
      <c r="H188" s="256">
        <v>676.08333333333337</v>
      </c>
      <c r="I188" s="256">
        <v>685.36666666666667</v>
      </c>
      <c r="J188" s="256">
        <v>690.48333333333335</v>
      </c>
      <c r="K188" s="254">
        <v>680.25</v>
      </c>
      <c r="L188" s="254">
        <v>665.85</v>
      </c>
      <c r="M188" s="254">
        <v>45.771520000000002</v>
      </c>
    </row>
    <row r="189" spans="1:13">
      <c r="A189" s="273">
        <v>180</v>
      </c>
      <c r="B189" s="254" t="s">
        <v>176</v>
      </c>
      <c r="C189" s="254">
        <v>550.45000000000005</v>
      </c>
      <c r="D189" s="256">
        <v>553.58333333333337</v>
      </c>
      <c r="E189" s="256">
        <v>543.16666666666674</v>
      </c>
      <c r="F189" s="256">
        <v>535.88333333333333</v>
      </c>
      <c r="G189" s="256">
        <v>525.4666666666667</v>
      </c>
      <c r="H189" s="256">
        <v>560.86666666666679</v>
      </c>
      <c r="I189" s="256">
        <v>571.28333333333353</v>
      </c>
      <c r="J189" s="256">
        <v>578.56666666666683</v>
      </c>
      <c r="K189" s="254">
        <v>564</v>
      </c>
      <c r="L189" s="254">
        <v>546.29999999999995</v>
      </c>
      <c r="M189" s="254">
        <v>20.091049999999999</v>
      </c>
    </row>
    <row r="190" spans="1:13">
      <c r="A190" s="273">
        <v>181</v>
      </c>
      <c r="B190" s="254" t="s">
        <v>275</v>
      </c>
      <c r="C190" s="254">
        <v>586.1</v>
      </c>
      <c r="D190" s="256">
        <v>585.63333333333333</v>
      </c>
      <c r="E190" s="256">
        <v>579.26666666666665</v>
      </c>
      <c r="F190" s="256">
        <v>572.43333333333328</v>
      </c>
      <c r="G190" s="256">
        <v>566.06666666666661</v>
      </c>
      <c r="H190" s="256">
        <v>592.4666666666667</v>
      </c>
      <c r="I190" s="256">
        <v>598.83333333333326</v>
      </c>
      <c r="J190" s="256">
        <v>605.66666666666674</v>
      </c>
      <c r="K190" s="254">
        <v>592</v>
      </c>
      <c r="L190" s="254">
        <v>578.79999999999995</v>
      </c>
      <c r="M190" s="254">
        <v>2.5298099999999999</v>
      </c>
    </row>
    <row r="191" spans="1:13">
      <c r="A191" s="273">
        <v>182</v>
      </c>
      <c r="B191" s="254" t="s">
        <v>188</v>
      </c>
      <c r="C191" s="254">
        <v>617.65</v>
      </c>
      <c r="D191" s="256">
        <v>620.33333333333337</v>
      </c>
      <c r="E191" s="256">
        <v>612.51666666666677</v>
      </c>
      <c r="F191" s="256">
        <v>607.38333333333344</v>
      </c>
      <c r="G191" s="256">
        <v>599.56666666666683</v>
      </c>
      <c r="H191" s="256">
        <v>625.4666666666667</v>
      </c>
      <c r="I191" s="256">
        <v>633.2833333333333</v>
      </c>
      <c r="J191" s="256">
        <v>638.41666666666663</v>
      </c>
      <c r="K191" s="254">
        <v>628.15</v>
      </c>
      <c r="L191" s="254">
        <v>615.20000000000005</v>
      </c>
      <c r="M191" s="254">
        <v>17.136859999999999</v>
      </c>
    </row>
    <row r="192" spans="1:13">
      <c r="A192" s="273">
        <v>183</v>
      </c>
      <c r="B192" s="254" t="s">
        <v>177</v>
      </c>
      <c r="C192" s="254">
        <v>723.85</v>
      </c>
      <c r="D192" s="256">
        <v>726.6</v>
      </c>
      <c r="E192" s="256">
        <v>717.05000000000007</v>
      </c>
      <c r="F192" s="256">
        <v>710.25</v>
      </c>
      <c r="G192" s="256">
        <v>700.7</v>
      </c>
      <c r="H192" s="256">
        <v>733.40000000000009</v>
      </c>
      <c r="I192" s="256">
        <v>742.95</v>
      </c>
      <c r="J192" s="256">
        <v>749.75000000000011</v>
      </c>
      <c r="K192" s="254">
        <v>736.15</v>
      </c>
      <c r="L192" s="254">
        <v>719.8</v>
      </c>
      <c r="M192" s="254">
        <v>22.544910000000002</v>
      </c>
    </row>
    <row r="193" spans="1:13">
      <c r="A193" s="273">
        <v>184</v>
      </c>
      <c r="B193" s="254" t="s">
        <v>183</v>
      </c>
      <c r="C193" s="254">
        <v>3301.2</v>
      </c>
      <c r="D193" s="256">
        <v>3304.4166666666665</v>
      </c>
      <c r="E193" s="256">
        <v>3281.7833333333328</v>
      </c>
      <c r="F193" s="256">
        <v>3262.3666666666663</v>
      </c>
      <c r="G193" s="256">
        <v>3239.7333333333327</v>
      </c>
      <c r="H193" s="256">
        <v>3323.833333333333</v>
      </c>
      <c r="I193" s="256">
        <v>3346.4666666666672</v>
      </c>
      <c r="J193" s="256">
        <v>3365.8833333333332</v>
      </c>
      <c r="K193" s="254">
        <v>3327.05</v>
      </c>
      <c r="L193" s="254">
        <v>3285</v>
      </c>
      <c r="M193" s="254">
        <v>17.086880000000001</v>
      </c>
    </row>
    <row r="194" spans="1:13">
      <c r="A194" s="273">
        <v>185</v>
      </c>
      <c r="B194" s="254" t="s">
        <v>804</v>
      </c>
      <c r="C194" s="254">
        <v>756.7</v>
      </c>
      <c r="D194" s="256">
        <v>752.6</v>
      </c>
      <c r="E194" s="256">
        <v>746.45</v>
      </c>
      <c r="F194" s="256">
        <v>736.2</v>
      </c>
      <c r="G194" s="256">
        <v>730.05000000000007</v>
      </c>
      <c r="H194" s="256">
        <v>762.85</v>
      </c>
      <c r="I194" s="256">
        <v>768.99999999999989</v>
      </c>
      <c r="J194" s="256">
        <v>779.25</v>
      </c>
      <c r="K194" s="254">
        <v>758.75</v>
      </c>
      <c r="L194" s="254">
        <v>742.35</v>
      </c>
      <c r="M194" s="254">
        <v>33.467840000000002</v>
      </c>
    </row>
    <row r="195" spans="1:13">
      <c r="A195" s="273">
        <v>186</v>
      </c>
      <c r="B195" s="254" t="s">
        <v>179</v>
      </c>
      <c r="C195" s="254">
        <v>337.9</v>
      </c>
      <c r="D195" s="256">
        <v>339.45</v>
      </c>
      <c r="E195" s="256">
        <v>334.59999999999997</v>
      </c>
      <c r="F195" s="256">
        <v>331.29999999999995</v>
      </c>
      <c r="G195" s="256">
        <v>326.44999999999993</v>
      </c>
      <c r="H195" s="256">
        <v>342.75</v>
      </c>
      <c r="I195" s="256">
        <v>347.6</v>
      </c>
      <c r="J195" s="256">
        <v>350.90000000000003</v>
      </c>
      <c r="K195" s="254">
        <v>344.3</v>
      </c>
      <c r="L195" s="254">
        <v>336.15</v>
      </c>
      <c r="M195" s="254">
        <v>267.08458999999999</v>
      </c>
    </row>
    <row r="196" spans="1:13">
      <c r="A196" s="273">
        <v>187</v>
      </c>
      <c r="B196" s="245" t="s">
        <v>181</v>
      </c>
      <c r="C196" s="245">
        <v>121.45</v>
      </c>
      <c r="D196" s="280">
        <v>122.48333333333335</v>
      </c>
      <c r="E196" s="280">
        <v>119.8666666666667</v>
      </c>
      <c r="F196" s="280">
        <v>118.28333333333336</v>
      </c>
      <c r="G196" s="280">
        <v>115.66666666666671</v>
      </c>
      <c r="H196" s="280">
        <v>124.06666666666669</v>
      </c>
      <c r="I196" s="280">
        <v>126.68333333333334</v>
      </c>
      <c r="J196" s="280">
        <v>128.26666666666668</v>
      </c>
      <c r="K196" s="245">
        <v>125.1</v>
      </c>
      <c r="L196" s="245">
        <v>120.9</v>
      </c>
      <c r="M196" s="245">
        <v>442.46677</v>
      </c>
    </row>
    <row r="197" spans="1:13">
      <c r="A197" s="273">
        <v>188</v>
      </c>
      <c r="B197" s="245" t="s">
        <v>182</v>
      </c>
      <c r="C197" s="245">
        <v>1112.3</v>
      </c>
      <c r="D197" s="280">
        <v>1116.6000000000001</v>
      </c>
      <c r="E197" s="280">
        <v>1102.2000000000003</v>
      </c>
      <c r="F197" s="280">
        <v>1092.1000000000001</v>
      </c>
      <c r="G197" s="280">
        <v>1077.7000000000003</v>
      </c>
      <c r="H197" s="280">
        <v>1126.7000000000003</v>
      </c>
      <c r="I197" s="280">
        <v>1141.1000000000004</v>
      </c>
      <c r="J197" s="280">
        <v>1151.2000000000003</v>
      </c>
      <c r="K197" s="245">
        <v>1131</v>
      </c>
      <c r="L197" s="245">
        <v>1106.5</v>
      </c>
      <c r="M197" s="245">
        <v>90.246340000000004</v>
      </c>
    </row>
    <row r="198" spans="1:13">
      <c r="A198" s="273">
        <v>189</v>
      </c>
      <c r="B198" s="245" t="s">
        <v>184</v>
      </c>
      <c r="C198" s="245">
        <v>1057.2</v>
      </c>
      <c r="D198" s="280">
        <v>1060.9666666666665</v>
      </c>
      <c r="E198" s="280">
        <v>1049.9333333333329</v>
      </c>
      <c r="F198" s="280">
        <v>1042.6666666666665</v>
      </c>
      <c r="G198" s="280">
        <v>1031.633333333333</v>
      </c>
      <c r="H198" s="280">
        <v>1068.2333333333329</v>
      </c>
      <c r="I198" s="280">
        <v>1079.2666666666662</v>
      </c>
      <c r="J198" s="280">
        <v>1086.5333333333328</v>
      </c>
      <c r="K198" s="245">
        <v>1072</v>
      </c>
      <c r="L198" s="245">
        <v>1053.7</v>
      </c>
      <c r="M198" s="245">
        <v>24.372890000000002</v>
      </c>
    </row>
    <row r="199" spans="1:13">
      <c r="A199" s="273">
        <v>190</v>
      </c>
      <c r="B199" s="245" t="s">
        <v>164</v>
      </c>
      <c r="C199" s="245">
        <v>1023.3</v>
      </c>
      <c r="D199" s="280">
        <v>1027.9333333333334</v>
      </c>
      <c r="E199" s="280">
        <v>1017.3666666666668</v>
      </c>
      <c r="F199" s="280">
        <v>1011.4333333333334</v>
      </c>
      <c r="G199" s="280">
        <v>1000.8666666666668</v>
      </c>
      <c r="H199" s="280">
        <v>1033.8666666666668</v>
      </c>
      <c r="I199" s="280">
        <v>1044.4333333333334</v>
      </c>
      <c r="J199" s="280">
        <v>1050.3666666666668</v>
      </c>
      <c r="K199" s="245">
        <v>1038.5</v>
      </c>
      <c r="L199" s="245">
        <v>1022</v>
      </c>
      <c r="M199" s="245">
        <v>3.3300700000000001</v>
      </c>
    </row>
    <row r="200" spans="1:13">
      <c r="A200" s="273">
        <v>191</v>
      </c>
      <c r="B200" s="245" t="s">
        <v>185</v>
      </c>
      <c r="C200" s="245">
        <v>1757</v>
      </c>
      <c r="D200" s="280">
        <v>1758.6000000000001</v>
      </c>
      <c r="E200" s="280">
        <v>1746.4000000000003</v>
      </c>
      <c r="F200" s="280">
        <v>1735.8000000000002</v>
      </c>
      <c r="G200" s="280">
        <v>1723.6000000000004</v>
      </c>
      <c r="H200" s="280">
        <v>1769.2000000000003</v>
      </c>
      <c r="I200" s="280">
        <v>1781.4</v>
      </c>
      <c r="J200" s="280">
        <v>1792.0000000000002</v>
      </c>
      <c r="K200" s="245">
        <v>1770.8</v>
      </c>
      <c r="L200" s="245">
        <v>1748</v>
      </c>
      <c r="M200" s="245">
        <v>20.831720000000001</v>
      </c>
    </row>
    <row r="201" spans="1:13">
      <c r="A201" s="273">
        <v>192</v>
      </c>
      <c r="B201" s="245" t="s">
        <v>186</v>
      </c>
      <c r="C201" s="245">
        <v>2924.95</v>
      </c>
      <c r="D201" s="280">
        <v>2920.9499999999994</v>
      </c>
      <c r="E201" s="280">
        <v>2889.0499999999988</v>
      </c>
      <c r="F201" s="280">
        <v>2853.1499999999996</v>
      </c>
      <c r="G201" s="280">
        <v>2821.2499999999991</v>
      </c>
      <c r="H201" s="280">
        <v>2956.8499999999985</v>
      </c>
      <c r="I201" s="280">
        <v>2988.7499999999991</v>
      </c>
      <c r="J201" s="280">
        <v>3024.6499999999983</v>
      </c>
      <c r="K201" s="245">
        <v>2952.85</v>
      </c>
      <c r="L201" s="245">
        <v>2885.05</v>
      </c>
      <c r="M201" s="245">
        <v>1.6041399999999999</v>
      </c>
    </row>
    <row r="202" spans="1:13">
      <c r="A202" s="273">
        <v>193</v>
      </c>
      <c r="B202" s="245" t="s">
        <v>187</v>
      </c>
      <c r="C202" s="245">
        <v>458.75</v>
      </c>
      <c r="D202" s="280">
        <v>462.40000000000003</v>
      </c>
      <c r="E202" s="280">
        <v>453.40000000000009</v>
      </c>
      <c r="F202" s="280">
        <v>448.05000000000007</v>
      </c>
      <c r="G202" s="280">
        <v>439.05000000000013</v>
      </c>
      <c r="H202" s="280">
        <v>467.75000000000006</v>
      </c>
      <c r="I202" s="280">
        <v>476.74999999999994</v>
      </c>
      <c r="J202" s="280">
        <v>482.1</v>
      </c>
      <c r="K202" s="245">
        <v>471.4</v>
      </c>
      <c r="L202" s="245">
        <v>457.05</v>
      </c>
      <c r="M202" s="245">
        <v>13.69609</v>
      </c>
    </row>
    <row r="203" spans="1:13">
      <c r="A203" s="273">
        <v>194</v>
      </c>
      <c r="B203" s="245" t="s">
        <v>510</v>
      </c>
      <c r="C203" s="245">
        <v>853</v>
      </c>
      <c r="D203" s="280">
        <v>855.4666666666667</v>
      </c>
      <c r="E203" s="280">
        <v>846.53333333333342</v>
      </c>
      <c r="F203" s="280">
        <v>840.06666666666672</v>
      </c>
      <c r="G203" s="280">
        <v>831.13333333333344</v>
      </c>
      <c r="H203" s="280">
        <v>861.93333333333339</v>
      </c>
      <c r="I203" s="280">
        <v>870.86666666666679</v>
      </c>
      <c r="J203" s="280">
        <v>877.33333333333337</v>
      </c>
      <c r="K203" s="245">
        <v>864.4</v>
      </c>
      <c r="L203" s="245">
        <v>849</v>
      </c>
      <c r="M203" s="245">
        <v>4.2745499999999996</v>
      </c>
    </row>
    <row r="204" spans="1:13">
      <c r="A204" s="273">
        <v>195</v>
      </c>
      <c r="B204" s="245" t="s">
        <v>193</v>
      </c>
      <c r="C204" s="245">
        <v>802.5</v>
      </c>
      <c r="D204" s="280">
        <v>795.19999999999993</v>
      </c>
      <c r="E204" s="280">
        <v>783.89999999999986</v>
      </c>
      <c r="F204" s="280">
        <v>765.3</v>
      </c>
      <c r="G204" s="280">
        <v>753.99999999999989</v>
      </c>
      <c r="H204" s="280">
        <v>813.79999999999984</v>
      </c>
      <c r="I204" s="280">
        <v>825.0999999999998</v>
      </c>
      <c r="J204" s="280">
        <v>843.69999999999982</v>
      </c>
      <c r="K204" s="245">
        <v>806.5</v>
      </c>
      <c r="L204" s="245">
        <v>776.6</v>
      </c>
      <c r="M204" s="245">
        <v>87.736580000000004</v>
      </c>
    </row>
    <row r="205" spans="1:13">
      <c r="A205" s="273">
        <v>196</v>
      </c>
      <c r="B205" s="245" t="s">
        <v>191</v>
      </c>
      <c r="C205" s="245">
        <v>6858.95</v>
      </c>
      <c r="D205" s="280">
        <v>6850.1333333333341</v>
      </c>
      <c r="E205" s="280">
        <v>6760.2666666666682</v>
      </c>
      <c r="F205" s="280">
        <v>6661.5833333333339</v>
      </c>
      <c r="G205" s="280">
        <v>6571.7166666666681</v>
      </c>
      <c r="H205" s="280">
        <v>6948.8166666666684</v>
      </c>
      <c r="I205" s="280">
        <v>7038.6833333333352</v>
      </c>
      <c r="J205" s="280">
        <v>7137.3666666666686</v>
      </c>
      <c r="K205" s="245">
        <v>6940</v>
      </c>
      <c r="L205" s="245">
        <v>6751.45</v>
      </c>
      <c r="M205" s="245">
        <v>5.4227999999999996</v>
      </c>
    </row>
    <row r="206" spans="1:13">
      <c r="A206" s="273">
        <v>197</v>
      </c>
      <c r="B206" s="245" t="s">
        <v>192</v>
      </c>
      <c r="C206" s="245">
        <v>40.15</v>
      </c>
      <c r="D206" s="280">
        <v>40.5</v>
      </c>
      <c r="E206" s="280">
        <v>39.5</v>
      </c>
      <c r="F206" s="280">
        <v>38.85</v>
      </c>
      <c r="G206" s="280">
        <v>37.85</v>
      </c>
      <c r="H206" s="280">
        <v>41.15</v>
      </c>
      <c r="I206" s="280">
        <v>42.15</v>
      </c>
      <c r="J206" s="280">
        <v>42.8</v>
      </c>
      <c r="K206" s="245">
        <v>41.5</v>
      </c>
      <c r="L206" s="245">
        <v>39.85</v>
      </c>
      <c r="M206" s="245">
        <v>589.88779999999997</v>
      </c>
    </row>
    <row r="207" spans="1:13">
      <c r="A207" s="273">
        <v>198</v>
      </c>
      <c r="B207" s="245" t="s">
        <v>189</v>
      </c>
      <c r="C207" s="245">
        <v>1456.5</v>
      </c>
      <c r="D207" s="280">
        <v>1448.7166666666665</v>
      </c>
      <c r="E207" s="280">
        <v>1425.4333333333329</v>
      </c>
      <c r="F207" s="280">
        <v>1394.3666666666666</v>
      </c>
      <c r="G207" s="280">
        <v>1371.083333333333</v>
      </c>
      <c r="H207" s="280">
        <v>1479.7833333333328</v>
      </c>
      <c r="I207" s="280">
        <v>1503.0666666666662</v>
      </c>
      <c r="J207" s="280">
        <v>1534.1333333333328</v>
      </c>
      <c r="K207" s="245">
        <v>1472</v>
      </c>
      <c r="L207" s="245">
        <v>1417.65</v>
      </c>
      <c r="M207" s="245">
        <v>12.593500000000001</v>
      </c>
    </row>
    <row r="208" spans="1:13">
      <c r="A208" s="273">
        <v>199</v>
      </c>
      <c r="B208" s="245" t="s">
        <v>141</v>
      </c>
      <c r="C208" s="245">
        <v>673.85</v>
      </c>
      <c r="D208" s="280">
        <v>672.4</v>
      </c>
      <c r="E208" s="280">
        <v>666</v>
      </c>
      <c r="F208" s="280">
        <v>658.15</v>
      </c>
      <c r="G208" s="280">
        <v>651.75</v>
      </c>
      <c r="H208" s="280">
        <v>680.25</v>
      </c>
      <c r="I208" s="280">
        <v>686.64999999999986</v>
      </c>
      <c r="J208" s="280">
        <v>694.5</v>
      </c>
      <c r="K208" s="245">
        <v>678.8</v>
      </c>
      <c r="L208" s="245">
        <v>664.55</v>
      </c>
      <c r="M208" s="245">
        <v>22.627569999999999</v>
      </c>
    </row>
    <row r="209" spans="1:13">
      <c r="A209" s="273">
        <v>200</v>
      </c>
      <c r="B209" s="245" t="s">
        <v>277</v>
      </c>
      <c r="C209" s="245">
        <v>263.55</v>
      </c>
      <c r="D209" s="280">
        <v>263.66666666666669</v>
      </c>
      <c r="E209" s="280">
        <v>261.88333333333338</v>
      </c>
      <c r="F209" s="280">
        <v>260.2166666666667</v>
      </c>
      <c r="G209" s="280">
        <v>258.43333333333339</v>
      </c>
      <c r="H209" s="280">
        <v>265.33333333333337</v>
      </c>
      <c r="I209" s="280">
        <v>267.11666666666667</v>
      </c>
      <c r="J209" s="280">
        <v>268.78333333333336</v>
      </c>
      <c r="K209" s="245">
        <v>265.45</v>
      </c>
      <c r="L209" s="245">
        <v>262</v>
      </c>
      <c r="M209" s="245">
        <v>5.7524199999999999</v>
      </c>
    </row>
    <row r="210" spans="1:13">
      <c r="A210" s="273">
        <v>201</v>
      </c>
      <c r="B210" s="245" t="s">
        <v>522</v>
      </c>
      <c r="C210" s="245">
        <v>777.8</v>
      </c>
      <c r="D210" s="280">
        <v>782.26666666666677</v>
      </c>
      <c r="E210" s="280">
        <v>770.53333333333353</v>
      </c>
      <c r="F210" s="280">
        <v>763.26666666666677</v>
      </c>
      <c r="G210" s="280">
        <v>751.53333333333353</v>
      </c>
      <c r="H210" s="280">
        <v>789.53333333333353</v>
      </c>
      <c r="I210" s="280">
        <v>801.26666666666688</v>
      </c>
      <c r="J210" s="280">
        <v>808.53333333333353</v>
      </c>
      <c r="K210" s="245">
        <v>794</v>
      </c>
      <c r="L210" s="245">
        <v>775</v>
      </c>
      <c r="M210" s="245">
        <v>3.6770999999999998</v>
      </c>
    </row>
    <row r="211" spans="1:13">
      <c r="A211" s="273">
        <v>202</v>
      </c>
      <c r="B211" s="245" t="s">
        <v>118</v>
      </c>
      <c r="C211" s="245">
        <v>10</v>
      </c>
      <c r="D211" s="280">
        <v>10.066666666666668</v>
      </c>
      <c r="E211" s="280">
        <v>9.8333333333333357</v>
      </c>
      <c r="F211" s="280">
        <v>9.6666666666666679</v>
      </c>
      <c r="G211" s="280">
        <v>9.4333333333333353</v>
      </c>
      <c r="H211" s="280">
        <v>10.233333333333336</v>
      </c>
      <c r="I211" s="280">
        <v>10.466666666666667</v>
      </c>
      <c r="J211" s="280">
        <v>10.633333333333336</v>
      </c>
      <c r="K211" s="245">
        <v>10.3</v>
      </c>
      <c r="L211" s="245">
        <v>9.9</v>
      </c>
      <c r="M211" s="245">
        <v>1924.6049499999999</v>
      </c>
    </row>
    <row r="212" spans="1:13">
      <c r="A212" s="273">
        <v>203</v>
      </c>
      <c r="B212" s="245" t="s">
        <v>195</v>
      </c>
      <c r="C212" s="245">
        <v>1020.2</v>
      </c>
      <c r="D212" s="280">
        <v>1022.8333333333334</v>
      </c>
      <c r="E212" s="280">
        <v>1015.3666666666668</v>
      </c>
      <c r="F212" s="280">
        <v>1010.5333333333334</v>
      </c>
      <c r="G212" s="280">
        <v>1003.0666666666668</v>
      </c>
      <c r="H212" s="280">
        <v>1027.6666666666667</v>
      </c>
      <c r="I212" s="280">
        <v>1035.1333333333332</v>
      </c>
      <c r="J212" s="280">
        <v>1039.9666666666667</v>
      </c>
      <c r="K212" s="245">
        <v>1030.3</v>
      </c>
      <c r="L212" s="245">
        <v>1018</v>
      </c>
      <c r="M212" s="245">
        <v>6.8083600000000004</v>
      </c>
    </row>
    <row r="213" spans="1:13">
      <c r="A213" s="273">
        <v>204</v>
      </c>
      <c r="B213" s="245" t="s">
        <v>528</v>
      </c>
      <c r="C213" s="245">
        <v>2199.35</v>
      </c>
      <c r="D213" s="280">
        <v>2204.7833333333333</v>
      </c>
      <c r="E213" s="280">
        <v>2184.5666666666666</v>
      </c>
      <c r="F213" s="280">
        <v>2169.7833333333333</v>
      </c>
      <c r="G213" s="280">
        <v>2149.5666666666666</v>
      </c>
      <c r="H213" s="280">
        <v>2219.5666666666666</v>
      </c>
      <c r="I213" s="280">
        <v>2239.7833333333328</v>
      </c>
      <c r="J213" s="280">
        <v>2254.5666666666666</v>
      </c>
      <c r="K213" s="245">
        <v>2225</v>
      </c>
      <c r="L213" s="245">
        <v>2190</v>
      </c>
      <c r="M213" s="245">
        <v>1.57399</v>
      </c>
    </row>
    <row r="214" spans="1:13">
      <c r="A214" s="273">
        <v>205</v>
      </c>
      <c r="B214" s="245" t="s">
        <v>196</v>
      </c>
      <c r="C214" s="280">
        <v>556.54999999999995</v>
      </c>
      <c r="D214" s="280">
        <v>552.93333333333328</v>
      </c>
      <c r="E214" s="280">
        <v>545.91666666666652</v>
      </c>
      <c r="F214" s="280">
        <v>535.28333333333319</v>
      </c>
      <c r="G214" s="280">
        <v>528.26666666666642</v>
      </c>
      <c r="H214" s="280">
        <v>563.56666666666661</v>
      </c>
      <c r="I214" s="280">
        <v>570.58333333333326</v>
      </c>
      <c r="J214" s="280">
        <v>581.2166666666667</v>
      </c>
      <c r="K214" s="280">
        <v>559.95000000000005</v>
      </c>
      <c r="L214" s="280">
        <v>542.29999999999995</v>
      </c>
      <c r="M214" s="280">
        <v>57.529209999999999</v>
      </c>
    </row>
    <row r="215" spans="1:13">
      <c r="A215" s="273">
        <v>206</v>
      </c>
      <c r="B215" s="245" t="s">
        <v>197</v>
      </c>
      <c r="C215" s="280">
        <v>13.8</v>
      </c>
      <c r="D215" s="280">
        <v>13.883333333333333</v>
      </c>
      <c r="E215" s="280">
        <v>13.666666666666666</v>
      </c>
      <c r="F215" s="280">
        <v>13.533333333333333</v>
      </c>
      <c r="G215" s="280">
        <v>13.316666666666666</v>
      </c>
      <c r="H215" s="280">
        <v>14.016666666666666</v>
      </c>
      <c r="I215" s="280">
        <v>14.233333333333334</v>
      </c>
      <c r="J215" s="280">
        <v>14.366666666666665</v>
      </c>
      <c r="K215" s="280">
        <v>14.1</v>
      </c>
      <c r="L215" s="280">
        <v>13.75</v>
      </c>
      <c r="M215" s="280">
        <v>937.76873999999998</v>
      </c>
    </row>
    <row r="216" spans="1:13">
      <c r="A216" s="273">
        <v>207</v>
      </c>
      <c r="B216" s="245" t="s">
        <v>198</v>
      </c>
      <c r="C216" s="280">
        <v>218.15</v>
      </c>
      <c r="D216" s="280">
        <v>219.81666666666669</v>
      </c>
      <c r="E216" s="280">
        <v>215.73333333333338</v>
      </c>
      <c r="F216" s="280">
        <v>213.31666666666669</v>
      </c>
      <c r="G216" s="280">
        <v>209.23333333333338</v>
      </c>
      <c r="H216" s="280">
        <v>222.23333333333338</v>
      </c>
      <c r="I216" s="280">
        <v>226.31666666666669</v>
      </c>
      <c r="J216" s="280">
        <v>228.73333333333338</v>
      </c>
      <c r="K216" s="280">
        <v>223.9</v>
      </c>
      <c r="L216" s="280">
        <v>217.4</v>
      </c>
      <c r="M216" s="280">
        <v>93.389570000000006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7"/>
      <c r="B1" s="557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44370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54" t="s">
        <v>16</v>
      </c>
      <c r="B9" s="555" t="s">
        <v>18</v>
      </c>
      <c r="C9" s="553" t="s">
        <v>19</v>
      </c>
      <c r="D9" s="553" t="s">
        <v>20</v>
      </c>
      <c r="E9" s="553" t="s">
        <v>21</v>
      </c>
      <c r="F9" s="553"/>
      <c r="G9" s="553"/>
      <c r="H9" s="553" t="s">
        <v>22</v>
      </c>
      <c r="I9" s="553"/>
      <c r="J9" s="553"/>
      <c r="K9" s="251"/>
      <c r="L9" s="258"/>
      <c r="M9" s="259"/>
    </row>
    <row r="10" spans="1:15" ht="42.75" customHeight="1">
      <c r="A10" s="549"/>
      <c r="B10" s="551"/>
      <c r="C10" s="556" t="s">
        <v>23</v>
      </c>
      <c r="D10" s="556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1" t="s">
        <v>284</v>
      </c>
      <c r="C11" s="438">
        <v>25572.35</v>
      </c>
      <c r="D11" s="439">
        <v>25472.899999999998</v>
      </c>
      <c r="E11" s="439">
        <v>25296.799999999996</v>
      </c>
      <c r="F11" s="439">
        <v>25021.249999999996</v>
      </c>
      <c r="G11" s="439">
        <v>24845.149999999994</v>
      </c>
      <c r="H11" s="439">
        <v>25748.449999999997</v>
      </c>
      <c r="I11" s="439">
        <v>25924.549999999996</v>
      </c>
      <c r="J11" s="439">
        <v>26200.1</v>
      </c>
      <c r="K11" s="438">
        <v>25649</v>
      </c>
      <c r="L11" s="438">
        <v>25197.35</v>
      </c>
      <c r="M11" s="438">
        <v>1.61E-2</v>
      </c>
    </row>
    <row r="12" spans="1:15" ht="12" customHeight="1">
      <c r="A12" s="245">
        <v>2</v>
      </c>
      <c r="B12" s="441" t="s">
        <v>785</v>
      </c>
      <c r="C12" s="438">
        <v>1739.25</v>
      </c>
      <c r="D12" s="439">
        <v>1744.9666666666665</v>
      </c>
      <c r="E12" s="439">
        <v>1722.2833333333328</v>
      </c>
      <c r="F12" s="439">
        <v>1705.3166666666664</v>
      </c>
      <c r="G12" s="439">
        <v>1682.6333333333328</v>
      </c>
      <c r="H12" s="439">
        <v>1761.9333333333329</v>
      </c>
      <c r="I12" s="439">
        <v>1784.6166666666668</v>
      </c>
      <c r="J12" s="439">
        <v>1801.583333333333</v>
      </c>
      <c r="K12" s="438">
        <v>1767.65</v>
      </c>
      <c r="L12" s="438">
        <v>1728</v>
      </c>
      <c r="M12" s="438">
        <v>1.25176</v>
      </c>
    </row>
    <row r="13" spans="1:15" ht="12" customHeight="1">
      <c r="A13" s="245">
        <v>3</v>
      </c>
      <c r="B13" s="441" t="s">
        <v>815</v>
      </c>
      <c r="C13" s="438">
        <v>1847.15</v>
      </c>
      <c r="D13" s="439">
        <v>1855.5833333333333</v>
      </c>
      <c r="E13" s="439">
        <v>1833.5666666666666</v>
      </c>
      <c r="F13" s="439">
        <v>1819.9833333333333</v>
      </c>
      <c r="G13" s="439">
        <v>1797.9666666666667</v>
      </c>
      <c r="H13" s="439">
        <v>1869.1666666666665</v>
      </c>
      <c r="I13" s="439">
        <v>1891.1833333333334</v>
      </c>
      <c r="J13" s="439">
        <v>1904.7666666666664</v>
      </c>
      <c r="K13" s="438">
        <v>1877.6</v>
      </c>
      <c r="L13" s="438">
        <v>1842</v>
      </c>
      <c r="M13" s="438">
        <v>0.11221</v>
      </c>
    </row>
    <row r="14" spans="1:15" ht="12" customHeight="1">
      <c r="A14" s="245">
        <v>4</v>
      </c>
      <c r="B14" s="441" t="s">
        <v>38</v>
      </c>
      <c r="C14" s="438">
        <v>2049.35</v>
      </c>
      <c r="D14" s="439">
        <v>2052</v>
      </c>
      <c r="E14" s="439">
        <v>2026</v>
      </c>
      <c r="F14" s="439">
        <v>2002.65</v>
      </c>
      <c r="G14" s="439">
        <v>1976.65</v>
      </c>
      <c r="H14" s="439">
        <v>2075.35</v>
      </c>
      <c r="I14" s="439">
        <v>2101.35</v>
      </c>
      <c r="J14" s="439">
        <v>2124.6999999999998</v>
      </c>
      <c r="K14" s="438">
        <v>2078</v>
      </c>
      <c r="L14" s="438">
        <v>2028.65</v>
      </c>
      <c r="M14" s="438">
        <v>7.1273200000000001</v>
      </c>
    </row>
    <row r="15" spans="1:15" ht="12" customHeight="1">
      <c r="A15" s="245">
        <v>5</v>
      </c>
      <c r="B15" s="441" t="s">
        <v>285</v>
      </c>
      <c r="C15" s="438">
        <v>2028.35</v>
      </c>
      <c r="D15" s="439">
        <v>2020.5</v>
      </c>
      <c r="E15" s="439">
        <v>1999</v>
      </c>
      <c r="F15" s="439">
        <v>1969.65</v>
      </c>
      <c r="G15" s="439">
        <v>1948.15</v>
      </c>
      <c r="H15" s="439">
        <v>2049.85</v>
      </c>
      <c r="I15" s="439">
        <v>2071.35</v>
      </c>
      <c r="J15" s="439">
        <v>2100.6999999999998</v>
      </c>
      <c r="K15" s="438">
        <v>2042</v>
      </c>
      <c r="L15" s="438">
        <v>1991.15</v>
      </c>
      <c r="M15" s="438">
        <v>0.32529000000000002</v>
      </c>
    </row>
    <row r="16" spans="1:15" ht="12" customHeight="1">
      <c r="A16" s="245">
        <v>6</v>
      </c>
      <c r="B16" s="441" t="s">
        <v>286</v>
      </c>
      <c r="C16" s="438">
        <v>1608.65</v>
      </c>
      <c r="D16" s="439">
        <v>1616.8166666666668</v>
      </c>
      <c r="E16" s="439">
        <v>1588.9333333333336</v>
      </c>
      <c r="F16" s="439">
        <v>1569.2166666666667</v>
      </c>
      <c r="G16" s="439">
        <v>1541.3333333333335</v>
      </c>
      <c r="H16" s="439">
        <v>1636.5333333333338</v>
      </c>
      <c r="I16" s="439">
        <v>1664.416666666667</v>
      </c>
      <c r="J16" s="439">
        <v>1684.1333333333339</v>
      </c>
      <c r="K16" s="438">
        <v>1644.7</v>
      </c>
      <c r="L16" s="438">
        <v>1597.1</v>
      </c>
      <c r="M16" s="438">
        <v>1.2231099999999999</v>
      </c>
    </row>
    <row r="17" spans="1:13" ht="12" customHeight="1">
      <c r="A17" s="245">
        <v>7</v>
      </c>
      <c r="B17" s="441" t="s">
        <v>222</v>
      </c>
      <c r="C17" s="438">
        <v>1030.25</v>
      </c>
      <c r="D17" s="439">
        <v>1042.8666666666666</v>
      </c>
      <c r="E17" s="439">
        <v>1012.3833333333332</v>
      </c>
      <c r="F17" s="439">
        <v>994.51666666666665</v>
      </c>
      <c r="G17" s="439">
        <v>964.0333333333333</v>
      </c>
      <c r="H17" s="439">
        <v>1060.7333333333331</v>
      </c>
      <c r="I17" s="439">
        <v>1091.2166666666662</v>
      </c>
      <c r="J17" s="439">
        <v>1109.083333333333</v>
      </c>
      <c r="K17" s="438">
        <v>1073.3499999999999</v>
      </c>
      <c r="L17" s="438">
        <v>1025</v>
      </c>
      <c r="M17" s="438">
        <v>12.01254</v>
      </c>
    </row>
    <row r="18" spans="1:13" ht="12" customHeight="1">
      <c r="A18" s="245">
        <v>8</v>
      </c>
      <c r="B18" s="441" t="s">
        <v>734</v>
      </c>
      <c r="C18" s="438">
        <v>716.3</v>
      </c>
      <c r="D18" s="439">
        <v>718.85</v>
      </c>
      <c r="E18" s="439">
        <v>709.95</v>
      </c>
      <c r="F18" s="439">
        <v>703.6</v>
      </c>
      <c r="G18" s="439">
        <v>694.7</v>
      </c>
      <c r="H18" s="439">
        <v>725.2</v>
      </c>
      <c r="I18" s="439">
        <v>734.09999999999991</v>
      </c>
      <c r="J18" s="439">
        <v>740.45</v>
      </c>
      <c r="K18" s="438">
        <v>727.75</v>
      </c>
      <c r="L18" s="438">
        <v>712.5</v>
      </c>
      <c r="M18" s="438">
        <v>2.38124</v>
      </c>
    </row>
    <row r="19" spans="1:13" ht="12" customHeight="1">
      <c r="A19" s="245">
        <v>9</v>
      </c>
      <c r="B19" s="441" t="s">
        <v>735</v>
      </c>
      <c r="C19" s="438">
        <v>877.1</v>
      </c>
      <c r="D19" s="439">
        <v>886.71666666666658</v>
      </c>
      <c r="E19" s="439">
        <v>863.43333333333317</v>
      </c>
      <c r="F19" s="439">
        <v>849.76666666666654</v>
      </c>
      <c r="G19" s="439">
        <v>826.48333333333312</v>
      </c>
      <c r="H19" s="439">
        <v>900.38333333333321</v>
      </c>
      <c r="I19" s="439">
        <v>923.66666666666674</v>
      </c>
      <c r="J19" s="439">
        <v>937.33333333333326</v>
      </c>
      <c r="K19" s="438">
        <v>910</v>
      </c>
      <c r="L19" s="438">
        <v>873.05</v>
      </c>
      <c r="M19" s="438">
        <v>18.482530000000001</v>
      </c>
    </row>
    <row r="20" spans="1:13" ht="12" customHeight="1">
      <c r="A20" s="245">
        <v>10</v>
      </c>
      <c r="B20" s="441" t="s">
        <v>287</v>
      </c>
      <c r="C20" s="438">
        <v>2548.1</v>
      </c>
      <c r="D20" s="439">
        <v>2554.2666666666669</v>
      </c>
      <c r="E20" s="439">
        <v>2521.6333333333337</v>
      </c>
      <c r="F20" s="439">
        <v>2495.166666666667</v>
      </c>
      <c r="G20" s="439">
        <v>2462.5333333333338</v>
      </c>
      <c r="H20" s="439">
        <v>2580.7333333333336</v>
      </c>
      <c r="I20" s="439">
        <v>2613.3666666666668</v>
      </c>
      <c r="J20" s="439">
        <v>2639.8333333333335</v>
      </c>
      <c r="K20" s="438">
        <v>2586.9</v>
      </c>
      <c r="L20" s="438">
        <v>2527.8000000000002</v>
      </c>
      <c r="M20" s="438">
        <v>0.17998</v>
      </c>
    </row>
    <row r="21" spans="1:13" ht="12" customHeight="1">
      <c r="A21" s="245">
        <v>11</v>
      </c>
      <c r="B21" s="441" t="s">
        <v>288</v>
      </c>
      <c r="C21" s="438">
        <v>16670.849999999999</v>
      </c>
      <c r="D21" s="439">
        <v>16611.383333333331</v>
      </c>
      <c r="E21" s="439">
        <v>16473.766666666663</v>
      </c>
      <c r="F21" s="439">
        <v>16276.683333333331</v>
      </c>
      <c r="G21" s="439">
        <v>16139.066666666662</v>
      </c>
      <c r="H21" s="439">
        <v>16808.466666666664</v>
      </c>
      <c r="I21" s="439">
        <v>16946.083333333332</v>
      </c>
      <c r="J21" s="439">
        <v>17143.166666666664</v>
      </c>
      <c r="K21" s="438">
        <v>16749</v>
      </c>
      <c r="L21" s="438">
        <v>16414.3</v>
      </c>
      <c r="M21" s="438">
        <v>0.16137000000000001</v>
      </c>
    </row>
    <row r="22" spans="1:13" ht="12" customHeight="1">
      <c r="A22" s="245">
        <v>12</v>
      </c>
      <c r="B22" s="441" t="s">
        <v>40</v>
      </c>
      <c r="C22" s="438">
        <v>1541.6</v>
      </c>
      <c r="D22" s="439">
        <v>1551.8</v>
      </c>
      <c r="E22" s="439">
        <v>1521.6</v>
      </c>
      <c r="F22" s="439">
        <v>1501.6</v>
      </c>
      <c r="G22" s="439">
        <v>1471.3999999999999</v>
      </c>
      <c r="H22" s="439">
        <v>1571.8</v>
      </c>
      <c r="I22" s="439">
        <v>1602.0000000000002</v>
      </c>
      <c r="J22" s="439">
        <v>1622</v>
      </c>
      <c r="K22" s="438">
        <v>1582</v>
      </c>
      <c r="L22" s="438">
        <v>1531.8</v>
      </c>
      <c r="M22" s="438">
        <v>120.69983000000001</v>
      </c>
    </row>
    <row r="23" spans="1:13">
      <c r="A23" s="245">
        <v>13</v>
      </c>
      <c r="B23" s="441" t="s">
        <v>289</v>
      </c>
      <c r="C23" s="438">
        <v>1167.4000000000001</v>
      </c>
      <c r="D23" s="439">
        <v>1161.7666666666667</v>
      </c>
      <c r="E23" s="439">
        <v>1146.6333333333332</v>
      </c>
      <c r="F23" s="439">
        <v>1125.8666666666666</v>
      </c>
      <c r="G23" s="439">
        <v>1110.7333333333331</v>
      </c>
      <c r="H23" s="439">
        <v>1182.5333333333333</v>
      </c>
      <c r="I23" s="439">
        <v>1197.666666666667</v>
      </c>
      <c r="J23" s="439">
        <v>1218.4333333333334</v>
      </c>
      <c r="K23" s="438">
        <v>1176.9000000000001</v>
      </c>
      <c r="L23" s="438">
        <v>1141</v>
      </c>
      <c r="M23" s="438">
        <v>24.925650000000001</v>
      </c>
    </row>
    <row r="24" spans="1:13">
      <c r="A24" s="245">
        <v>14</v>
      </c>
      <c r="B24" s="441" t="s">
        <v>41</v>
      </c>
      <c r="C24" s="438">
        <v>742.9</v>
      </c>
      <c r="D24" s="439">
        <v>747.51666666666677</v>
      </c>
      <c r="E24" s="439">
        <v>733.38333333333355</v>
      </c>
      <c r="F24" s="439">
        <v>723.86666666666679</v>
      </c>
      <c r="G24" s="439">
        <v>709.73333333333358</v>
      </c>
      <c r="H24" s="439">
        <v>757.03333333333353</v>
      </c>
      <c r="I24" s="439">
        <v>771.16666666666674</v>
      </c>
      <c r="J24" s="439">
        <v>780.68333333333351</v>
      </c>
      <c r="K24" s="438">
        <v>761.65</v>
      </c>
      <c r="L24" s="438">
        <v>738</v>
      </c>
      <c r="M24" s="438">
        <v>355.97113000000002</v>
      </c>
    </row>
    <row r="25" spans="1:13">
      <c r="A25" s="245">
        <v>15</v>
      </c>
      <c r="B25" s="441" t="s">
        <v>826</v>
      </c>
      <c r="C25" s="438">
        <v>1387.4</v>
      </c>
      <c r="D25" s="439">
        <v>1374.2666666666667</v>
      </c>
      <c r="E25" s="439">
        <v>1361.1333333333332</v>
      </c>
      <c r="F25" s="439">
        <v>1334.8666666666666</v>
      </c>
      <c r="G25" s="439">
        <v>1321.7333333333331</v>
      </c>
      <c r="H25" s="439">
        <v>1400.5333333333333</v>
      </c>
      <c r="I25" s="439">
        <v>1413.666666666667</v>
      </c>
      <c r="J25" s="439">
        <v>1439.9333333333334</v>
      </c>
      <c r="K25" s="438">
        <v>1387.4</v>
      </c>
      <c r="L25" s="438">
        <v>1348</v>
      </c>
      <c r="M25" s="438">
        <v>8.4504699999999993</v>
      </c>
    </row>
    <row r="26" spans="1:13">
      <c r="A26" s="245">
        <v>16</v>
      </c>
      <c r="B26" s="441" t="s">
        <v>290</v>
      </c>
      <c r="C26" s="438">
        <v>1367.25</v>
      </c>
      <c r="D26" s="439">
        <v>1331.8333333333333</v>
      </c>
      <c r="E26" s="439">
        <v>1296.4166666666665</v>
      </c>
      <c r="F26" s="439">
        <v>1225.5833333333333</v>
      </c>
      <c r="G26" s="439">
        <v>1190.1666666666665</v>
      </c>
      <c r="H26" s="439">
        <v>1402.6666666666665</v>
      </c>
      <c r="I26" s="439">
        <v>1438.083333333333</v>
      </c>
      <c r="J26" s="439">
        <v>1508.9166666666665</v>
      </c>
      <c r="K26" s="438">
        <v>1367.25</v>
      </c>
      <c r="L26" s="438">
        <v>1261</v>
      </c>
      <c r="M26" s="438">
        <v>3.0761400000000001</v>
      </c>
    </row>
    <row r="27" spans="1:13">
      <c r="A27" s="245">
        <v>17</v>
      </c>
      <c r="B27" s="441" t="s">
        <v>223</v>
      </c>
      <c r="C27" s="438">
        <v>120.3</v>
      </c>
      <c r="D27" s="439">
        <v>120.45</v>
      </c>
      <c r="E27" s="439">
        <v>118.65</v>
      </c>
      <c r="F27" s="439">
        <v>117</v>
      </c>
      <c r="G27" s="439">
        <v>115.2</v>
      </c>
      <c r="H27" s="439">
        <v>122.10000000000001</v>
      </c>
      <c r="I27" s="439">
        <v>123.89999999999999</v>
      </c>
      <c r="J27" s="439">
        <v>125.55000000000001</v>
      </c>
      <c r="K27" s="438">
        <v>122.25</v>
      </c>
      <c r="L27" s="438">
        <v>118.8</v>
      </c>
      <c r="M27" s="438">
        <v>23.227260000000001</v>
      </c>
    </row>
    <row r="28" spans="1:13">
      <c r="A28" s="245">
        <v>18</v>
      </c>
      <c r="B28" s="441" t="s">
        <v>224</v>
      </c>
      <c r="C28" s="438">
        <v>212.35</v>
      </c>
      <c r="D28" s="439">
        <v>209.66666666666666</v>
      </c>
      <c r="E28" s="439">
        <v>205.0333333333333</v>
      </c>
      <c r="F28" s="439">
        <v>197.71666666666664</v>
      </c>
      <c r="G28" s="439">
        <v>193.08333333333329</v>
      </c>
      <c r="H28" s="439">
        <v>216.98333333333332</v>
      </c>
      <c r="I28" s="439">
        <v>221.6166666666667</v>
      </c>
      <c r="J28" s="439">
        <v>228.93333333333334</v>
      </c>
      <c r="K28" s="438">
        <v>214.3</v>
      </c>
      <c r="L28" s="438">
        <v>202.35</v>
      </c>
      <c r="M28" s="438">
        <v>55.413029999999999</v>
      </c>
    </row>
    <row r="29" spans="1:13">
      <c r="A29" s="245">
        <v>19</v>
      </c>
      <c r="B29" s="441" t="s">
        <v>291</v>
      </c>
      <c r="C29" s="438">
        <v>419.75</v>
      </c>
      <c r="D29" s="439">
        <v>421.9666666666667</v>
      </c>
      <c r="E29" s="439">
        <v>415.78333333333342</v>
      </c>
      <c r="F29" s="439">
        <v>411.81666666666672</v>
      </c>
      <c r="G29" s="439">
        <v>405.63333333333344</v>
      </c>
      <c r="H29" s="439">
        <v>425.93333333333339</v>
      </c>
      <c r="I29" s="439">
        <v>432.11666666666667</v>
      </c>
      <c r="J29" s="439">
        <v>436.08333333333337</v>
      </c>
      <c r="K29" s="438">
        <v>428.15</v>
      </c>
      <c r="L29" s="438">
        <v>418</v>
      </c>
      <c r="M29" s="438">
        <v>2.9676100000000001</v>
      </c>
    </row>
    <row r="30" spans="1:13">
      <c r="A30" s="245">
        <v>20</v>
      </c>
      <c r="B30" s="441" t="s">
        <v>292</v>
      </c>
      <c r="C30" s="438">
        <v>358.3</v>
      </c>
      <c r="D30" s="439">
        <v>359.83333333333331</v>
      </c>
      <c r="E30" s="439">
        <v>353.71666666666664</v>
      </c>
      <c r="F30" s="439">
        <v>349.13333333333333</v>
      </c>
      <c r="G30" s="439">
        <v>343.01666666666665</v>
      </c>
      <c r="H30" s="439">
        <v>364.41666666666663</v>
      </c>
      <c r="I30" s="439">
        <v>370.5333333333333</v>
      </c>
      <c r="J30" s="439">
        <v>375.11666666666662</v>
      </c>
      <c r="K30" s="438">
        <v>365.95</v>
      </c>
      <c r="L30" s="438">
        <v>355.25</v>
      </c>
      <c r="M30" s="438">
        <v>2.47397</v>
      </c>
    </row>
    <row r="31" spans="1:13">
      <c r="A31" s="245">
        <v>21</v>
      </c>
      <c r="B31" s="441" t="s">
        <v>736</v>
      </c>
      <c r="C31" s="438">
        <v>4596.05</v>
      </c>
      <c r="D31" s="439">
        <v>4637</v>
      </c>
      <c r="E31" s="439">
        <v>4541.3500000000004</v>
      </c>
      <c r="F31" s="439">
        <v>4486.6500000000005</v>
      </c>
      <c r="G31" s="439">
        <v>4391.0000000000009</v>
      </c>
      <c r="H31" s="439">
        <v>4691.7</v>
      </c>
      <c r="I31" s="439">
        <v>4787.3499999999995</v>
      </c>
      <c r="J31" s="439">
        <v>4842.0499999999993</v>
      </c>
      <c r="K31" s="438">
        <v>4732.6499999999996</v>
      </c>
      <c r="L31" s="438">
        <v>4582.3</v>
      </c>
      <c r="M31" s="438">
        <v>0.50563999999999998</v>
      </c>
    </row>
    <row r="32" spans="1:13">
      <c r="A32" s="245">
        <v>22</v>
      </c>
      <c r="B32" s="441" t="s">
        <v>225</v>
      </c>
      <c r="C32" s="438">
        <v>1956.2</v>
      </c>
      <c r="D32" s="439">
        <v>1972.0666666666666</v>
      </c>
      <c r="E32" s="439">
        <v>1934.1333333333332</v>
      </c>
      <c r="F32" s="439">
        <v>1912.0666666666666</v>
      </c>
      <c r="G32" s="439">
        <v>1874.1333333333332</v>
      </c>
      <c r="H32" s="439">
        <v>1994.1333333333332</v>
      </c>
      <c r="I32" s="439">
        <v>2032.0666666666666</v>
      </c>
      <c r="J32" s="439">
        <v>2054.1333333333332</v>
      </c>
      <c r="K32" s="438">
        <v>2010</v>
      </c>
      <c r="L32" s="438">
        <v>1950</v>
      </c>
      <c r="M32" s="438">
        <v>0.43992999999999999</v>
      </c>
    </row>
    <row r="33" spans="1:13">
      <c r="A33" s="245">
        <v>23</v>
      </c>
      <c r="B33" s="441" t="s">
        <v>293</v>
      </c>
      <c r="C33" s="438">
        <v>2287</v>
      </c>
      <c r="D33" s="439">
        <v>2281.0166666666669</v>
      </c>
      <c r="E33" s="439">
        <v>2239.0333333333338</v>
      </c>
      <c r="F33" s="439">
        <v>2191.0666666666671</v>
      </c>
      <c r="G33" s="439">
        <v>2149.0833333333339</v>
      </c>
      <c r="H33" s="439">
        <v>2328.9833333333336</v>
      </c>
      <c r="I33" s="439">
        <v>2370.9666666666662</v>
      </c>
      <c r="J33" s="439">
        <v>2418.9333333333334</v>
      </c>
      <c r="K33" s="438">
        <v>2323</v>
      </c>
      <c r="L33" s="438">
        <v>2233.0500000000002</v>
      </c>
      <c r="M33" s="438">
        <v>0.19109999999999999</v>
      </c>
    </row>
    <row r="34" spans="1:13">
      <c r="A34" s="245">
        <v>24</v>
      </c>
      <c r="B34" s="441" t="s">
        <v>737</v>
      </c>
      <c r="C34" s="438">
        <v>130.75</v>
      </c>
      <c r="D34" s="439">
        <v>131.5</v>
      </c>
      <c r="E34" s="439">
        <v>129.30000000000001</v>
      </c>
      <c r="F34" s="439">
        <v>127.85000000000002</v>
      </c>
      <c r="G34" s="439">
        <v>125.65000000000003</v>
      </c>
      <c r="H34" s="439">
        <v>132.94999999999999</v>
      </c>
      <c r="I34" s="439">
        <v>135.14999999999998</v>
      </c>
      <c r="J34" s="439">
        <v>136.59999999999997</v>
      </c>
      <c r="K34" s="438">
        <v>133.69999999999999</v>
      </c>
      <c r="L34" s="438">
        <v>130.05000000000001</v>
      </c>
      <c r="M34" s="438">
        <v>4.4549799999999999</v>
      </c>
    </row>
    <row r="35" spans="1:13">
      <c r="A35" s="245">
        <v>25</v>
      </c>
      <c r="B35" s="441" t="s">
        <v>294</v>
      </c>
      <c r="C35" s="438">
        <v>998.45</v>
      </c>
      <c r="D35" s="439">
        <v>1000.15</v>
      </c>
      <c r="E35" s="439">
        <v>991.3</v>
      </c>
      <c r="F35" s="439">
        <v>984.15</v>
      </c>
      <c r="G35" s="439">
        <v>975.3</v>
      </c>
      <c r="H35" s="439">
        <v>1007.3</v>
      </c>
      <c r="I35" s="439">
        <v>1016.1500000000001</v>
      </c>
      <c r="J35" s="439">
        <v>1023.3</v>
      </c>
      <c r="K35" s="438">
        <v>1009</v>
      </c>
      <c r="L35" s="438">
        <v>993</v>
      </c>
      <c r="M35" s="438">
        <v>1.61324</v>
      </c>
    </row>
    <row r="36" spans="1:13">
      <c r="A36" s="245">
        <v>26</v>
      </c>
      <c r="B36" s="441" t="s">
        <v>226</v>
      </c>
      <c r="C36" s="438">
        <v>3149.85</v>
      </c>
      <c r="D36" s="439">
        <v>3144.7999999999997</v>
      </c>
      <c r="E36" s="439">
        <v>3125.6999999999994</v>
      </c>
      <c r="F36" s="439">
        <v>3101.5499999999997</v>
      </c>
      <c r="G36" s="439">
        <v>3082.4499999999994</v>
      </c>
      <c r="H36" s="439">
        <v>3168.9499999999994</v>
      </c>
      <c r="I36" s="439">
        <v>3188.0499999999997</v>
      </c>
      <c r="J36" s="439">
        <v>3212.1999999999994</v>
      </c>
      <c r="K36" s="438">
        <v>3163.9</v>
      </c>
      <c r="L36" s="438">
        <v>3120.65</v>
      </c>
      <c r="M36" s="438">
        <v>0.65508</v>
      </c>
    </row>
    <row r="37" spans="1:13">
      <c r="A37" s="245">
        <v>27</v>
      </c>
      <c r="B37" s="441" t="s">
        <v>738</v>
      </c>
      <c r="C37" s="438">
        <v>3595.6</v>
      </c>
      <c r="D37" s="439">
        <v>3590.85</v>
      </c>
      <c r="E37" s="439">
        <v>3569.7</v>
      </c>
      <c r="F37" s="439">
        <v>3543.7999999999997</v>
      </c>
      <c r="G37" s="439">
        <v>3522.6499999999996</v>
      </c>
      <c r="H37" s="439">
        <v>3616.75</v>
      </c>
      <c r="I37" s="439">
        <v>3637.9000000000005</v>
      </c>
      <c r="J37" s="439">
        <v>3663.8</v>
      </c>
      <c r="K37" s="438">
        <v>3612</v>
      </c>
      <c r="L37" s="438">
        <v>3564.95</v>
      </c>
      <c r="M37" s="438">
        <v>0.44612000000000002</v>
      </c>
    </row>
    <row r="38" spans="1:13">
      <c r="A38" s="245">
        <v>28</v>
      </c>
      <c r="B38" s="441" t="s">
        <v>800</v>
      </c>
      <c r="C38" s="438">
        <v>27.6</v>
      </c>
      <c r="D38" s="439">
        <v>27.866666666666664</v>
      </c>
      <c r="E38" s="439">
        <v>27.083333333333329</v>
      </c>
      <c r="F38" s="439">
        <v>26.566666666666666</v>
      </c>
      <c r="G38" s="439">
        <v>25.783333333333331</v>
      </c>
      <c r="H38" s="439">
        <v>28.383333333333326</v>
      </c>
      <c r="I38" s="439">
        <v>29.166666666666664</v>
      </c>
      <c r="J38" s="439">
        <v>29.683333333333323</v>
      </c>
      <c r="K38" s="438">
        <v>28.65</v>
      </c>
      <c r="L38" s="438">
        <v>27.35</v>
      </c>
      <c r="M38" s="438">
        <v>159.21755999999999</v>
      </c>
    </row>
    <row r="39" spans="1:13">
      <c r="A39" s="245">
        <v>29</v>
      </c>
      <c r="B39" s="441" t="s">
        <v>44</v>
      </c>
      <c r="C39" s="438">
        <v>747.05</v>
      </c>
      <c r="D39" s="439">
        <v>749.66666666666663</v>
      </c>
      <c r="E39" s="439">
        <v>742.63333333333321</v>
      </c>
      <c r="F39" s="439">
        <v>738.21666666666658</v>
      </c>
      <c r="G39" s="439">
        <v>731.18333333333317</v>
      </c>
      <c r="H39" s="439">
        <v>754.08333333333326</v>
      </c>
      <c r="I39" s="439">
        <v>761.11666666666679</v>
      </c>
      <c r="J39" s="439">
        <v>765.5333333333333</v>
      </c>
      <c r="K39" s="438">
        <v>756.7</v>
      </c>
      <c r="L39" s="438">
        <v>745.25</v>
      </c>
      <c r="M39" s="438">
        <v>7.3767500000000004</v>
      </c>
    </row>
    <row r="40" spans="1:13">
      <c r="A40" s="245">
        <v>30</v>
      </c>
      <c r="B40" s="441" t="s">
        <v>296</v>
      </c>
      <c r="C40" s="438">
        <v>2781.55</v>
      </c>
      <c r="D40" s="439">
        <v>2764.7166666666667</v>
      </c>
      <c r="E40" s="439">
        <v>2741.8333333333335</v>
      </c>
      <c r="F40" s="439">
        <v>2702.1166666666668</v>
      </c>
      <c r="G40" s="439">
        <v>2679.2333333333336</v>
      </c>
      <c r="H40" s="439">
        <v>2804.4333333333334</v>
      </c>
      <c r="I40" s="439">
        <v>2827.3166666666666</v>
      </c>
      <c r="J40" s="439">
        <v>2867.0333333333333</v>
      </c>
      <c r="K40" s="438">
        <v>2787.6</v>
      </c>
      <c r="L40" s="438">
        <v>2725</v>
      </c>
      <c r="M40" s="438">
        <v>0.76431000000000004</v>
      </c>
    </row>
    <row r="41" spans="1:13">
      <c r="A41" s="245">
        <v>31</v>
      </c>
      <c r="B41" s="441" t="s">
        <v>45</v>
      </c>
      <c r="C41" s="438">
        <v>346.25</v>
      </c>
      <c r="D41" s="439">
        <v>346.98333333333335</v>
      </c>
      <c r="E41" s="439">
        <v>342.4666666666667</v>
      </c>
      <c r="F41" s="439">
        <v>338.68333333333334</v>
      </c>
      <c r="G41" s="439">
        <v>334.16666666666669</v>
      </c>
      <c r="H41" s="439">
        <v>350.76666666666671</v>
      </c>
      <c r="I41" s="439">
        <v>355.28333333333336</v>
      </c>
      <c r="J41" s="439">
        <v>359.06666666666672</v>
      </c>
      <c r="K41" s="438">
        <v>351.5</v>
      </c>
      <c r="L41" s="438">
        <v>343.2</v>
      </c>
      <c r="M41" s="438">
        <v>25.498000000000001</v>
      </c>
    </row>
    <row r="42" spans="1:13">
      <c r="A42" s="245">
        <v>32</v>
      </c>
      <c r="B42" s="441" t="s">
        <v>46</v>
      </c>
      <c r="C42" s="438">
        <v>3258.2</v>
      </c>
      <c r="D42" s="439">
        <v>3263.75</v>
      </c>
      <c r="E42" s="439">
        <v>3224.55</v>
      </c>
      <c r="F42" s="439">
        <v>3190.9</v>
      </c>
      <c r="G42" s="439">
        <v>3151.7000000000003</v>
      </c>
      <c r="H42" s="439">
        <v>3297.4</v>
      </c>
      <c r="I42" s="439">
        <v>3336.6</v>
      </c>
      <c r="J42" s="439">
        <v>3370.25</v>
      </c>
      <c r="K42" s="438">
        <v>3302.95</v>
      </c>
      <c r="L42" s="438">
        <v>3230.1</v>
      </c>
      <c r="M42" s="438">
        <v>5.6786099999999999</v>
      </c>
    </row>
    <row r="43" spans="1:13">
      <c r="A43" s="245">
        <v>33</v>
      </c>
      <c r="B43" s="441" t="s">
        <v>47</v>
      </c>
      <c r="C43" s="438">
        <v>224.8</v>
      </c>
      <c r="D43" s="439">
        <v>226.45000000000002</v>
      </c>
      <c r="E43" s="439">
        <v>222.60000000000002</v>
      </c>
      <c r="F43" s="439">
        <v>220.4</v>
      </c>
      <c r="G43" s="439">
        <v>216.55</v>
      </c>
      <c r="H43" s="439">
        <v>228.65000000000003</v>
      </c>
      <c r="I43" s="439">
        <v>232.5</v>
      </c>
      <c r="J43" s="439">
        <v>234.70000000000005</v>
      </c>
      <c r="K43" s="438">
        <v>230.3</v>
      </c>
      <c r="L43" s="438">
        <v>224.25</v>
      </c>
      <c r="M43" s="438">
        <v>27.132860000000001</v>
      </c>
    </row>
    <row r="44" spans="1:13">
      <c r="A44" s="245">
        <v>34</v>
      </c>
      <c r="B44" s="441" t="s">
        <v>48</v>
      </c>
      <c r="C44" s="438">
        <v>118.45</v>
      </c>
      <c r="D44" s="439">
        <v>119.26666666666665</v>
      </c>
      <c r="E44" s="439">
        <v>117.0333333333333</v>
      </c>
      <c r="F44" s="439">
        <v>115.61666666666665</v>
      </c>
      <c r="G44" s="439">
        <v>113.3833333333333</v>
      </c>
      <c r="H44" s="439">
        <v>120.68333333333331</v>
      </c>
      <c r="I44" s="439">
        <v>122.91666666666666</v>
      </c>
      <c r="J44" s="439">
        <v>124.33333333333331</v>
      </c>
      <c r="K44" s="438">
        <v>121.5</v>
      </c>
      <c r="L44" s="438">
        <v>117.85</v>
      </c>
      <c r="M44" s="438">
        <v>190.21521000000001</v>
      </c>
    </row>
    <row r="45" spans="1:13">
      <c r="A45" s="245">
        <v>35</v>
      </c>
      <c r="B45" s="441" t="s">
        <v>297</v>
      </c>
      <c r="C45" s="438">
        <v>97.6</v>
      </c>
      <c r="D45" s="439">
        <v>98.433333333333337</v>
      </c>
      <c r="E45" s="439">
        <v>96.416666666666671</v>
      </c>
      <c r="F45" s="439">
        <v>95.233333333333334</v>
      </c>
      <c r="G45" s="439">
        <v>93.216666666666669</v>
      </c>
      <c r="H45" s="439">
        <v>99.616666666666674</v>
      </c>
      <c r="I45" s="439">
        <v>101.63333333333333</v>
      </c>
      <c r="J45" s="439">
        <v>102.81666666666668</v>
      </c>
      <c r="K45" s="438">
        <v>100.45</v>
      </c>
      <c r="L45" s="438">
        <v>97.25</v>
      </c>
      <c r="M45" s="438">
        <v>11.9358</v>
      </c>
    </row>
    <row r="46" spans="1:13">
      <c r="A46" s="245">
        <v>36</v>
      </c>
      <c r="B46" s="441" t="s">
        <v>50</v>
      </c>
      <c r="C46" s="438">
        <v>3010.8</v>
      </c>
      <c r="D46" s="439">
        <v>3035.9499999999994</v>
      </c>
      <c r="E46" s="439">
        <v>2979.0499999999988</v>
      </c>
      <c r="F46" s="439">
        <v>2947.2999999999993</v>
      </c>
      <c r="G46" s="439">
        <v>2890.3999999999987</v>
      </c>
      <c r="H46" s="439">
        <v>3067.6999999999989</v>
      </c>
      <c r="I46" s="439">
        <v>3124.5999999999995</v>
      </c>
      <c r="J46" s="439">
        <v>3156.349999999999</v>
      </c>
      <c r="K46" s="438">
        <v>3092.85</v>
      </c>
      <c r="L46" s="438">
        <v>3004.2</v>
      </c>
      <c r="M46" s="438">
        <v>11.992380000000001</v>
      </c>
    </row>
    <row r="47" spans="1:13">
      <c r="A47" s="245">
        <v>37</v>
      </c>
      <c r="B47" s="441" t="s">
        <v>298</v>
      </c>
      <c r="C47" s="438">
        <v>158</v>
      </c>
      <c r="D47" s="439">
        <v>158.93333333333334</v>
      </c>
      <c r="E47" s="439">
        <v>155.36666666666667</v>
      </c>
      <c r="F47" s="439">
        <v>152.73333333333335</v>
      </c>
      <c r="G47" s="439">
        <v>149.16666666666669</v>
      </c>
      <c r="H47" s="439">
        <v>161.56666666666666</v>
      </c>
      <c r="I47" s="439">
        <v>165.13333333333333</v>
      </c>
      <c r="J47" s="439">
        <v>167.76666666666665</v>
      </c>
      <c r="K47" s="438">
        <v>162.5</v>
      </c>
      <c r="L47" s="438">
        <v>156.30000000000001</v>
      </c>
      <c r="M47" s="438">
        <v>8.5042899999999992</v>
      </c>
    </row>
    <row r="48" spans="1:13">
      <c r="A48" s="245">
        <v>38</v>
      </c>
      <c r="B48" s="441" t="s">
        <v>299</v>
      </c>
      <c r="C48" s="438">
        <v>3692.75</v>
      </c>
      <c r="D48" s="439">
        <v>3697.3666666666668</v>
      </c>
      <c r="E48" s="439">
        <v>3669.7333333333336</v>
      </c>
      <c r="F48" s="439">
        <v>3646.7166666666667</v>
      </c>
      <c r="G48" s="439">
        <v>3619.0833333333335</v>
      </c>
      <c r="H48" s="439">
        <v>3720.3833333333337</v>
      </c>
      <c r="I48" s="439">
        <v>3748.0166666666669</v>
      </c>
      <c r="J48" s="439">
        <v>3771.0333333333338</v>
      </c>
      <c r="K48" s="438">
        <v>3725</v>
      </c>
      <c r="L48" s="438">
        <v>3674.35</v>
      </c>
      <c r="M48" s="438">
        <v>0.17610999999999999</v>
      </c>
    </row>
    <row r="49" spans="1:13">
      <c r="A49" s="245">
        <v>39</v>
      </c>
      <c r="B49" s="441" t="s">
        <v>300</v>
      </c>
      <c r="C49" s="438">
        <v>1995.55</v>
      </c>
      <c r="D49" s="439">
        <v>1993.75</v>
      </c>
      <c r="E49" s="439">
        <v>1973.8</v>
      </c>
      <c r="F49" s="439">
        <v>1952.05</v>
      </c>
      <c r="G49" s="439">
        <v>1932.1</v>
      </c>
      <c r="H49" s="439">
        <v>2015.5</v>
      </c>
      <c r="I49" s="439">
        <v>2035.4499999999998</v>
      </c>
      <c r="J49" s="439">
        <v>2057.1999999999998</v>
      </c>
      <c r="K49" s="438">
        <v>2013.7</v>
      </c>
      <c r="L49" s="438">
        <v>1972</v>
      </c>
      <c r="M49" s="438">
        <v>1.6872799999999999</v>
      </c>
    </row>
    <row r="50" spans="1:13">
      <c r="A50" s="245">
        <v>40</v>
      </c>
      <c r="B50" s="441" t="s">
        <v>301</v>
      </c>
      <c r="C50" s="438">
        <v>8855.2999999999993</v>
      </c>
      <c r="D50" s="439">
        <v>8863.4333333333325</v>
      </c>
      <c r="E50" s="439">
        <v>8806.866666666665</v>
      </c>
      <c r="F50" s="439">
        <v>8758.4333333333325</v>
      </c>
      <c r="G50" s="439">
        <v>8701.866666666665</v>
      </c>
      <c r="H50" s="439">
        <v>8911.866666666665</v>
      </c>
      <c r="I50" s="439">
        <v>8968.4333333333343</v>
      </c>
      <c r="J50" s="439">
        <v>9016.866666666665</v>
      </c>
      <c r="K50" s="438">
        <v>8920</v>
      </c>
      <c r="L50" s="438">
        <v>8815</v>
      </c>
      <c r="M50" s="438">
        <v>6.4119999999999996E-2</v>
      </c>
    </row>
    <row r="51" spans="1:13">
      <c r="A51" s="245">
        <v>41</v>
      </c>
      <c r="B51" s="441" t="s">
        <v>52</v>
      </c>
      <c r="C51" s="438">
        <v>952.6</v>
      </c>
      <c r="D51" s="439">
        <v>955.63333333333333</v>
      </c>
      <c r="E51" s="439">
        <v>944.41666666666663</v>
      </c>
      <c r="F51" s="439">
        <v>936.23333333333335</v>
      </c>
      <c r="G51" s="439">
        <v>925.01666666666665</v>
      </c>
      <c r="H51" s="439">
        <v>963.81666666666661</v>
      </c>
      <c r="I51" s="439">
        <v>975.0333333333333</v>
      </c>
      <c r="J51" s="439">
        <v>983.21666666666658</v>
      </c>
      <c r="K51" s="438">
        <v>966.85</v>
      </c>
      <c r="L51" s="438">
        <v>947.45</v>
      </c>
      <c r="M51" s="438">
        <v>21.242429999999999</v>
      </c>
    </row>
    <row r="52" spans="1:13">
      <c r="A52" s="245">
        <v>42</v>
      </c>
      <c r="B52" s="441" t="s">
        <v>302</v>
      </c>
      <c r="C52" s="438">
        <v>560.4</v>
      </c>
      <c r="D52" s="439">
        <v>568.84999999999991</v>
      </c>
      <c r="E52" s="439">
        <v>546.64999999999986</v>
      </c>
      <c r="F52" s="439">
        <v>532.9</v>
      </c>
      <c r="G52" s="439">
        <v>510.69999999999993</v>
      </c>
      <c r="H52" s="439">
        <v>582.5999999999998</v>
      </c>
      <c r="I52" s="439">
        <v>604.79999999999984</v>
      </c>
      <c r="J52" s="439">
        <v>618.54999999999973</v>
      </c>
      <c r="K52" s="438">
        <v>591.04999999999995</v>
      </c>
      <c r="L52" s="438">
        <v>555.1</v>
      </c>
      <c r="M52" s="438">
        <v>15.27101</v>
      </c>
    </row>
    <row r="53" spans="1:13">
      <c r="A53" s="245">
        <v>43</v>
      </c>
      <c r="B53" s="441" t="s">
        <v>227</v>
      </c>
      <c r="C53" s="438">
        <v>3373.8</v>
      </c>
      <c r="D53" s="439">
        <v>3367.4166666666665</v>
      </c>
      <c r="E53" s="439">
        <v>3326.3833333333332</v>
      </c>
      <c r="F53" s="439">
        <v>3278.9666666666667</v>
      </c>
      <c r="G53" s="439">
        <v>3237.9333333333334</v>
      </c>
      <c r="H53" s="439">
        <v>3414.833333333333</v>
      </c>
      <c r="I53" s="439">
        <v>3455.8666666666668</v>
      </c>
      <c r="J53" s="439">
        <v>3503.2833333333328</v>
      </c>
      <c r="K53" s="438">
        <v>3408.45</v>
      </c>
      <c r="L53" s="438">
        <v>3320</v>
      </c>
      <c r="M53" s="438">
        <v>5.1826600000000003</v>
      </c>
    </row>
    <row r="54" spans="1:13">
      <c r="A54" s="245">
        <v>44</v>
      </c>
      <c r="B54" s="441" t="s">
        <v>54</v>
      </c>
      <c r="C54" s="438">
        <v>739.35</v>
      </c>
      <c r="D54" s="439">
        <v>741.79999999999984</v>
      </c>
      <c r="E54" s="439">
        <v>734.59999999999968</v>
      </c>
      <c r="F54" s="439">
        <v>729.8499999999998</v>
      </c>
      <c r="G54" s="439">
        <v>722.64999999999964</v>
      </c>
      <c r="H54" s="439">
        <v>746.54999999999973</v>
      </c>
      <c r="I54" s="439">
        <v>753.74999999999977</v>
      </c>
      <c r="J54" s="439">
        <v>758.49999999999977</v>
      </c>
      <c r="K54" s="438">
        <v>749</v>
      </c>
      <c r="L54" s="438">
        <v>737.05</v>
      </c>
      <c r="M54" s="438">
        <v>67.272329999999997</v>
      </c>
    </row>
    <row r="55" spans="1:13">
      <c r="A55" s="245">
        <v>45</v>
      </c>
      <c r="B55" s="441" t="s">
        <v>303</v>
      </c>
      <c r="C55" s="438">
        <v>2609.15</v>
      </c>
      <c r="D55" s="439">
        <v>2629.9</v>
      </c>
      <c r="E55" s="439">
        <v>2564.8000000000002</v>
      </c>
      <c r="F55" s="439">
        <v>2520.4500000000003</v>
      </c>
      <c r="G55" s="439">
        <v>2455.3500000000004</v>
      </c>
      <c r="H55" s="439">
        <v>2674.25</v>
      </c>
      <c r="I55" s="439">
        <v>2739.3499999999995</v>
      </c>
      <c r="J55" s="439">
        <v>2783.7</v>
      </c>
      <c r="K55" s="438">
        <v>2695</v>
      </c>
      <c r="L55" s="438">
        <v>2585.5500000000002</v>
      </c>
      <c r="M55" s="438">
        <v>0.70586000000000004</v>
      </c>
    </row>
    <row r="56" spans="1:13">
      <c r="A56" s="245">
        <v>46</v>
      </c>
      <c r="B56" s="441" t="s">
        <v>304</v>
      </c>
      <c r="C56" s="438">
        <v>1349.45</v>
      </c>
      <c r="D56" s="439">
        <v>1356</v>
      </c>
      <c r="E56" s="439">
        <v>1338.05</v>
      </c>
      <c r="F56" s="439">
        <v>1326.6499999999999</v>
      </c>
      <c r="G56" s="439">
        <v>1308.6999999999998</v>
      </c>
      <c r="H56" s="439">
        <v>1367.4</v>
      </c>
      <c r="I56" s="439">
        <v>1385.35</v>
      </c>
      <c r="J56" s="439">
        <v>1396.7500000000002</v>
      </c>
      <c r="K56" s="438">
        <v>1373.95</v>
      </c>
      <c r="L56" s="438">
        <v>1344.6</v>
      </c>
      <c r="M56" s="438">
        <v>2.3256600000000001</v>
      </c>
    </row>
    <row r="57" spans="1:13">
      <c r="A57" s="245">
        <v>47</v>
      </c>
      <c r="B57" s="441" t="s">
        <v>305</v>
      </c>
      <c r="C57" s="438">
        <v>893.15</v>
      </c>
      <c r="D57" s="439">
        <v>898.35</v>
      </c>
      <c r="E57" s="439">
        <v>879.80000000000007</v>
      </c>
      <c r="F57" s="439">
        <v>866.45</v>
      </c>
      <c r="G57" s="439">
        <v>847.90000000000009</v>
      </c>
      <c r="H57" s="439">
        <v>911.7</v>
      </c>
      <c r="I57" s="439">
        <v>930.25</v>
      </c>
      <c r="J57" s="439">
        <v>943.6</v>
      </c>
      <c r="K57" s="438">
        <v>916.9</v>
      </c>
      <c r="L57" s="438">
        <v>885</v>
      </c>
      <c r="M57" s="438">
        <v>3.7368999999999999</v>
      </c>
    </row>
    <row r="58" spans="1:13">
      <c r="A58" s="245">
        <v>48</v>
      </c>
      <c r="B58" s="441" t="s">
        <v>55</v>
      </c>
      <c r="C58" s="438">
        <v>4221.6000000000004</v>
      </c>
      <c r="D58" s="439">
        <v>4202.5</v>
      </c>
      <c r="E58" s="439">
        <v>4174.3999999999996</v>
      </c>
      <c r="F58" s="439">
        <v>4127.2</v>
      </c>
      <c r="G58" s="439">
        <v>4099.0999999999995</v>
      </c>
      <c r="H58" s="439">
        <v>4249.7</v>
      </c>
      <c r="I58" s="439">
        <v>4277.8</v>
      </c>
      <c r="J58" s="439">
        <v>4325</v>
      </c>
      <c r="K58" s="438">
        <v>4230.6000000000004</v>
      </c>
      <c r="L58" s="438">
        <v>4155.3</v>
      </c>
      <c r="M58" s="438">
        <v>5.9179300000000001</v>
      </c>
    </row>
    <row r="59" spans="1:13">
      <c r="A59" s="245">
        <v>49</v>
      </c>
      <c r="B59" s="441" t="s">
        <v>306</v>
      </c>
      <c r="C59" s="438">
        <v>292.64999999999998</v>
      </c>
      <c r="D59" s="439">
        <v>294.61666666666662</v>
      </c>
      <c r="E59" s="439">
        <v>289.53333333333325</v>
      </c>
      <c r="F59" s="439">
        <v>286.41666666666663</v>
      </c>
      <c r="G59" s="439">
        <v>281.33333333333326</v>
      </c>
      <c r="H59" s="439">
        <v>297.73333333333323</v>
      </c>
      <c r="I59" s="439">
        <v>302.81666666666661</v>
      </c>
      <c r="J59" s="439">
        <v>305.93333333333322</v>
      </c>
      <c r="K59" s="438">
        <v>299.7</v>
      </c>
      <c r="L59" s="438">
        <v>291.5</v>
      </c>
      <c r="M59" s="438">
        <v>3.5493899999999998</v>
      </c>
    </row>
    <row r="60" spans="1:13" ht="12" customHeight="1">
      <c r="A60" s="245">
        <v>50</v>
      </c>
      <c r="B60" s="441" t="s">
        <v>307</v>
      </c>
      <c r="C60" s="438">
        <v>1021</v>
      </c>
      <c r="D60" s="439">
        <v>1022.2833333333333</v>
      </c>
      <c r="E60" s="439">
        <v>1008.7166666666667</v>
      </c>
      <c r="F60" s="439">
        <v>996.43333333333339</v>
      </c>
      <c r="G60" s="439">
        <v>982.86666666666679</v>
      </c>
      <c r="H60" s="439">
        <v>1034.5666666666666</v>
      </c>
      <c r="I60" s="439">
        <v>1048.1333333333332</v>
      </c>
      <c r="J60" s="439">
        <v>1060.4166666666665</v>
      </c>
      <c r="K60" s="438">
        <v>1035.8499999999999</v>
      </c>
      <c r="L60" s="438">
        <v>1010</v>
      </c>
      <c r="M60" s="438">
        <v>1.4365000000000001</v>
      </c>
    </row>
    <row r="61" spans="1:13">
      <c r="A61" s="245">
        <v>51</v>
      </c>
      <c r="B61" s="441" t="s">
        <v>58</v>
      </c>
      <c r="C61" s="438">
        <v>6016.8</v>
      </c>
      <c r="D61" s="439">
        <v>6068.5999999999995</v>
      </c>
      <c r="E61" s="439">
        <v>5948.1999999999989</v>
      </c>
      <c r="F61" s="439">
        <v>5879.5999999999995</v>
      </c>
      <c r="G61" s="439">
        <v>5759.1999999999989</v>
      </c>
      <c r="H61" s="439">
        <v>6137.1999999999989</v>
      </c>
      <c r="I61" s="439">
        <v>6257.5999999999985</v>
      </c>
      <c r="J61" s="439">
        <v>6326.1999999999989</v>
      </c>
      <c r="K61" s="438">
        <v>6189</v>
      </c>
      <c r="L61" s="438">
        <v>6000</v>
      </c>
      <c r="M61" s="438">
        <v>15.40611</v>
      </c>
    </row>
    <row r="62" spans="1:13">
      <c r="A62" s="245">
        <v>52</v>
      </c>
      <c r="B62" s="441" t="s">
        <v>57</v>
      </c>
      <c r="C62" s="438">
        <v>12131.65</v>
      </c>
      <c r="D62" s="439">
        <v>12159.550000000001</v>
      </c>
      <c r="E62" s="439">
        <v>12053.100000000002</v>
      </c>
      <c r="F62" s="439">
        <v>11974.550000000001</v>
      </c>
      <c r="G62" s="439">
        <v>11868.100000000002</v>
      </c>
      <c r="H62" s="439">
        <v>12238.100000000002</v>
      </c>
      <c r="I62" s="439">
        <v>12344.550000000003</v>
      </c>
      <c r="J62" s="439">
        <v>12423.100000000002</v>
      </c>
      <c r="K62" s="438">
        <v>12266</v>
      </c>
      <c r="L62" s="438">
        <v>12081</v>
      </c>
      <c r="M62" s="438">
        <v>2.7492299999999998</v>
      </c>
    </row>
    <row r="63" spans="1:13">
      <c r="A63" s="245">
        <v>53</v>
      </c>
      <c r="B63" s="441" t="s">
        <v>228</v>
      </c>
      <c r="C63" s="438">
        <v>3545.05</v>
      </c>
      <c r="D63" s="439">
        <v>3549.7000000000003</v>
      </c>
      <c r="E63" s="439">
        <v>3505.4000000000005</v>
      </c>
      <c r="F63" s="439">
        <v>3465.7500000000005</v>
      </c>
      <c r="G63" s="439">
        <v>3421.4500000000007</v>
      </c>
      <c r="H63" s="439">
        <v>3589.3500000000004</v>
      </c>
      <c r="I63" s="439">
        <v>3633.6500000000005</v>
      </c>
      <c r="J63" s="439">
        <v>3673.3</v>
      </c>
      <c r="K63" s="438">
        <v>3594</v>
      </c>
      <c r="L63" s="438">
        <v>3510.05</v>
      </c>
      <c r="M63" s="438">
        <v>0.70823999999999998</v>
      </c>
    </row>
    <row r="64" spans="1:13">
      <c r="A64" s="245">
        <v>54</v>
      </c>
      <c r="B64" s="441" t="s">
        <v>59</v>
      </c>
      <c r="C64" s="438">
        <v>2206.85</v>
      </c>
      <c r="D64" s="439">
        <v>2221.9500000000003</v>
      </c>
      <c r="E64" s="439">
        <v>2184.9000000000005</v>
      </c>
      <c r="F64" s="439">
        <v>2162.9500000000003</v>
      </c>
      <c r="G64" s="439">
        <v>2125.9000000000005</v>
      </c>
      <c r="H64" s="439">
        <v>2243.9000000000005</v>
      </c>
      <c r="I64" s="439">
        <v>2280.9500000000007</v>
      </c>
      <c r="J64" s="439">
        <v>2302.9000000000005</v>
      </c>
      <c r="K64" s="438">
        <v>2259</v>
      </c>
      <c r="L64" s="438">
        <v>2200</v>
      </c>
      <c r="M64" s="438">
        <v>6.5648900000000001</v>
      </c>
    </row>
    <row r="65" spans="1:13">
      <c r="A65" s="245">
        <v>55</v>
      </c>
      <c r="B65" s="441" t="s">
        <v>308</v>
      </c>
      <c r="C65" s="438">
        <v>140.44999999999999</v>
      </c>
      <c r="D65" s="439">
        <v>140.9</v>
      </c>
      <c r="E65" s="439">
        <v>139.05000000000001</v>
      </c>
      <c r="F65" s="439">
        <v>137.65</v>
      </c>
      <c r="G65" s="439">
        <v>135.80000000000001</v>
      </c>
      <c r="H65" s="439">
        <v>142.30000000000001</v>
      </c>
      <c r="I65" s="439">
        <v>144.14999999999998</v>
      </c>
      <c r="J65" s="439">
        <v>145.55000000000001</v>
      </c>
      <c r="K65" s="438">
        <v>142.75</v>
      </c>
      <c r="L65" s="438">
        <v>139.5</v>
      </c>
      <c r="M65" s="438">
        <v>3.8629500000000001</v>
      </c>
    </row>
    <row r="66" spans="1:13">
      <c r="A66" s="245">
        <v>56</v>
      </c>
      <c r="B66" s="441" t="s">
        <v>309</v>
      </c>
      <c r="C66" s="438">
        <v>330.65</v>
      </c>
      <c r="D66" s="439">
        <v>332.2833333333333</v>
      </c>
      <c r="E66" s="439">
        <v>325.86666666666662</v>
      </c>
      <c r="F66" s="439">
        <v>321.08333333333331</v>
      </c>
      <c r="G66" s="439">
        <v>314.66666666666663</v>
      </c>
      <c r="H66" s="439">
        <v>337.06666666666661</v>
      </c>
      <c r="I66" s="439">
        <v>343.48333333333335</v>
      </c>
      <c r="J66" s="439">
        <v>348.26666666666659</v>
      </c>
      <c r="K66" s="438">
        <v>338.7</v>
      </c>
      <c r="L66" s="438">
        <v>327.5</v>
      </c>
      <c r="M66" s="438">
        <v>5.3616700000000002</v>
      </c>
    </row>
    <row r="67" spans="1:13">
      <c r="A67" s="245">
        <v>57</v>
      </c>
      <c r="B67" s="441" t="s">
        <v>229</v>
      </c>
      <c r="C67" s="438">
        <v>342.15</v>
      </c>
      <c r="D67" s="439">
        <v>342.8</v>
      </c>
      <c r="E67" s="439">
        <v>338.95000000000005</v>
      </c>
      <c r="F67" s="439">
        <v>335.75000000000006</v>
      </c>
      <c r="G67" s="439">
        <v>331.90000000000009</v>
      </c>
      <c r="H67" s="439">
        <v>346</v>
      </c>
      <c r="I67" s="439">
        <v>349.85</v>
      </c>
      <c r="J67" s="439">
        <v>353.04999999999995</v>
      </c>
      <c r="K67" s="438">
        <v>346.65</v>
      </c>
      <c r="L67" s="438">
        <v>339.6</v>
      </c>
      <c r="M67" s="438">
        <v>75.648700000000005</v>
      </c>
    </row>
    <row r="68" spans="1:13">
      <c r="A68" s="245">
        <v>58</v>
      </c>
      <c r="B68" s="441" t="s">
        <v>60</v>
      </c>
      <c r="C68" s="438">
        <v>81.849999999999994</v>
      </c>
      <c r="D68" s="439">
        <v>82.5</v>
      </c>
      <c r="E68" s="439">
        <v>80.8</v>
      </c>
      <c r="F68" s="439">
        <v>79.75</v>
      </c>
      <c r="G68" s="439">
        <v>78.05</v>
      </c>
      <c r="H68" s="439">
        <v>83.55</v>
      </c>
      <c r="I68" s="439">
        <v>85.249999999999986</v>
      </c>
      <c r="J68" s="439">
        <v>86.3</v>
      </c>
      <c r="K68" s="438">
        <v>84.2</v>
      </c>
      <c r="L68" s="438">
        <v>81.45</v>
      </c>
      <c r="M68" s="438">
        <v>434.37619000000001</v>
      </c>
    </row>
    <row r="69" spans="1:13">
      <c r="A69" s="245">
        <v>59</v>
      </c>
      <c r="B69" s="441" t="s">
        <v>61</v>
      </c>
      <c r="C69" s="438">
        <v>78.75</v>
      </c>
      <c r="D69" s="439">
        <v>79.483333333333334</v>
      </c>
      <c r="E69" s="439">
        <v>77.466666666666669</v>
      </c>
      <c r="F69" s="439">
        <v>76.183333333333337</v>
      </c>
      <c r="G69" s="439">
        <v>74.166666666666671</v>
      </c>
      <c r="H69" s="439">
        <v>80.766666666666666</v>
      </c>
      <c r="I69" s="439">
        <v>82.783333333333346</v>
      </c>
      <c r="J69" s="439">
        <v>84.066666666666663</v>
      </c>
      <c r="K69" s="438">
        <v>81.5</v>
      </c>
      <c r="L69" s="438">
        <v>78.2</v>
      </c>
      <c r="M69" s="438">
        <v>60.048459999999999</v>
      </c>
    </row>
    <row r="70" spans="1:13">
      <c r="A70" s="245">
        <v>60</v>
      </c>
      <c r="B70" s="441" t="s">
        <v>310</v>
      </c>
      <c r="C70" s="438">
        <v>25.95</v>
      </c>
      <c r="D70" s="439">
        <v>26.166666666666668</v>
      </c>
      <c r="E70" s="439">
        <v>25.583333333333336</v>
      </c>
      <c r="F70" s="439">
        <v>25.216666666666669</v>
      </c>
      <c r="G70" s="439">
        <v>24.633333333333336</v>
      </c>
      <c r="H70" s="439">
        <v>26.533333333333335</v>
      </c>
      <c r="I70" s="439">
        <v>27.116666666666671</v>
      </c>
      <c r="J70" s="439">
        <v>27.483333333333334</v>
      </c>
      <c r="K70" s="438">
        <v>26.75</v>
      </c>
      <c r="L70" s="438">
        <v>25.8</v>
      </c>
      <c r="M70" s="438">
        <v>167.77638999999999</v>
      </c>
    </row>
    <row r="71" spans="1:13">
      <c r="A71" s="245">
        <v>61</v>
      </c>
      <c r="B71" s="441" t="s">
        <v>62</v>
      </c>
      <c r="C71" s="438">
        <v>1667.15</v>
      </c>
      <c r="D71" s="439">
        <v>1674.75</v>
      </c>
      <c r="E71" s="439">
        <v>1652.55</v>
      </c>
      <c r="F71" s="439">
        <v>1637.95</v>
      </c>
      <c r="G71" s="439">
        <v>1615.75</v>
      </c>
      <c r="H71" s="439">
        <v>1689.35</v>
      </c>
      <c r="I71" s="439">
        <v>1711.5499999999997</v>
      </c>
      <c r="J71" s="439">
        <v>1726.1499999999999</v>
      </c>
      <c r="K71" s="438">
        <v>1696.95</v>
      </c>
      <c r="L71" s="438">
        <v>1660.15</v>
      </c>
      <c r="M71" s="438">
        <v>5.6295999999999999</v>
      </c>
    </row>
    <row r="72" spans="1:13">
      <c r="A72" s="245">
        <v>62</v>
      </c>
      <c r="B72" s="441" t="s">
        <v>311</v>
      </c>
      <c r="C72" s="438">
        <v>5555.85</v>
      </c>
      <c r="D72" s="439">
        <v>5582.083333333333</v>
      </c>
      <c r="E72" s="439">
        <v>5519.6666666666661</v>
      </c>
      <c r="F72" s="439">
        <v>5483.4833333333327</v>
      </c>
      <c r="G72" s="439">
        <v>5421.0666666666657</v>
      </c>
      <c r="H72" s="439">
        <v>5618.2666666666664</v>
      </c>
      <c r="I72" s="439">
        <v>5680.6833333333325</v>
      </c>
      <c r="J72" s="439">
        <v>5716.8666666666668</v>
      </c>
      <c r="K72" s="438">
        <v>5644.5</v>
      </c>
      <c r="L72" s="438">
        <v>5545.9</v>
      </c>
      <c r="M72" s="438">
        <v>0.24278</v>
      </c>
    </row>
    <row r="73" spans="1:13">
      <c r="A73" s="245">
        <v>63</v>
      </c>
      <c r="B73" s="441" t="s">
        <v>65</v>
      </c>
      <c r="C73" s="438">
        <v>808.4</v>
      </c>
      <c r="D73" s="439">
        <v>816.80000000000007</v>
      </c>
      <c r="E73" s="439">
        <v>798.60000000000014</v>
      </c>
      <c r="F73" s="439">
        <v>788.80000000000007</v>
      </c>
      <c r="G73" s="439">
        <v>770.60000000000014</v>
      </c>
      <c r="H73" s="439">
        <v>826.60000000000014</v>
      </c>
      <c r="I73" s="439">
        <v>844.80000000000018</v>
      </c>
      <c r="J73" s="439">
        <v>854.60000000000014</v>
      </c>
      <c r="K73" s="438">
        <v>835</v>
      </c>
      <c r="L73" s="438">
        <v>807</v>
      </c>
      <c r="M73" s="438">
        <v>9.7793100000000006</v>
      </c>
    </row>
    <row r="74" spans="1:13">
      <c r="A74" s="245">
        <v>64</v>
      </c>
      <c r="B74" s="441" t="s">
        <v>312</v>
      </c>
      <c r="C74" s="438">
        <v>349.45</v>
      </c>
      <c r="D74" s="439">
        <v>350.25</v>
      </c>
      <c r="E74" s="439">
        <v>346.35</v>
      </c>
      <c r="F74" s="439">
        <v>343.25</v>
      </c>
      <c r="G74" s="439">
        <v>339.35</v>
      </c>
      <c r="H74" s="439">
        <v>353.35</v>
      </c>
      <c r="I74" s="439">
        <v>357.25</v>
      </c>
      <c r="J74" s="439">
        <v>360.35</v>
      </c>
      <c r="K74" s="438">
        <v>354.15</v>
      </c>
      <c r="L74" s="438">
        <v>347.15</v>
      </c>
      <c r="M74" s="438">
        <v>1.8296699999999999</v>
      </c>
    </row>
    <row r="75" spans="1:13">
      <c r="A75" s="245">
        <v>65</v>
      </c>
      <c r="B75" s="441" t="s">
        <v>64</v>
      </c>
      <c r="C75" s="438">
        <v>151.4</v>
      </c>
      <c r="D75" s="439">
        <v>150.79999999999998</v>
      </c>
      <c r="E75" s="439">
        <v>149.59999999999997</v>
      </c>
      <c r="F75" s="439">
        <v>147.79999999999998</v>
      </c>
      <c r="G75" s="439">
        <v>146.59999999999997</v>
      </c>
      <c r="H75" s="439">
        <v>152.59999999999997</v>
      </c>
      <c r="I75" s="439">
        <v>153.79999999999995</v>
      </c>
      <c r="J75" s="439">
        <v>155.59999999999997</v>
      </c>
      <c r="K75" s="438">
        <v>152</v>
      </c>
      <c r="L75" s="438">
        <v>149</v>
      </c>
      <c r="M75" s="438">
        <v>94.204430000000002</v>
      </c>
    </row>
    <row r="76" spans="1:13" s="13" customFormat="1">
      <c r="A76" s="245">
        <v>66</v>
      </c>
      <c r="B76" s="441" t="s">
        <v>66</v>
      </c>
      <c r="C76" s="438">
        <v>741.2</v>
      </c>
      <c r="D76" s="439">
        <v>739.05000000000007</v>
      </c>
      <c r="E76" s="439">
        <v>733.60000000000014</v>
      </c>
      <c r="F76" s="439">
        <v>726.00000000000011</v>
      </c>
      <c r="G76" s="439">
        <v>720.55000000000018</v>
      </c>
      <c r="H76" s="439">
        <v>746.65000000000009</v>
      </c>
      <c r="I76" s="439">
        <v>752.10000000000014</v>
      </c>
      <c r="J76" s="439">
        <v>759.7</v>
      </c>
      <c r="K76" s="438">
        <v>744.5</v>
      </c>
      <c r="L76" s="438">
        <v>731.45</v>
      </c>
      <c r="M76" s="438">
        <v>27.320419999999999</v>
      </c>
    </row>
    <row r="77" spans="1:13" s="13" customFormat="1">
      <c r="A77" s="245">
        <v>67</v>
      </c>
      <c r="B77" s="441" t="s">
        <v>69</v>
      </c>
      <c r="C77" s="438">
        <v>66.75</v>
      </c>
      <c r="D77" s="439">
        <v>67.533333333333331</v>
      </c>
      <c r="E77" s="439">
        <v>65.716666666666669</v>
      </c>
      <c r="F77" s="439">
        <v>64.683333333333337</v>
      </c>
      <c r="G77" s="439">
        <v>62.866666666666674</v>
      </c>
      <c r="H77" s="439">
        <v>68.566666666666663</v>
      </c>
      <c r="I77" s="439">
        <v>70.383333333333326</v>
      </c>
      <c r="J77" s="439">
        <v>71.416666666666657</v>
      </c>
      <c r="K77" s="438">
        <v>69.349999999999994</v>
      </c>
      <c r="L77" s="438">
        <v>66.5</v>
      </c>
      <c r="M77" s="438">
        <v>730.77525000000003</v>
      </c>
    </row>
    <row r="78" spans="1:13" s="13" customFormat="1">
      <c r="A78" s="245">
        <v>68</v>
      </c>
      <c r="B78" s="441" t="s">
        <v>73</v>
      </c>
      <c r="C78" s="438">
        <v>473.65</v>
      </c>
      <c r="D78" s="439">
        <v>475.06666666666666</v>
      </c>
      <c r="E78" s="439">
        <v>471.38333333333333</v>
      </c>
      <c r="F78" s="439">
        <v>469.11666666666667</v>
      </c>
      <c r="G78" s="439">
        <v>465.43333333333334</v>
      </c>
      <c r="H78" s="439">
        <v>477.33333333333331</v>
      </c>
      <c r="I78" s="439">
        <v>481.01666666666659</v>
      </c>
      <c r="J78" s="439">
        <v>483.2833333333333</v>
      </c>
      <c r="K78" s="438">
        <v>478.75</v>
      </c>
      <c r="L78" s="438">
        <v>472.8</v>
      </c>
      <c r="M78" s="438">
        <v>27.767099999999999</v>
      </c>
    </row>
    <row r="79" spans="1:13" s="13" customFormat="1">
      <c r="A79" s="245">
        <v>69</v>
      </c>
      <c r="B79" s="441" t="s">
        <v>739</v>
      </c>
      <c r="C79" s="438">
        <v>12862.5</v>
      </c>
      <c r="D79" s="439">
        <v>12897.550000000001</v>
      </c>
      <c r="E79" s="439">
        <v>12765.200000000003</v>
      </c>
      <c r="F79" s="439">
        <v>12667.900000000001</v>
      </c>
      <c r="G79" s="439">
        <v>12535.550000000003</v>
      </c>
      <c r="H79" s="439">
        <v>12994.850000000002</v>
      </c>
      <c r="I79" s="439">
        <v>13127.2</v>
      </c>
      <c r="J79" s="439">
        <v>13224.500000000002</v>
      </c>
      <c r="K79" s="438">
        <v>13029.9</v>
      </c>
      <c r="L79" s="438">
        <v>12800.25</v>
      </c>
      <c r="M79" s="438">
        <v>2.3869999999999999E-2</v>
      </c>
    </row>
    <row r="80" spans="1:13" s="13" customFormat="1">
      <c r="A80" s="245">
        <v>70</v>
      </c>
      <c r="B80" s="441" t="s">
        <v>68</v>
      </c>
      <c r="C80" s="438">
        <v>536.4</v>
      </c>
      <c r="D80" s="439">
        <v>540.30000000000007</v>
      </c>
      <c r="E80" s="439">
        <v>531.60000000000014</v>
      </c>
      <c r="F80" s="439">
        <v>526.80000000000007</v>
      </c>
      <c r="G80" s="439">
        <v>518.10000000000014</v>
      </c>
      <c r="H80" s="439">
        <v>545.10000000000014</v>
      </c>
      <c r="I80" s="439">
        <v>553.80000000000018</v>
      </c>
      <c r="J80" s="439">
        <v>558.60000000000014</v>
      </c>
      <c r="K80" s="438">
        <v>549</v>
      </c>
      <c r="L80" s="438">
        <v>535.5</v>
      </c>
      <c r="M80" s="438">
        <v>89.465860000000006</v>
      </c>
    </row>
    <row r="81" spans="1:13" s="13" customFormat="1">
      <c r="A81" s="245">
        <v>71</v>
      </c>
      <c r="B81" s="441" t="s">
        <v>70</v>
      </c>
      <c r="C81" s="438">
        <v>401.35</v>
      </c>
      <c r="D81" s="439">
        <v>403.75</v>
      </c>
      <c r="E81" s="439">
        <v>397.9</v>
      </c>
      <c r="F81" s="439">
        <v>394.45</v>
      </c>
      <c r="G81" s="439">
        <v>388.59999999999997</v>
      </c>
      <c r="H81" s="439">
        <v>407.2</v>
      </c>
      <c r="I81" s="439">
        <v>413.05</v>
      </c>
      <c r="J81" s="439">
        <v>416.5</v>
      </c>
      <c r="K81" s="438">
        <v>409.6</v>
      </c>
      <c r="L81" s="438">
        <v>400.3</v>
      </c>
      <c r="M81" s="438">
        <v>20.112359999999999</v>
      </c>
    </row>
    <row r="82" spans="1:13" s="13" customFormat="1">
      <c r="A82" s="245">
        <v>72</v>
      </c>
      <c r="B82" s="441" t="s">
        <v>313</v>
      </c>
      <c r="C82" s="438">
        <v>1174.5999999999999</v>
      </c>
      <c r="D82" s="439">
        <v>1175.2</v>
      </c>
      <c r="E82" s="439">
        <v>1164.4000000000001</v>
      </c>
      <c r="F82" s="439">
        <v>1154.2</v>
      </c>
      <c r="G82" s="439">
        <v>1143.4000000000001</v>
      </c>
      <c r="H82" s="439">
        <v>1185.4000000000001</v>
      </c>
      <c r="I82" s="439">
        <v>1196.1999999999998</v>
      </c>
      <c r="J82" s="439">
        <v>1206.4000000000001</v>
      </c>
      <c r="K82" s="438">
        <v>1186</v>
      </c>
      <c r="L82" s="438">
        <v>1165</v>
      </c>
      <c r="M82" s="438">
        <v>0.97748000000000002</v>
      </c>
    </row>
    <row r="83" spans="1:13" s="13" customFormat="1">
      <c r="A83" s="245">
        <v>73</v>
      </c>
      <c r="B83" s="441" t="s">
        <v>314</v>
      </c>
      <c r="C83" s="438">
        <v>385.65</v>
      </c>
      <c r="D83" s="439">
        <v>388.51666666666665</v>
      </c>
      <c r="E83" s="439">
        <v>380.13333333333333</v>
      </c>
      <c r="F83" s="439">
        <v>374.61666666666667</v>
      </c>
      <c r="G83" s="439">
        <v>366.23333333333335</v>
      </c>
      <c r="H83" s="439">
        <v>394.0333333333333</v>
      </c>
      <c r="I83" s="439">
        <v>402.41666666666663</v>
      </c>
      <c r="J83" s="439">
        <v>407.93333333333328</v>
      </c>
      <c r="K83" s="438">
        <v>396.9</v>
      </c>
      <c r="L83" s="438">
        <v>383</v>
      </c>
      <c r="M83" s="438">
        <v>28.102239999999998</v>
      </c>
    </row>
    <row r="84" spans="1:13" s="13" customFormat="1">
      <c r="A84" s="245">
        <v>74</v>
      </c>
      <c r="B84" s="441" t="s">
        <v>315</v>
      </c>
      <c r="C84" s="438">
        <v>109.6</v>
      </c>
      <c r="D84" s="439">
        <v>109.90000000000002</v>
      </c>
      <c r="E84" s="439">
        <v>108.85000000000004</v>
      </c>
      <c r="F84" s="439">
        <v>108.10000000000002</v>
      </c>
      <c r="G84" s="439">
        <v>107.05000000000004</v>
      </c>
      <c r="H84" s="439">
        <v>110.65000000000003</v>
      </c>
      <c r="I84" s="439">
        <v>111.70000000000002</v>
      </c>
      <c r="J84" s="439">
        <v>112.45000000000003</v>
      </c>
      <c r="K84" s="438">
        <v>110.95</v>
      </c>
      <c r="L84" s="438">
        <v>109.15</v>
      </c>
      <c r="M84" s="438">
        <v>1.9183300000000001</v>
      </c>
    </row>
    <row r="85" spans="1:13" s="13" customFormat="1">
      <c r="A85" s="245">
        <v>75</v>
      </c>
      <c r="B85" s="441" t="s">
        <v>316</v>
      </c>
      <c r="C85" s="438">
        <v>5835.3</v>
      </c>
      <c r="D85" s="439">
        <v>5821.75</v>
      </c>
      <c r="E85" s="439">
        <v>5773.5</v>
      </c>
      <c r="F85" s="439">
        <v>5711.7</v>
      </c>
      <c r="G85" s="439">
        <v>5663.45</v>
      </c>
      <c r="H85" s="439">
        <v>5883.55</v>
      </c>
      <c r="I85" s="439">
        <v>5931.8</v>
      </c>
      <c r="J85" s="439">
        <v>5993.6</v>
      </c>
      <c r="K85" s="438">
        <v>5870</v>
      </c>
      <c r="L85" s="438">
        <v>5759.95</v>
      </c>
      <c r="M85" s="438">
        <v>0.34832000000000002</v>
      </c>
    </row>
    <row r="86" spans="1:13" s="13" customFormat="1">
      <c r="A86" s="245">
        <v>76</v>
      </c>
      <c r="B86" s="441" t="s">
        <v>317</v>
      </c>
      <c r="C86" s="438">
        <v>816.55</v>
      </c>
      <c r="D86" s="439">
        <v>818.2166666666667</v>
      </c>
      <c r="E86" s="439">
        <v>809.33333333333337</v>
      </c>
      <c r="F86" s="439">
        <v>802.11666666666667</v>
      </c>
      <c r="G86" s="439">
        <v>793.23333333333335</v>
      </c>
      <c r="H86" s="439">
        <v>825.43333333333339</v>
      </c>
      <c r="I86" s="439">
        <v>834.31666666666661</v>
      </c>
      <c r="J86" s="439">
        <v>841.53333333333342</v>
      </c>
      <c r="K86" s="438">
        <v>827.1</v>
      </c>
      <c r="L86" s="438">
        <v>811</v>
      </c>
      <c r="M86" s="438">
        <v>0.67664000000000002</v>
      </c>
    </row>
    <row r="87" spans="1:13" s="13" customFormat="1">
      <c r="A87" s="245">
        <v>77</v>
      </c>
      <c r="B87" s="441" t="s">
        <v>230</v>
      </c>
      <c r="C87" s="438">
        <v>1313.6</v>
      </c>
      <c r="D87" s="439">
        <v>1317.7166666666665</v>
      </c>
      <c r="E87" s="439">
        <v>1297.133333333333</v>
      </c>
      <c r="F87" s="439">
        <v>1280.6666666666665</v>
      </c>
      <c r="G87" s="439">
        <v>1260.083333333333</v>
      </c>
      <c r="H87" s="439">
        <v>1334.1833333333329</v>
      </c>
      <c r="I87" s="439">
        <v>1354.7666666666664</v>
      </c>
      <c r="J87" s="439">
        <v>1371.2333333333329</v>
      </c>
      <c r="K87" s="438">
        <v>1338.3</v>
      </c>
      <c r="L87" s="438">
        <v>1301.25</v>
      </c>
      <c r="M87" s="438">
        <v>0.65061999999999998</v>
      </c>
    </row>
    <row r="88" spans="1:13" s="13" customFormat="1">
      <c r="A88" s="245">
        <v>78</v>
      </c>
      <c r="B88" s="441" t="s">
        <v>318</v>
      </c>
      <c r="C88" s="438">
        <v>92.1</v>
      </c>
      <c r="D88" s="439">
        <v>92.95</v>
      </c>
      <c r="E88" s="439">
        <v>90.7</v>
      </c>
      <c r="F88" s="439">
        <v>89.3</v>
      </c>
      <c r="G88" s="439">
        <v>87.05</v>
      </c>
      <c r="H88" s="439">
        <v>94.350000000000009</v>
      </c>
      <c r="I88" s="439">
        <v>96.600000000000009</v>
      </c>
      <c r="J88" s="439">
        <v>98.000000000000014</v>
      </c>
      <c r="K88" s="438">
        <v>95.2</v>
      </c>
      <c r="L88" s="438">
        <v>91.55</v>
      </c>
      <c r="M88" s="438">
        <v>43.209449999999997</v>
      </c>
    </row>
    <row r="89" spans="1:13" s="13" customFormat="1">
      <c r="A89" s="245">
        <v>79</v>
      </c>
      <c r="B89" s="441" t="s">
        <v>71</v>
      </c>
      <c r="C89" s="438">
        <v>15128.6</v>
      </c>
      <c r="D89" s="439">
        <v>15165.166666666666</v>
      </c>
      <c r="E89" s="439">
        <v>15042.933333333332</v>
      </c>
      <c r="F89" s="439">
        <v>14957.266666666666</v>
      </c>
      <c r="G89" s="439">
        <v>14835.033333333333</v>
      </c>
      <c r="H89" s="439">
        <v>15250.833333333332</v>
      </c>
      <c r="I89" s="439">
        <v>15373.066666666666</v>
      </c>
      <c r="J89" s="439">
        <v>15458.733333333332</v>
      </c>
      <c r="K89" s="438">
        <v>15287.4</v>
      </c>
      <c r="L89" s="438">
        <v>15079.5</v>
      </c>
      <c r="M89" s="438">
        <v>0.19918</v>
      </c>
    </row>
    <row r="90" spans="1:13" s="13" customFormat="1">
      <c r="A90" s="245">
        <v>80</v>
      </c>
      <c r="B90" s="441" t="s">
        <v>319</v>
      </c>
      <c r="C90" s="438">
        <v>287.10000000000002</v>
      </c>
      <c r="D90" s="439">
        <v>289.18333333333334</v>
      </c>
      <c r="E90" s="439">
        <v>278.4666666666667</v>
      </c>
      <c r="F90" s="439">
        <v>269.83333333333337</v>
      </c>
      <c r="G90" s="439">
        <v>259.11666666666673</v>
      </c>
      <c r="H90" s="439">
        <v>297.81666666666666</v>
      </c>
      <c r="I90" s="439">
        <v>308.53333333333325</v>
      </c>
      <c r="J90" s="439">
        <v>317.16666666666663</v>
      </c>
      <c r="K90" s="438">
        <v>299.89999999999998</v>
      </c>
      <c r="L90" s="438">
        <v>280.55</v>
      </c>
      <c r="M90" s="438">
        <v>8.9807600000000001</v>
      </c>
    </row>
    <row r="91" spans="1:13" s="13" customFormat="1">
      <c r="A91" s="245">
        <v>81</v>
      </c>
      <c r="B91" s="441" t="s">
        <v>74</v>
      </c>
      <c r="C91" s="438">
        <v>3650.9</v>
      </c>
      <c r="D91" s="439">
        <v>3643.9666666666667</v>
      </c>
      <c r="E91" s="439">
        <v>3622.9333333333334</v>
      </c>
      <c r="F91" s="439">
        <v>3594.9666666666667</v>
      </c>
      <c r="G91" s="439">
        <v>3573.9333333333334</v>
      </c>
      <c r="H91" s="439">
        <v>3671.9333333333334</v>
      </c>
      <c r="I91" s="439">
        <v>3692.9666666666672</v>
      </c>
      <c r="J91" s="439">
        <v>3720.9333333333334</v>
      </c>
      <c r="K91" s="438">
        <v>3665</v>
      </c>
      <c r="L91" s="438">
        <v>3616</v>
      </c>
      <c r="M91" s="438">
        <v>2.35555</v>
      </c>
    </row>
    <row r="92" spans="1:13" s="13" customFormat="1">
      <c r="A92" s="245">
        <v>82</v>
      </c>
      <c r="B92" s="441" t="s">
        <v>320</v>
      </c>
      <c r="C92" s="438">
        <v>734.05</v>
      </c>
      <c r="D92" s="439">
        <v>740.65</v>
      </c>
      <c r="E92" s="439">
        <v>721.5</v>
      </c>
      <c r="F92" s="439">
        <v>708.95</v>
      </c>
      <c r="G92" s="439">
        <v>689.80000000000007</v>
      </c>
      <c r="H92" s="439">
        <v>753.19999999999993</v>
      </c>
      <c r="I92" s="439">
        <v>772.3499999999998</v>
      </c>
      <c r="J92" s="439">
        <v>784.89999999999986</v>
      </c>
      <c r="K92" s="438">
        <v>759.8</v>
      </c>
      <c r="L92" s="438">
        <v>728.1</v>
      </c>
      <c r="M92" s="438">
        <v>7.3812899999999999</v>
      </c>
    </row>
    <row r="93" spans="1:13" s="13" customFormat="1">
      <c r="A93" s="245">
        <v>83</v>
      </c>
      <c r="B93" s="441" t="s">
        <v>321</v>
      </c>
      <c r="C93" s="438">
        <v>345.1</v>
      </c>
      <c r="D93" s="439">
        <v>346.3</v>
      </c>
      <c r="E93" s="439">
        <v>341.6</v>
      </c>
      <c r="F93" s="439">
        <v>338.1</v>
      </c>
      <c r="G93" s="439">
        <v>333.40000000000003</v>
      </c>
      <c r="H93" s="439">
        <v>349.8</v>
      </c>
      <c r="I93" s="439">
        <v>354.49999999999994</v>
      </c>
      <c r="J93" s="439">
        <v>358</v>
      </c>
      <c r="K93" s="438">
        <v>351</v>
      </c>
      <c r="L93" s="438">
        <v>342.8</v>
      </c>
      <c r="M93" s="438">
        <v>1.9376599999999999</v>
      </c>
    </row>
    <row r="94" spans="1:13" s="13" customFormat="1">
      <c r="A94" s="245">
        <v>84</v>
      </c>
      <c r="B94" s="441" t="s">
        <v>80</v>
      </c>
      <c r="C94" s="438">
        <v>775.8</v>
      </c>
      <c r="D94" s="439">
        <v>777.26666666666677</v>
      </c>
      <c r="E94" s="439">
        <v>769.53333333333353</v>
      </c>
      <c r="F94" s="439">
        <v>763.26666666666677</v>
      </c>
      <c r="G94" s="439">
        <v>755.53333333333353</v>
      </c>
      <c r="H94" s="439">
        <v>783.53333333333353</v>
      </c>
      <c r="I94" s="439">
        <v>791.26666666666688</v>
      </c>
      <c r="J94" s="439">
        <v>797.53333333333353</v>
      </c>
      <c r="K94" s="438">
        <v>785</v>
      </c>
      <c r="L94" s="438">
        <v>771</v>
      </c>
      <c r="M94" s="438">
        <v>5.0029599999999999</v>
      </c>
    </row>
    <row r="95" spans="1:13" s="13" customFormat="1">
      <c r="A95" s="245">
        <v>85</v>
      </c>
      <c r="B95" s="441" t="s">
        <v>322</v>
      </c>
      <c r="C95" s="438">
        <v>2844.6</v>
      </c>
      <c r="D95" s="439">
        <v>2832.6666666666665</v>
      </c>
      <c r="E95" s="439">
        <v>2766.4833333333331</v>
      </c>
      <c r="F95" s="439">
        <v>2688.3666666666668</v>
      </c>
      <c r="G95" s="439">
        <v>2622.1833333333334</v>
      </c>
      <c r="H95" s="439">
        <v>2910.7833333333328</v>
      </c>
      <c r="I95" s="439">
        <v>2976.9666666666662</v>
      </c>
      <c r="J95" s="439">
        <v>3055.0833333333326</v>
      </c>
      <c r="K95" s="438">
        <v>2898.85</v>
      </c>
      <c r="L95" s="438">
        <v>2754.55</v>
      </c>
      <c r="M95" s="438">
        <v>1.7209000000000001</v>
      </c>
    </row>
    <row r="96" spans="1:13" s="13" customFormat="1">
      <c r="A96" s="245">
        <v>86</v>
      </c>
      <c r="B96" s="441" t="s">
        <v>783</v>
      </c>
      <c r="C96" s="438">
        <v>324.95</v>
      </c>
      <c r="D96" s="439">
        <v>327.40000000000003</v>
      </c>
      <c r="E96" s="439">
        <v>319.55000000000007</v>
      </c>
      <c r="F96" s="439">
        <v>314.15000000000003</v>
      </c>
      <c r="G96" s="439">
        <v>306.30000000000007</v>
      </c>
      <c r="H96" s="439">
        <v>332.80000000000007</v>
      </c>
      <c r="I96" s="439">
        <v>340.65000000000009</v>
      </c>
      <c r="J96" s="439">
        <v>346.05000000000007</v>
      </c>
      <c r="K96" s="438">
        <v>335.25</v>
      </c>
      <c r="L96" s="438">
        <v>322</v>
      </c>
      <c r="M96" s="438">
        <v>1.5688200000000001</v>
      </c>
    </row>
    <row r="97" spans="1:13" s="13" customFormat="1">
      <c r="A97" s="245">
        <v>87</v>
      </c>
      <c r="B97" s="441" t="s">
        <v>75</v>
      </c>
      <c r="C97" s="438">
        <v>630.04999999999995</v>
      </c>
      <c r="D97" s="439">
        <v>630.68333333333328</v>
      </c>
      <c r="E97" s="439">
        <v>625.86666666666656</v>
      </c>
      <c r="F97" s="439">
        <v>621.68333333333328</v>
      </c>
      <c r="G97" s="439">
        <v>616.86666666666656</v>
      </c>
      <c r="H97" s="439">
        <v>634.86666666666656</v>
      </c>
      <c r="I97" s="439">
        <v>639.68333333333339</v>
      </c>
      <c r="J97" s="439">
        <v>643.86666666666656</v>
      </c>
      <c r="K97" s="438">
        <v>635.5</v>
      </c>
      <c r="L97" s="438">
        <v>626.5</v>
      </c>
      <c r="M97" s="438">
        <v>28.734590000000001</v>
      </c>
    </row>
    <row r="98" spans="1:13" s="13" customFormat="1">
      <c r="A98" s="245">
        <v>88</v>
      </c>
      <c r="B98" s="441" t="s">
        <v>323</v>
      </c>
      <c r="C98" s="438">
        <v>524.4</v>
      </c>
      <c r="D98" s="439">
        <v>522.86666666666667</v>
      </c>
      <c r="E98" s="439">
        <v>514.73333333333335</v>
      </c>
      <c r="F98" s="439">
        <v>505.06666666666672</v>
      </c>
      <c r="G98" s="439">
        <v>496.93333333333339</v>
      </c>
      <c r="H98" s="439">
        <v>532.5333333333333</v>
      </c>
      <c r="I98" s="439">
        <v>540.66666666666674</v>
      </c>
      <c r="J98" s="439">
        <v>550.33333333333326</v>
      </c>
      <c r="K98" s="438">
        <v>531</v>
      </c>
      <c r="L98" s="438">
        <v>513.20000000000005</v>
      </c>
      <c r="M98" s="438">
        <v>9.0217500000000008</v>
      </c>
    </row>
    <row r="99" spans="1:13" s="13" customFormat="1">
      <c r="A99" s="245">
        <v>89</v>
      </c>
      <c r="B99" s="441" t="s">
        <v>76</v>
      </c>
      <c r="C99" s="438">
        <v>151.75</v>
      </c>
      <c r="D99" s="439">
        <v>152.88333333333333</v>
      </c>
      <c r="E99" s="439">
        <v>149.86666666666665</v>
      </c>
      <c r="F99" s="439">
        <v>147.98333333333332</v>
      </c>
      <c r="G99" s="439">
        <v>144.96666666666664</v>
      </c>
      <c r="H99" s="439">
        <v>154.76666666666665</v>
      </c>
      <c r="I99" s="439">
        <v>157.7833333333333</v>
      </c>
      <c r="J99" s="439">
        <v>159.66666666666666</v>
      </c>
      <c r="K99" s="438">
        <v>155.9</v>
      </c>
      <c r="L99" s="438">
        <v>151</v>
      </c>
      <c r="M99" s="438">
        <v>120.7332</v>
      </c>
    </row>
    <row r="100" spans="1:13" s="13" customFormat="1">
      <c r="A100" s="245">
        <v>90</v>
      </c>
      <c r="B100" s="441" t="s">
        <v>324</v>
      </c>
      <c r="C100" s="438">
        <v>663.45</v>
      </c>
      <c r="D100" s="439">
        <v>667.86666666666667</v>
      </c>
      <c r="E100" s="439">
        <v>655.93333333333339</v>
      </c>
      <c r="F100" s="439">
        <v>648.41666666666674</v>
      </c>
      <c r="G100" s="439">
        <v>636.48333333333346</v>
      </c>
      <c r="H100" s="439">
        <v>675.38333333333333</v>
      </c>
      <c r="I100" s="439">
        <v>687.31666666666649</v>
      </c>
      <c r="J100" s="439">
        <v>694.83333333333326</v>
      </c>
      <c r="K100" s="438">
        <v>679.8</v>
      </c>
      <c r="L100" s="438">
        <v>660.35</v>
      </c>
      <c r="M100" s="438">
        <v>1.5105599999999999</v>
      </c>
    </row>
    <row r="101" spans="1:13">
      <c r="A101" s="245">
        <v>91</v>
      </c>
      <c r="B101" s="441" t="s">
        <v>325</v>
      </c>
      <c r="C101" s="438">
        <v>530.45000000000005</v>
      </c>
      <c r="D101" s="439">
        <v>531.41666666666663</v>
      </c>
      <c r="E101" s="439">
        <v>527.38333333333321</v>
      </c>
      <c r="F101" s="439">
        <v>524.31666666666661</v>
      </c>
      <c r="G101" s="439">
        <v>520.28333333333319</v>
      </c>
      <c r="H101" s="439">
        <v>534.48333333333323</v>
      </c>
      <c r="I101" s="439">
        <v>538.51666666666677</v>
      </c>
      <c r="J101" s="439">
        <v>541.58333333333326</v>
      </c>
      <c r="K101" s="438">
        <v>535.45000000000005</v>
      </c>
      <c r="L101" s="438">
        <v>528.35</v>
      </c>
      <c r="M101" s="438">
        <v>1.5251999999999999</v>
      </c>
    </row>
    <row r="102" spans="1:13">
      <c r="A102" s="245">
        <v>92</v>
      </c>
      <c r="B102" s="441" t="s">
        <v>326</v>
      </c>
      <c r="C102" s="438">
        <v>588.5</v>
      </c>
      <c r="D102" s="439">
        <v>586.56666666666672</v>
      </c>
      <c r="E102" s="439">
        <v>581.68333333333339</v>
      </c>
      <c r="F102" s="439">
        <v>574.86666666666667</v>
      </c>
      <c r="G102" s="439">
        <v>569.98333333333335</v>
      </c>
      <c r="H102" s="439">
        <v>593.38333333333344</v>
      </c>
      <c r="I102" s="439">
        <v>598.26666666666688</v>
      </c>
      <c r="J102" s="439">
        <v>605.08333333333348</v>
      </c>
      <c r="K102" s="438">
        <v>591.45000000000005</v>
      </c>
      <c r="L102" s="438">
        <v>579.75</v>
      </c>
      <c r="M102" s="438">
        <v>1.4062600000000001</v>
      </c>
    </row>
    <row r="103" spans="1:13">
      <c r="A103" s="245">
        <v>93</v>
      </c>
      <c r="B103" s="441" t="s">
        <v>77</v>
      </c>
      <c r="C103" s="438">
        <v>147</v>
      </c>
      <c r="D103" s="439">
        <v>147.61666666666667</v>
      </c>
      <c r="E103" s="439">
        <v>145.43333333333334</v>
      </c>
      <c r="F103" s="439">
        <v>143.86666666666667</v>
      </c>
      <c r="G103" s="439">
        <v>141.68333333333334</v>
      </c>
      <c r="H103" s="439">
        <v>149.18333333333334</v>
      </c>
      <c r="I103" s="439">
        <v>151.36666666666667</v>
      </c>
      <c r="J103" s="439">
        <v>152.93333333333334</v>
      </c>
      <c r="K103" s="438">
        <v>149.80000000000001</v>
      </c>
      <c r="L103" s="438">
        <v>146.05000000000001</v>
      </c>
      <c r="M103" s="438">
        <v>6.99824</v>
      </c>
    </row>
    <row r="104" spans="1:13">
      <c r="A104" s="245">
        <v>94</v>
      </c>
      <c r="B104" s="441" t="s">
        <v>327</v>
      </c>
      <c r="C104" s="438">
        <v>1350.4</v>
      </c>
      <c r="D104" s="439">
        <v>1353.1166666666666</v>
      </c>
      <c r="E104" s="439">
        <v>1342.3833333333332</v>
      </c>
      <c r="F104" s="439">
        <v>1334.3666666666666</v>
      </c>
      <c r="G104" s="439">
        <v>1323.6333333333332</v>
      </c>
      <c r="H104" s="439">
        <v>1361.1333333333332</v>
      </c>
      <c r="I104" s="439">
        <v>1371.8666666666663</v>
      </c>
      <c r="J104" s="439">
        <v>1379.8833333333332</v>
      </c>
      <c r="K104" s="438">
        <v>1363.85</v>
      </c>
      <c r="L104" s="438">
        <v>1345.1</v>
      </c>
      <c r="M104" s="438">
        <v>0.92820000000000003</v>
      </c>
    </row>
    <row r="105" spans="1:13">
      <c r="A105" s="245">
        <v>95</v>
      </c>
      <c r="B105" s="441" t="s">
        <v>328</v>
      </c>
      <c r="C105" s="438">
        <v>25.2</v>
      </c>
      <c r="D105" s="439">
        <v>26.183333333333334</v>
      </c>
      <c r="E105" s="439">
        <v>24.066666666666666</v>
      </c>
      <c r="F105" s="439">
        <v>22.933333333333334</v>
      </c>
      <c r="G105" s="439">
        <v>20.816666666666666</v>
      </c>
      <c r="H105" s="439">
        <v>27.316666666666666</v>
      </c>
      <c r="I105" s="439">
        <v>29.433333333333334</v>
      </c>
      <c r="J105" s="439">
        <v>30.566666666666666</v>
      </c>
      <c r="K105" s="438">
        <v>28.3</v>
      </c>
      <c r="L105" s="438">
        <v>25.05</v>
      </c>
      <c r="M105" s="438">
        <v>1170.93255</v>
      </c>
    </row>
    <row r="106" spans="1:13">
      <c r="A106" s="245">
        <v>96</v>
      </c>
      <c r="B106" s="441" t="s">
        <v>329</v>
      </c>
      <c r="C106" s="438">
        <v>967.45</v>
      </c>
      <c r="D106" s="439">
        <v>962.86666666666667</v>
      </c>
      <c r="E106" s="439">
        <v>920.73333333333335</v>
      </c>
      <c r="F106" s="439">
        <v>874.01666666666665</v>
      </c>
      <c r="G106" s="439">
        <v>831.88333333333333</v>
      </c>
      <c r="H106" s="439">
        <v>1009.5833333333334</v>
      </c>
      <c r="I106" s="439">
        <v>1051.7166666666667</v>
      </c>
      <c r="J106" s="439">
        <v>1098.4333333333334</v>
      </c>
      <c r="K106" s="438">
        <v>1005</v>
      </c>
      <c r="L106" s="438">
        <v>916.15</v>
      </c>
      <c r="M106" s="438">
        <v>40.726190000000003</v>
      </c>
    </row>
    <row r="107" spans="1:13">
      <c r="A107" s="245">
        <v>97</v>
      </c>
      <c r="B107" s="441" t="s">
        <v>330</v>
      </c>
      <c r="C107" s="438">
        <v>410.05</v>
      </c>
      <c r="D107" s="439">
        <v>412.31666666666666</v>
      </c>
      <c r="E107" s="439">
        <v>404.73333333333335</v>
      </c>
      <c r="F107" s="439">
        <v>399.41666666666669</v>
      </c>
      <c r="G107" s="439">
        <v>391.83333333333337</v>
      </c>
      <c r="H107" s="439">
        <v>417.63333333333333</v>
      </c>
      <c r="I107" s="439">
        <v>425.2166666666667</v>
      </c>
      <c r="J107" s="439">
        <v>430.5333333333333</v>
      </c>
      <c r="K107" s="438">
        <v>419.9</v>
      </c>
      <c r="L107" s="438">
        <v>407</v>
      </c>
      <c r="M107" s="438">
        <v>1.01586</v>
      </c>
    </row>
    <row r="108" spans="1:13">
      <c r="A108" s="245">
        <v>98</v>
      </c>
      <c r="B108" s="441" t="s">
        <v>79</v>
      </c>
      <c r="C108" s="438">
        <v>592.79999999999995</v>
      </c>
      <c r="D108" s="439">
        <v>595.26666666666665</v>
      </c>
      <c r="E108" s="439">
        <v>576.0333333333333</v>
      </c>
      <c r="F108" s="439">
        <v>559.26666666666665</v>
      </c>
      <c r="G108" s="439">
        <v>540.0333333333333</v>
      </c>
      <c r="H108" s="439">
        <v>612.0333333333333</v>
      </c>
      <c r="I108" s="439">
        <v>631.26666666666665</v>
      </c>
      <c r="J108" s="439">
        <v>648.0333333333333</v>
      </c>
      <c r="K108" s="438">
        <v>614.5</v>
      </c>
      <c r="L108" s="438">
        <v>578.5</v>
      </c>
      <c r="M108" s="438">
        <v>20.658090000000001</v>
      </c>
    </row>
    <row r="109" spans="1:13">
      <c r="A109" s="245">
        <v>99</v>
      </c>
      <c r="B109" s="441" t="s">
        <v>331</v>
      </c>
      <c r="C109" s="438">
        <v>4230.8</v>
      </c>
      <c r="D109" s="439">
        <v>4276.9333333333334</v>
      </c>
      <c r="E109" s="439">
        <v>4133.8666666666668</v>
      </c>
      <c r="F109" s="439">
        <v>4036.9333333333334</v>
      </c>
      <c r="G109" s="439">
        <v>3893.8666666666668</v>
      </c>
      <c r="H109" s="439">
        <v>4373.8666666666668</v>
      </c>
      <c r="I109" s="439">
        <v>4516.9333333333343</v>
      </c>
      <c r="J109" s="439">
        <v>4613.8666666666668</v>
      </c>
      <c r="K109" s="438">
        <v>4420</v>
      </c>
      <c r="L109" s="438">
        <v>4180</v>
      </c>
      <c r="M109" s="438">
        <v>0.69215000000000004</v>
      </c>
    </row>
    <row r="110" spans="1:13">
      <c r="A110" s="245">
        <v>100</v>
      </c>
      <c r="B110" s="441" t="s">
        <v>332</v>
      </c>
      <c r="C110" s="438">
        <v>181.1</v>
      </c>
      <c r="D110" s="439">
        <v>181.11666666666665</v>
      </c>
      <c r="E110" s="439">
        <v>178.2833333333333</v>
      </c>
      <c r="F110" s="439">
        <v>175.46666666666667</v>
      </c>
      <c r="G110" s="439">
        <v>172.63333333333333</v>
      </c>
      <c r="H110" s="439">
        <v>183.93333333333328</v>
      </c>
      <c r="I110" s="439">
        <v>186.76666666666659</v>
      </c>
      <c r="J110" s="439">
        <v>189.58333333333326</v>
      </c>
      <c r="K110" s="438">
        <v>183.95</v>
      </c>
      <c r="L110" s="438">
        <v>178.3</v>
      </c>
      <c r="M110" s="438">
        <v>1.52641</v>
      </c>
    </row>
    <row r="111" spans="1:13">
      <c r="A111" s="245">
        <v>101</v>
      </c>
      <c r="B111" s="441" t="s">
        <v>333</v>
      </c>
      <c r="C111" s="438">
        <v>307.2</v>
      </c>
      <c r="D111" s="439">
        <v>309.58333333333331</v>
      </c>
      <c r="E111" s="439">
        <v>303.71666666666664</v>
      </c>
      <c r="F111" s="439">
        <v>300.23333333333335</v>
      </c>
      <c r="G111" s="439">
        <v>294.36666666666667</v>
      </c>
      <c r="H111" s="439">
        <v>313.06666666666661</v>
      </c>
      <c r="I111" s="439">
        <v>318.93333333333328</v>
      </c>
      <c r="J111" s="439">
        <v>322.41666666666657</v>
      </c>
      <c r="K111" s="438">
        <v>315.45</v>
      </c>
      <c r="L111" s="438">
        <v>306.10000000000002</v>
      </c>
      <c r="M111" s="438">
        <v>13.750870000000001</v>
      </c>
    </row>
    <row r="112" spans="1:13">
      <c r="A112" s="245">
        <v>102</v>
      </c>
      <c r="B112" s="441" t="s">
        <v>334</v>
      </c>
      <c r="C112" s="438">
        <v>141.4</v>
      </c>
      <c r="D112" s="439">
        <v>140.16666666666666</v>
      </c>
      <c r="E112" s="439">
        <v>135.63333333333333</v>
      </c>
      <c r="F112" s="439">
        <v>129.86666666666667</v>
      </c>
      <c r="G112" s="439">
        <v>125.33333333333334</v>
      </c>
      <c r="H112" s="439">
        <v>145.93333333333331</v>
      </c>
      <c r="I112" s="439">
        <v>150.46666666666667</v>
      </c>
      <c r="J112" s="439">
        <v>156.23333333333329</v>
      </c>
      <c r="K112" s="438">
        <v>144.69999999999999</v>
      </c>
      <c r="L112" s="438">
        <v>134.4</v>
      </c>
      <c r="M112" s="438">
        <v>30.963380000000001</v>
      </c>
    </row>
    <row r="113" spans="1:13">
      <c r="A113" s="245">
        <v>103</v>
      </c>
      <c r="B113" s="441" t="s">
        <v>335</v>
      </c>
      <c r="C113" s="438">
        <v>670.6</v>
      </c>
      <c r="D113" s="439">
        <v>659.56666666666661</v>
      </c>
      <c r="E113" s="439">
        <v>644.13333333333321</v>
      </c>
      <c r="F113" s="439">
        <v>617.66666666666663</v>
      </c>
      <c r="G113" s="439">
        <v>602.23333333333323</v>
      </c>
      <c r="H113" s="439">
        <v>686.03333333333319</v>
      </c>
      <c r="I113" s="439">
        <v>701.46666666666658</v>
      </c>
      <c r="J113" s="439">
        <v>727.93333333333317</v>
      </c>
      <c r="K113" s="438">
        <v>675</v>
      </c>
      <c r="L113" s="438">
        <v>633.1</v>
      </c>
      <c r="M113" s="438">
        <v>1.5174799999999999</v>
      </c>
    </row>
    <row r="114" spans="1:13">
      <c r="A114" s="245">
        <v>104</v>
      </c>
      <c r="B114" s="441" t="s">
        <v>81</v>
      </c>
      <c r="C114" s="438">
        <v>541.85</v>
      </c>
      <c r="D114" s="439">
        <v>544.69999999999993</v>
      </c>
      <c r="E114" s="439">
        <v>535.79999999999984</v>
      </c>
      <c r="F114" s="439">
        <v>529.74999999999989</v>
      </c>
      <c r="G114" s="439">
        <v>520.8499999999998</v>
      </c>
      <c r="H114" s="439">
        <v>550.74999999999989</v>
      </c>
      <c r="I114" s="439">
        <v>559.65</v>
      </c>
      <c r="J114" s="439">
        <v>565.69999999999993</v>
      </c>
      <c r="K114" s="438">
        <v>553.6</v>
      </c>
      <c r="L114" s="438">
        <v>538.65</v>
      </c>
      <c r="M114" s="438">
        <v>23.04767</v>
      </c>
    </row>
    <row r="115" spans="1:13">
      <c r="A115" s="245">
        <v>105</v>
      </c>
      <c r="B115" s="441" t="s">
        <v>82</v>
      </c>
      <c r="C115" s="438">
        <v>955.85</v>
      </c>
      <c r="D115" s="439">
        <v>955.30000000000007</v>
      </c>
      <c r="E115" s="439">
        <v>949.70000000000016</v>
      </c>
      <c r="F115" s="439">
        <v>943.55000000000007</v>
      </c>
      <c r="G115" s="439">
        <v>937.95000000000016</v>
      </c>
      <c r="H115" s="439">
        <v>961.45000000000016</v>
      </c>
      <c r="I115" s="439">
        <v>967.05000000000007</v>
      </c>
      <c r="J115" s="439">
        <v>973.20000000000016</v>
      </c>
      <c r="K115" s="438">
        <v>960.9</v>
      </c>
      <c r="L115" s="438">
        <v>949.15</v>
      </c>
      <c r="M115" s="438">
        <v>23.443999999999999</v>
      </c>
    </row>
    <row r="116" spans="1:13">
      <c r="A116" s="245">
        <v>106</v>
      </c>
      <c r="B116" s="441" t="s">
        <v>231</v>
      </c>
      <c r="C116" s="438">
        <v>163.44999999999999</v>
      </c>
      <c r="D116" s="439">
        <v>164.51666666666665</v>
      </c>
      <c r="E116" s="439">
        <v>162.0333333333333</v>
      </c>
      <c r="F116" s="439">
        <v>160.61666666666665</v>
      </c>
      <c r="G116" s="439">
        <v>158.1333333333333</v>
      </c>
      <c r="H116" s="439">
        <v>165.93333333333331</v>
      </c>
      <c r="I116" s="439">
        <v>168.41666666666666</v>
      </c>
      <c r="J116" s="439">
        <v>169.83333333333331</v>
      </c>
      <c r="K116" s="438">
        <v>167</v>
      </c>
      <c r="L116" s="438">
        <v>163.1</v>
      </c>
      <c r="M116" s="438">
        <v>12.45411</v>
      </c>
    </row>
    <row r="117" spans="1:13">
      <c r="A117" s="245">
        <v>107</v>
      </c>
      <c r="B117" s="441" t="s">
        <v>83</v>
      </c>
      <c r="C117" s="438">
        <v>148.69999999999999</v>
      </c>
      <c r="D117" s="439">
        <v>148.66666666666666</v>
      </c>
      <c r="E117" s="439">
        <v>147.83333333333331</v>
      </c>
      <c r="F117" s="439">
        <v>146.96666666666667</v>
      </c>
      <c r="G117" s="439">
        <v>146.13333333333333</v>
      </c>
      <c r="H117" s="439">
        <v>149.5333333333333</v>
      </c>
      <c r="I117" s="439">
        <v>150.36666666666662</v>
      </c>
      <c r="J117" s="439">
        <v>151.23333333333329</v>
      </c>
      <c r="K117" s="438">
        <v>149.5</v>
      </c>
      <c r="L117" s="438">
        <v>147.80000000000001</v>
      </c>
      <c r="M117" s="438">
        <v>124.94441</v>
      </c>
    </row>
    <row r="118" spans="1:13">
      <c r="A118" s="245">
        <v>108</v>
      </c>
      <c r="B118" s="441" t="s">
        <v>336</v>
      </c>
      <c r="C118" s="438">
        <v>409.75</v>
      </c>
      <c r="D118" s="439">
        <v>411.83333333333331</v>
      </c>
      <c r="E118" s="439">
        <v>405.21666666666664</v>
      </c>
      <c r="F118" s="439">
        <v>400.68333333333334</v>
      </c>
      <c r="G118" s="439">
        <v>394.06666666666666</v>
      </c>
      <c r="H118" s="439">
        <v>416.36666666666662</v>
      </c>
      <c r="I118" s="439">
        <v>422.98333333333329</v>
      </c>
      <c r="J118" s="439">
        <v>427.51666666666659</v>
      </c>
      <c r="K118" s="438">
        <v>418.45</v>
      </c>
      <c r="L118" s="438">
        <v>407.3</v>
      </c>
      <c r="M118" s="438">
        <v>4.0258000000000003</v>
      </c>
    </row>
    <row r="119" spans="1:13">
      <c r="A119" s="245">
        <v>109</v>
      </c>
      <c r="B119" s="441" t="s">
        <v>820</v>
      </c>
      <c r="C119" s="438">
        <v>3978.65</v>
      </c>
      <c r="D119" s="439">
        <v>3995.5499999999997</v>
      </c>
      <c r="E119" s="439">
        <v>3946.3499999999995</v>
      </c>
      <c r="F119" s="439">
        <v>3914.0499999999997</v>
      </c>
      <c r="G119" s="439">
        <v>3864.8499999999995</v>
      </c>
      <c r="H119" s="439">
        <v>4027.8499999999995</v>
      </c>
      <c r="I119" s="439">
        <v>4077.0499999999993</v>
      </c>
      <c r="J119" s="439">
        <v>4109.3499999999995</v>
      </c>
      <c r="K119" s="438">
        <v>4044.75</v>
      </c>
      <c r="L119" s="438">
        <v>3963.25</v>
      </c>
      <c r="M119" s="438">
        <v>2.7922500000000001</v>
      </c>
    </row>
    <row r="120" spans="1:13">
      <c r="A120" s="245">
        <v>110</v>
      </c>
      <c r="B120" s="441" t="s">
        <v>84</v>
      </c>
      <c r="C120" s="438">
        <v>1689.35</v>
      </c>
      <c r="D120" s="439">
        <v>1688.9333333333334</v>
      </c>
      <c r="E120" s="439">
        <v>1671.4166666666667</v>
      </c>
      <c r="F120" s="439">
        <v>1653.4833333333333</v>
      </c>
      <c r="G120" s="439">
        <v>1635.9666666666667</v>
      </c>
      <c r="H120" s="439">
        <v>1706.8666666666668</v>
      </c>
      <c r="I120" s="439">
        <v>1724.3833333333332</v>
      </c>
      <c r="J120" s="439">
        <v>1742.3166666666668</v>
      </c>
      <c r="K120" s="438">
        <v>1706.45</v>
      </c>
      <c r="L120" s="438">
        <v>1671</v>
      </c>
      <c r="M120" s="438">
        <v>4.8753299999999999</v>
      </c>
    </row>
    <row r="121" spans="1:13">
      <c r="A121" s="245">
        <v>111</v>
      </c>
      <c r="B121" s="441" t="s">
        <v>85</v>
      </c>
      <c r="C121" s="438">
        <v>703.4</v>
      </c>
      <c r="D121" s="439">
        <v>700.6</v>
      </c>
      <c r="E121" s="439">
        <v>690.2</v>
      </c>
      <c r="F121" s="439">
        <v>677</v>
      </c>
      <c r="G121" s="439">
        <v>666.6</v>
      </c>
      <c r="H121" s="439">
        <v>713.80000000000007</v>
      </c>
      <c r="I121" s="439">
        <v>724.19999999999993</v>
      </c>
      <c r="J121" s="439">
        <v>737.40000000000009</v>
      </c>
      <c r="K121" s="438">
        <v>711</v>
      </c>
      <c r="L121" s="438">
        <v>687.4</v>
      </c>
      <c r="M121" s="438">
        <v>40.768900000000002</v>
      </c>
    </row>
    <row r="122" spans="1:13">
      <c r="A122" s="245">
        <v>112</v>
      </c>
      <c r="B122" s="441" t="s">
        <v>232</v>
      </c>
      <c r="C122" s="438">
        <v>917.55</v>
      </c>
      <c r="D122" s="439">
        <v>913.18333333333339</v>
      </c>
      <c r="E122" s="439">
        <v>901.36666666666679</v>
      </c>
      <c r="F122" s="439">
        <v>885.18333333333339</v>
      </c>
      <c r="G122" s="439">
        <v>873.36666666666679</v>
      </c>
      <c r="H122" s="439">
        <v>929.36666666666679</v>
      </c>
      <c r="I122" s="439">
        <v>941.18333333333339</v>
      </c>
      <c r="J122" s="439">
        <v>957.36666666666679</v>
      </c>
      <c r="K122" s="438">
        <v>925</v>
      </c>
      <c r="L122" s="438">
        <v>897</v>
      </c>
      <c r="M122" s="438">
        <v>4.7563599999999999</v>
      </c>
    </row>
    <row r="123" spans="1:13">
      <c r="A123" s="245">
        <v>113</v>
      </c>
      <c r="B123" s="441" t="s">
        <v>337</v>
      </c>
      <c r="C123" s="438">
        <v>730.3</v>
      </c>
      <c r="D123" s="439">
        <v>738.76666666666677</v>
      </c>
      <c r="E123" s="439">
        <v>718.53333333333353</v>
      </c>
      <c r="F123" s="439">
        <v>706.76666666666677</v>
      </c>
      <c r="G123" s="439">
        <v>686.53333333333353</v>
      </c>
      <c r="H123" s="439">
        <v>750.53333333333353</v>
      </c>
      <c r="I123" s="439">
        <v>770.76666666666688</v>
      </c>
      <c r="J123" s="439">
        <v>782.53333333333353</v>
      </c>
      <c r="K123" s="438">
        <v>759</v>
      </c>
      <c r="L123" s="438">
        <v>727</v>
      </c>
      <c r="M123" s="438">
        <v>2.2856700000000001</v>
      </c>
    </row>
    <row r="124" spans="1:13">
      <c r="A124" s="245">
        <v>114</v>
      </c>
      <c r="B124" s="441" t="s">
        <v>233</v>
      </c>
      <c r="C124" s="438">
        <v>413.95</v>
      </c>
      <c r="D124" s="439">
        <v>413.2</v>
      </c>
      <c r="E124" s="439">
        <v>409.4</v>
      </c>
      <c r="F124" s="439">
        <v>404.84999999999997</v>
      </c>
      <c r="G124" s="439">
        <v>401.04999999999995</v>
      </c>
      <c r="H124" s="439">
        <v>417.75</v>
      </c>
      <c r="I124" s="439">
        <v>421.55000000000007</v>
      </c>
      <c r="J124" s="439">
        <v>426.1</v>
      </c>
      <c r="K124" s="438">
        <v>417</v>
      </c>
      <c r="L124" s="438">
        <v>408.65</v>
      </c>
      <c r="M124" s="438">
        <v>9.2793899999999994</v>
      </c>
    </row>
    <row r="125" spans="1:13">
      <c r="A125" s="245">
        <v>115</v>
      </c>
      <c r="B125" s="441" t="s">
        <v>86</v>
      </c>
      <c r="C125" s="438">
        <v>833.35</v>
      </c>
      <c r="D125" s="439">
        <v>834.98333333333323</v>
      </c>
      <c r="E125" s="439">
        <v>825.91666666666652</v>
      </c>
      <c r="F125" s="439">
        <v>818.48333333333323</v>
      </c>
      <c r="G125" s="439">
        <v>809.41666666666652</v>
      </c>
      <c r="H125" s="439">
        <v>842.41666666666652</v>
      </c>
      <c r="I125" s="439">
        <v>851.48333333333335</v>
      </c>
      <c r="J125" s="439">
        <v>858.91666666666652</v>
      </c>
      <c r="K125" s="438">
        <v>844.05</v>
      </c>
      <c r="L125" s="438">
        <v>827.55</v>
      </c>
      <c r="M125" s="438">
        <v>7.3613</v>
      </c>
    </row>
    <row r="126" spans="1:13">
      <c r="A126" s="245">
        <v>116</v>
      </c>
      <c r="B126" s="441" t="s">
        <v>338</v>
      </c>
      <c r="C126" s="438">
        <v>871.9</v>
      </c>
      <c r="D126" s="439">
        <v>873.48333333333323</v>
      </c>
      <c r="E126" s="439">
        <v>860.46666666666647</v>
      </c>
      <c r="F126" s="439">
        <v>849.03333333333319</v>
      </c>
      <c r="G126" s="439">
        <v>836.01666666666642</v>
      </c>
      <c r="H126" s="439">
        <v>884.91666666666652</v>
      </c>
      <c r="I126" s="439">
        <v>897.93333333333317</v>
      </c>
      <c r="J126" s="439">
        <v>909.36666666666656</v>
      </c>
      <c r="K126" s="438">
        <v>886.5</v>
      </c>
      <c r="L126" s="438">
        <v>862.05</v>
      </c>
      <c r="M126" s="438">
        <v>1.2298</v>
      </c>
    </row>
    <row r="127" spans="1:13">
      <c r="A127" s="245">
        <v>117</v>
      </c>
      <c r="B127" s="441" t="s">
        <v>339</v>
      </c>
      <c r="C127" s="438">
        <v>107.4</v>
      </c>
      <c r="D127" s="439">
        <v>108.03333333333335</v>
      </c>
      <c r="E127" s="439">
        <v>106.06666666666669</v>
      </c>
      <c r="F127" s="439">
        <v>104.73333333333335</v>
      </c>
      <c r="G127" s="439">
        <v>102.76666666666669</v>
      </c>
      <c r="H127" s="439">
        <v>109.36666666666669</v>
      </c>
      <c r="I127" s="439">
        <v>111.33333333333336</v>
      </c>
      <c r="J127" s="439">
        <v>112.66666666666669</v>
      </c>
      <c r="K127" s="438">
        <v>110</v>
      </c>
      <c r="L127" s="438">
        <v>106.7</v>
      </c>
      <c r="M127" s="438">
        <v>7.7944100000000001</v>
      </c>
    </row>
    <row r="128" spans="1:13">
      <c r="A128" s="245">
        <v>118</v>
      </c>
      <c r="B128" s="441" t="s">
        <v>340</v>
      </c>
      <c r="C128" s="438">
        <v>107.7</v>
      </c>
      <c r="D128" s="439">
        <v>108.46666666666665</v>
      </c>
      <c r="E128" s="439">
        <v>106.48333333333331</v>
      </c>
      <c r="F128" s="439">
        <v>105.26666666666665</v>
      </c>
      <c r="G128" s="439">
        <v>103.2833333333333</v>
      </c>
      <c r="H128" s="439">
        <v>109.68333333333331</v>
      </c>
      <c r="I128" s="439">
        <v>111.66666666666666</v>
      </c>
      <c r="J128" s="439">
        <v>112.88333333333331</v>
      </c>
      <c r="K128" s="438">
        <v>110.45</v>
      </c>
      <c r="L128" s="438">
        <v>107.25</v>
      </c>
      <c r="M128" s="438">
        <v>11.607089999999999</v>
      </c>
    </row>
    <row r="129" spans="1:13">
      <c r="A129" s="245">
        <v>119</v>
      </c>
      <c r="B129" s="441" t="s">
        <v>341</v>
      </c>
      <c r="C129" s="438">
        <v>838</v>
      </c>
      <c r="D129" s="439">
        <v>811.79999999999984</v>
      </c>
      <c r="E129" s="439">
        <v>774.74999999999966</v>
      </c>
      <c r="F129" s="439">
        <v>711.49999999999977</v>
      </c>
      <c r="G129" s="439">
        <v>674.44999999999959</v>
      </c>
      <c r="H129" s="439">
        <v>875.04999999999973</v>
      </c>
      <c r="I129" s="439">
        <v>912.09999999999991</v>
      </c>
      <c r="J129" s="439">
        <v>975.3499999999998</v>
      </c>
      <c r="K129" s="438">
        <v>848.85</v>
      </c>
      <c r="L129" s="438">
        <v>748.55</v>
      </c>
      <c r="M129" s="438">
        <v>19.9328</v>
      </c>
    </row>
    <row r="130" spans="1:13">
      <c r="A130" s="245">
        <v>120</v>
      </c>
      <c r="B130" s="441" t="s">
        <v>92</v>
      </c>
      <c r="C130" s="438">
        <v>296.8</v>
      </c>
      <c r="D130" s="439">
        <v>299.41666666666669</v>
      </c>
      <c r="E130" s="439">
        <v>292.98333333333335</v>
      </c>
      <c r="F130" s="439">
        <v>289.16666666666669</v>
      </c>
      <c r="G130" s="439">
        <v>282.73333333333335</v>
      </c>
      <c r="H130" s="439">
        <v>303.23333333333335</v>
      </c>
      <c r="I130" s="439">
        <v>309.66666666666663</v>
      </c>
      <c r="J130" s="439">
        <v>313.48333333333335</v>
      </c>
      <c r="K130" s="438">
        <v>305.85000000000002</v>
      </c>
      <c r="L130" s="438">
        <v>295.60000000000002</v>
      </c>
      <c r="M130" s="438">
        <v>62.759509999999999</v>
      </c>
    </row>
    <row r="131" spans="1:13">
      <c r="A131" s="245">
        <v>121</v>
      </c>
      <c r="B131" s="441" t="s">
        <v>87</v>
      </c>
      <c r="C131" s="438">
        <v>566.65</v>
      </c>
      <c r="D131" s="439">
        <v>569.9</v>
      </c>
      <c r="E131" s="439">
        <v>561.79999999999995</v>
      </c>
      <c r="F131" s="439">
        <v>556.94999999999993</v>
      </c>
      <c r="G131" s="439">
        <v>548.84999999999991</v>
      </c>
      <c r="H131" s="439">
        <v>574.75</v>
      </c>
      <c r="I131" s="439">
        <v>582.85000000000014</v>
      </c>
      <c r="J131" s="439">
        <v>587.70000000000005</v>
      </c>
      <c r="K131" s="438">
        <v>578</v>
      </c>
      <c r="L131" s="438">
        <v>565.04999999999995</v>
      </c>
      <c r="M131" s="438">
        <v>26.81016</v>
      </c>
    </row>
    <row r="132" spans="1:13">
      <c r="A132" s="245">
        <v>122</v>
      </c>
      <c r="B132" s="441" t="s">
        <v>234</v>
      </c>
      <c r="C132" s="438">
        <v>1849.05</v>
      </c>
      <c r="D132" s="439">
        <v>1840.3</v>
      </c>
      <c r="E132" s="439">
        <v>1828.75</v>
      </c>
      <c r="F132" s="439">
        <v>1808.45</v>
      </c>
      <c r="G132" s="439">
        <v>1796.9</v>
      </c>
      <c r="H132" s="439">
        <v>1860.6</v>
      </c>
      <c r="I132" s="439">
        <v>1872.1499999999996</v>
      </c>
      <c r="J132" s="439">
        <v>1892.4499999999998</v>
      </c>
      <c r="K132" s="438">
        <v>1851.85</v>
      </c>
      <c r="L132" s="438">
        <v>1820</v>
      </c>
      <c r="M132" s="438">
        <v>2.1154600000000001</v>
      </c>
    </row>
    <row r="133" spans="1:13">
      <c r="A133" s="245">
        <v>123</v>
      </c>
      <c r="B133" s="441" t="s">
        <v>342</v>
      </c>
      <c r="C133" s="438">
        <v>1764.05</v>
      </c>
      <c r="D133" s="439">
        <v>1767.6166666666668</v>
      </c>
      <c r="E133" s="439">
        <v>1746.4333333333336</v>
      </c>
      <c r="F133" s="439">
        <v>1728.8166666666668</v>
      </c>
      <c r="G133" s="439">
        <v>1707.6333333333337</v>
      </c>
      <c r="H133" s="439">
        <v>1785.2333333333336</v>
      </c>
      <c r="I133" s="439">
        <v>1806.416666666667</v>
      </c>
      <c r="J133" s="439">
        <v>1824.0333333333335</v>
      </c>
      <c r="K133" s="438">
        <v>1788.8</v>
      </c>
      <c r="L133" s="438">
        <v>1750</v>
      </c>
      <c r="M133" s="438">
        <v>8.1268799999999999</v>
      </c>
    </row>
    <row r="134" spans="1:13">
      <c r="A134" s="245">
        <v>124</v>
      </c>
      <c r="B134" s="441" t="s">
        <v>343</v>
      </c>
      <c r="C134" s="438">
        <v>181.2</v>
      </c>
      <c r="D134" s="439">
        <v>181.9</v>
      </c>
      <c r="E134" s="439">
        <v>179.3</v>
      </c>
      <c r="F134" s="439">
        <v>177.4</v>
      </c>
      <c r="G134" s="439">
        <v>174.8</v>
      </c>
      <c r="H134" s="439">
        <v>183.8</v>
      </c>
      <c r="I134" s="439">
        <v>186.39999999999998</v>
      </c>
      <c r="J134" s="439">
        <v>188.3</v>
      </c>
      <c r="K134" s="438">
        <v>184.5</v>
      </c>
      <c r="L134" s="438">
        <v>180</v>
      </c>
      <c r="M134" s="438">
        <v>18.595020000000002</v>
      </c>
    </row>
    <row r="135" spans="1:13">
      <c r="A135" s="245">
        <v>125</v>
      </c>
      <c r="B135" s="441" t="s">
        <v>828</v>
      </c>
      <c r="C135" s="438">
        <v>183</v>
      </c>
      <c r="D135" s="439">
        <v>185.20000000000002</v>
      </c>
      <c r="E135" s="439">
        <v>179.40000000000003</v>
      </c>
      <c r="F135" s="439">
        <v>175.8</v>
      </c>
      <c r="G135" s="439">
        <v>170.00000000000003</v>
      </c>
      <c r="H135" s="439">
        <v>188.80000000000004</v>
      </c>
      <c r="I135" s="439">
        <v>194.60000000000005</v>
      </c>
      <c r="J135" s="439">
        <v>198.20000000000005</v>
      </c>
      <c r="K135" s="438">
        <v>191</v>
      </c>
      <c r="L135" s="438">
        <v>181.6</v>
      </c>
      <c r="M135" s="438">
        <v>4.2384899999999996</v>
      </c>
    </row>
    <row r="136" spans="1:13">
      <c r="A136" s="245">
        <v>126</v>
      </c>
      <c r="B136" s="441" t="s">
        <v>740</v>
      </c>
      <c r="C136" s="438">
        <v>947.55</v>
      </c>
      <c r="D136" s="439">
        <v>952.9</v>
      </c>
      <c r="E136" s="439">
        <v>937.8</v>
      </c>
      <c r="F136" s="439">
        <v>928.05</v>
      </c>
      <c r="G136" s="439">
        <v>912.94999999999993</v>
      </c>
      <c r="H136" s="439">
        <v>962.65</v>
      </c>
      <c r="I136" s="439">
        <v>977.75000000000011</v>
      </c>
      <c r="J136" s="439">
        <v>987.5</v>
      </c>
      <c r="K136" s="438">
        <v>968</v>
      </c>
      <c r="L136" s="438">
        <v>943.15</v>
      </c>
      <c r="M136" s="438">
        <v>0.93184999999999996</v>
      </c>
    </row>
    <row r="137" spans="1:13">
      <c r="A137" s="245">
        <v>127</v>
      </c>
      <c r="B137" s="441" t="s">
        <v>345</v>
      </c>
      <c r="C137" s="438">
        <v>548.65</v>
      </c>
      <c r="D137" s="439">
        <v>552.85</v>
      </c>
      <c r="E137" s="439">
        <v>540.80000000000007</v>
      </c>
      <c r="F137" s="439">
        <v>532.95000000000005</v>
      </c>
      <c r="G137" s="439">
        <v>520.90000000000009</v>
      </c>
      <c r="H137" s="439">
        <v>560.70000000000005</v>
      </c>
      <c r="I137" s="439">
        <v>572.75</v>
      </c>
      <c r="J137" s="439">
        <v>580.6</v>
      </c>
      <c r="K137" s="438">
        <v>564.9</v>
      </c>
      <c r="L137" s="438">
        <v>545</v>
      </c>
      <c r="M137" s="438">
        <v>2.2134399999999999</v>
      </c>
    </row>
    <row r="138" spans="1:13">
      <c r="A138" s="245">
        <v>128</v>
      </c>
      <c r="B138" s="441" t="s">
        <v>89</v>
      </c>
      <c r="C138" s="438">
        <v>14.7</v>
      </c>
      <c r="D138" s="439">
        <v>14.9</v>
      </c>
      <c r="E138" s="439">
        <v>14.4</v>
      </c>
      <c r="F138" s="439">
        <v>14.1</v>
      </c>
      <c r="G138" s="439">
        <v>13.6</v>
      </c>
      <c r="H138" s="439">
        <v>15.200000000000001</v>
      </c>
      <c r="I138" s="439">
        <v>15.700000000000001</v>
      </c>
      <c r="J138" s="439">
        <v>16</v>
      </c>
      <c r="K138" s="438">
        <v>15.4</v>
      </c>
      <c r="L138" s="438">
        <v>14.6</v>
      </c>
      <c r="M138" s="438">
        <v>182.68898999999999</v>
      </c>
    </row>
    <row r="139" spans="1:13">
      <c r="A139" s="245">
        <v>129</v>
      </c>
      <c r="B139" s="441" t="s">
        <v>346</v>
      </c>
      <c r="C139" s="438">
        <v>199.35</v>
      </c>
      <c r="D139" s="439">
        <v>201.25</v>
      </c>
      <c r="E139" s="439">
        <v>195.6</v>
      </c>
      <c r="F139" s="439">
        <v>191.85</v>
      </c>
      <c r="G139" s="439">
        <v>186.2</v>
      </c>
      <c r="H139" s="439">
        <v>205</v>
      </c>
      <c r="I139" s="439">
        <v>210.64999999999998</v>
      </c>
      <c r="J139" s="439">
        <v>214.4</v>
      </c>
      <c r="K139" s="438">
        <v>206.9</v>
      </c>
      <c r="L139" s="438">
        <v>197.5</v>
      </c>
      <c r="M139" s="438">
        <v>11.86252</v>
      </c>
    </row>
    <row r="140" spans="1:13">
      <c r="A140" s="245">
        <v>130</v>
      </c>
      <c r="B140" s="441" t="s">
        <v>90</v>
      </c>
      <c r="C140" s="438">
        <v>4288.75</v>
      </c>
      <c r="D140" s="439">
        <v>4268.4833333333336</v>
      </c>
      <c r="E140" s="439">
        <v>4239.2166666666672</v>
      </c>
      <c r="F140" s="439">
        <v>4189.6833333333334</v>
      </c>
      <c r="G140" s="439">
        <v>4160.416666666667</v>
      </c>
      <c r="H140" s="439">
        <v>4318.0166666666673</v>
      </c>
      <c r="I140" s="439">
        <v>4347.2833333333338</v>
      </c>
      <c r="J140" s="439">
        <v>4396.8166666666675</v>
      </c>
      <c r="K140" s="438">
        <v>4297.75</v>
      </c>
      <c r="L140" s="438">
        <v>4218.95</v>
      </c>
      <c r="M140" s="438">
        <v>3.77841</v>
      </c>
    </row>
    <row r="141" spans="1:13">
      <c r="A141" s="245">
        <v>131</v>
      </c>
      <c r="B141" s="441" t="s">
        <v>347</v>
      </c>
      <c r="C141" s="438">
        <v>4554.55</v>
      </c>
      <c r="D141" s="439">
        <v>4580.7500000000009</v>
      </c>
      <c r="E141" s="439">
        <v>4478.9000000000015</v>
      </c>
      <c r="F141" s="439">
        <v>4403.2500000000009</v>
      </c>
      <c r="G141" s="439">
        <v>4301.4000000000015</v>
      </c>
      <c r="H141" s="439">
        <v>4656.4000000000015</v>
      </c>
      <c r="I141" s="439">
        <v>4758.2500000000018</v>
      </c>
      <c r="J141" s="439">
        <v>4833.9000000000015</v>
      </c>
      <c r="K141" s="438">
        <v>4682.6000000000004</v>
      </c>
      <c r="L141" s="438">
        <v>4505.1000000000004</v>
      </c>
      <c r="M141" s="438">
        <v>2.7838400000000001</v>
      </c>
    </row>
    <row r="142" spans="1:13">
      <c r="A142" s="245">
        <v>132</v>
      </c>
      <c r="B142" s="441" t="s">
        <v>348</v>
      </c>
      <c r="C142" s="438">
        <v>3138.35</v>
      </c>
      <c r="D142" s="439">
        <v>3154.1833333333329</v>
      </c>
      <c r="E142" s="439">
        <v>3108.3666666666659</v>
      </c>
      <c r="F142" s="439">
        <v>3078.3833333333328</v>
      </c>
      <c r="G142" s="439">
        <v>3032.5666666666657</v>
      </c>
      <c r="H142" s="439">
        <v>3184.1666666666661</v>
      </c>
      <c r="I142" s="439">
        <v>3229.9833333333327</v>
      </c>
      <c r="J142" s="439">
        <v>3259.9666666666662</v>
      </c>
      <c r="K142" s="438">
        <v>3200</v>
      </c>
      <c r="L142" s="438">
        <v>3124.2</v>
      </c>
      <c r="M142" s="438">
        <v>2.0414099999999999</v>
      </c>
    </row>
    <row r="143" spans="1:13">
      <c r="A143" s="245">
        <v>133</v>
      </c>
      <c r="B143" s="441" t="s">
        <v>93</v>
      </c>
      <c r="C143" s="438">
        <v>5308.35</v>
      </c>
      <c r="D143" s="439">
        <v>5292.95</v>
      </c>
      <c r="E143" s="439">
        <v>5265.9</v>
      </c>
      <c r="F143" s="439">
        <v>5223.45</v>
      </c>
      <c r="G143" s="439">
        <v>5196.3999999999996</v>
      </c>
      <c r="H143" s="439">
        <v>5335.4</v>
      </c>
      <c r="I143" s="439">
        <v>5362.4500000000007</v>
      </c>
      <c r="J143" s="439">
        <v>5404.9</v>
      </c>
      <c r="K143" s="438">
        <v>5320</v>
      </c>
      <c r="L143" s="438">
        <v>5250.5</v>
      </c>
      <c r="M143" s="438">
        <v>4.2685500000000003</v>
      </c>
    </row>
    <row r="144" spans="1:13">
      <c r="A144" s="245">
        <v>134</v>
      </c>
      <c r="B144" s="441" t="s">
        <v>349</v>
      </c>
      <c r="C144" s="438">
        <v>434.1</v>
      </c>
      <c r="D144" s="439">
        <v>435.73333333333335</v>
      </c>
      <c r="E144" s="439">
        <v>428.61666666666667</v>
      </c>
      <c r="F144" s="439">
        <v>423.13333333333333</v>
      </c>
      <c r="G144" s="439">
        <v>416.01666666666665</v>
      </c>
      <c r="H144" s="439">
        <v>441.2166666666667</v>
      </c>
      <c r="I144" s="439">
        <v>448.33333333333337</v>
      </c>
      <c r="J144" s="439">
        <v>453.81666666666672</v>
      </c>
      <c r="K144" s="438">
        <v>442.85</v>
      </c>
      <c r="L144" s="438">
        <v>430.25</v>
      </c>
      <c r="M144" s="438">
        <v>4.0526900000000001</v>
      </c>
    </row>
    <row r="145" spans="1:13">
      <c r="A145" s="245">
        <v>135</v>
      </c>
      <c r="B145" s="441" t="s">
        <v>350</v>
      </c>
      <c r="C145" s="438">
        <v>113.9</v>
      </c>
      <c r="D145" s="439">
        <v>114.13333333333333</v>
      </c>
      <c r="E145" s="439">
        <v>111.61666666666665</v>
      </c>
      <c r="F145" s="439">
        <v>109.33333333333331</v>
      </c>
      <c r="G145" s="439">
        <v>106.81666666666663</v>
      </c>
      <c r="H145" s="439">
        <v>116.41666666666666</v>
      </c>
      <c r="I145" s="439">
        <v>118.93333333333334</v>
      </c>
      <c r="J145" s="439">
        <v>121.21666666666667</v>
      </c>
      <c r="K145" s="438">
        <v>116.65</v>
      </c>
      <c r="L145" s="438">
        <v>111.85</v>
      </c>
      <c r="M145" s="438">
        <v>10.796469999999999</v>
      </c>
    </row>
    <row r="146" spans="1:13">
      <c r="A146" s="245">
        <v>136</v>
      </c>
      <c r="B146" s="441" t="s">
        <v>829</v>
      </c>
      <c r="C146" s="438">
        <v>286.2</v>
      </c>
      <c r="D146" s="439">
        <v>286.0333333333333</v>
      </c>
      <c r="E146" s="439">
        <v>280.16666666666663</v>
      </c>
      <c r="F146" s="439">
        <v>274.13333333333333</v>
      </c>
      <c r="G146" s="439">
        <v>268.26666666666665</v>
      </c>
      <c r="H146" s="439">
        <v>292.06666666666661</v>
      </c>
      <c r="I146" s="439">
        <v>297.93333333333328</v>
      </c>
      <c r="J146" s="439">
        <v>303.96666666666658</v>
      </c>
      <c r="K146" s="438">
        <v>291.89999999999998</v>
      </c>
      <c r="L146" s="438">
        <v>280</v>
      </c>
      <c r="M146" s="438">
        <v>11.07211</v>
      </c>
    </row>
    <row r="147" spans="1:13">
      <c r="A147" s="245">
        <v>137</v>
      </c>
      <c r="B147" s="441" t="s">
        <v>742</v>
      </c>
      <c r="C147" s="438">
        <v>1829.6</v>
      </c>
      <c r="D147" s="439">
        <v>1828.9666666666665</v>
      </c>
      <c r="E147" s="439">
        <v>1810.9333333333329</v>
      </c>
      <c r="F147" s="439">
        <v>1792.2666666666664</v>
      </c>
      <c r="G147" s="439">
        <v>1774.2333333333329</v>
      </c>
      <c r="H147" s="439">
        <v>1847.633333333333</v>
      </c>
      <c r="I147" s="439">
        <v>1865.6666666666663</v>
      </c>
      <c r="J147" s="439">
        <v>1884.333333333333</v>
      </c>
      <c r="K147" s="438">
        <v>1847</v>
      </c>
      <c r="L147" s="438">
        <v>1810.3</v>
      </c>
      <c r="M147" s="438">
        <v>4.8770000000000001E-2</v>
      </c>
    </row>
    <row r="148" spans="1:13">
      <c r="A148" s="245">
        <v>138</v>
      </c>
      <c r="B148" s="441" t="s">
        <v>235</v>
      </c>
      <c r="C148" s="438">
        <v>74.5</v>
      </c>
      <c r="D148" s="439">
        <v>74.8</v>
      </c>
      <c r="E148" s="439">
        <v>73.8</v>
      </c>
      <c r="F148" s="439">
        <v>73.099999999999994</v>
      </c>
      <c r="G148" s="439">
        <v>72.099999999999994</v>
      </c>
      <c r="H148" s="439">
        <v>75.5</v>
      </c>
      <c r="I148" s="439">
        <v>76.5</v>
      </c>
      <c r="J148" s="439">
        <v>77.2</v>
      </c>
      <c r="K148" s="438">
        <v>75.8</v>
      </c>
      <c r="L148" s="438">
        <v>74.099999999999994</v>
      </c>
      <c r="M148" s="438">
        <v>39.39273</v>
      </c>
    </row>
    <row r="149" spans="1:13">
      <c r="A149" s="245">
        <v>139</v>
      </c>
      <c r="B149" s="441" t="s">
        <v>94</v>
      </c>
      <c r="C149" s="438">
        <v>2718.2</v>
      </c>
      <c r="D149" s="439">
        <v>2725.1833333333329</v>
      </c>
      <c r="E149" s="439">
        <v>2691.016666666666</v>
      </c>
      <c r="F149" s="439">
        <v>2663.833333333333</v>
      </c>
      <c r="G149" s="439">
        <v>2629.6666666666661</v>
      </c>
      <c r="H149" s="439">
        <v>2752.3666666666659</v>
      </c>
      <c r="I149" s="439">
        <v>2786.5333333333328</v>
      </c>
      <c r="J149" s="439">
        <v>2813.7166666666658</v>
      </c>
      <c r="K149" s="438">
        <v>2759.35</v>
      </c>
      <c r="L149" s="438">
        <v>2698</v>
      </c>
      <c r="M149" s="438">
        <v>4.77522</v>
      </c>
    </row>
    <row r="150" spans="1:13">
      <c r="A150" s="245">
        <v>140</v>
      </c>
      <c r="B150" s="441" t="s">
        <v>351</v>
      </c>
      <c r="C150" s="438">
        <v>213.65</v>
      </c>
      <c r="D150" s="439">
        <v>212.26666666666668</v>
      </c>
      <c r="E150" s="439">
        <v>208.73333333333335</v>
      </c>
      <c r="F150" s="439">
        <v>203.81666666666666</v>
      </c>
      <c r="G150" s="439">
        <v>200.28333333333333</v>
      </c>
      <c r="H150" s="439">
        <v>217.18333333333337</v>
      </c>
      <c r="I150" s="439">
        <v>220.71666666666673</v>
      </c>
      <c r="J150" s="439">
        <v>225.63333333333338</v>
      </c>
      <c r="K150" s="438">
        <v>215.8</v>
      </c>
      <c r="L150" s="438">
        <v>207.35</v>
      </c>
      <c r="M150" s="438">
        <v>1.24186</v>
      </c>
    </row>
    <row r="151" spans="1:13">
      <c r="A151" s="245">
        <v>141</v>
      </c>
      <c r="B151" s="441" t="s">
        <v>236</v>
      </c>
      <c r="C151" s="438">
        <v>528.65</v>
      </c>
      <c r="D151" s="439">
        <v>531.13333333333333</v>
      </c>
      <c r="E151" s="439">
        <v>522.26666666666665</v>
      </c>
      <c r="F151" s="439">
        <v>515.88333333333333</v>
      </c>
      <c r="G151" s="439">
        <v>507.01666666666665</v>
      </c>
      <c r="H151" s="439">
        <v>537.51666666666665</v>
      </c>
      <c r="I151" s="439">
        <v>546.38333333333321</v>
      </c>
      <c r="J151" s="439">
        <v>552.76666666666665</v>
      </c>
      <c r="K151" s="438">
        <v>540</v>
      </c>
      <c r="L151" s="438">
        <v>524.75</v>
      </c>
      <c r="M151" s="438">
        <v>7.1410499999999999</v>
      </c>
    </row>
    <row r="152" spans="1:13">
      <c r="A152" s="245">
        <v>142</v>
      </c>
      <c r="B152" s="441" t="s">
        <v>237</v>
      </c>
      <c r="C152" s="438">
        <v>1536.45</v>
      </c>
      <c r="D152" s="439">
        <v>1550.4833333333333</v>
      </c>
      <c r="E152" s="439">
        <v>1515.9666666666667</v>
      </c>
      <c r="F152" s="439">
        <v>1495.4833333333333</v>
      </c>
      <c r="G152" s="439">
        <v>1460.9666666666667</v>
      </c>
      <c r="H152" s="439">
        <v>1570.9666666666667</v>
      </c>
      <c r="I152" s="439">
        <v>1605.4833333333336</v>
      </c>
      <c r="J152" s="439">
        <v>1625.9666666666667</v>
      </c>
      <c r="K152" s="438">
        <v>1585</v>
      </c>
      <c r="L152" s="438">
        <v>1530</v>
      </c>
      <c r="M152" s="438">
        <v>0.44756000000000001</v>
      </c>
    </row>
    <row r="153" spans="1:13">
      <c r="A153" s="245">
        <v>143</v>
      </c>
      <c r="B153" s="441" t="s">
        <v>238</v>
      </c>
      <c r="C153" s="438">
        <v>81.900000000000006</v>
      </c>
      <c r="D153" s="439">
        <v>82.466666666666683</v>
      </c>
      <c r="E153" s="439">
        <v>80.983333333333363</v>
      </c>
      <c r="F153" s="439">
        <v>80.066666666666677</v>
      </c>
      <c r="G153" s="439">
        <v>78.583333333333357</v>
      </c>
      <c r="H153" s="439">
        <v>83.383333333333368</v>
      </c>
      <c r="I153" s="439">
        <v>84.866666666666688</v>
      </c>
      <c r="J153" s="439">
        <v>85.783333333333374</v>
      </c>
      <c r="K153" s="438">
        <v>83.95</v>
      </c>
      <c r="L153" s="438">
        <v>81.55</v>
      </c>
      <c r="M153" s="438">
        <v>38.058300000000003</v>
      </c>
    </row>
    <row r="154" spans="1:13">
      <c r="A154" s="245">
        <v>144</v>
      </c>
      <c r="B154" s="441" t="s">
        <v>95</v>
      </c>
      <c r="C154" s="438">
        <v>94.8</v>
      </c>
      <c r="D154" s="439">
        <v>94.75</v>
      </c>
      <c r="E154" s="439">
        <v>91.5</v>
      </c>
      <c r="F154" s="439">
        <v>88.2</v>
      </c>
      <c r="G154" s="439">
        <v>84.95</v>
      </c>
      <c r="H154" s="439">
        <v>98.05</v>
      </c>
      <c r="I154" s="439">
        <v>101.3</v>
      </c>
      <c r="J154" s="439">
        <v>104.6</v>
      </c>
      <c r="K154" s="438">
        <v>98</v>
      </c>
      <c r="L154" s="438">
        <v>91.45</v>
      </c>
      <c r="M154" s="438">
        <v>26.209589999999999</v>
      </c>
    </row>
    <row r="155" spans="1:13">
      <c r="A155" s="245">
        <v>145</v>
      </c>
      <c r="B155" s="441" t="s">
        <v>352</v>
      </c>
      <c r="C155" s="438">
        <v>697.45</v>
      </c>
      <c r="D155" s="439">
        <v>703.15</v>
      </c>
      <c r="E155" s="439">
        <v>688.3</v>
      </c>
      <c r="F155" s="439">
        <v>679.15</v>
      </c>
      <c r="G155" s="439">
        <v>664.3</v>
      </c>
      <c r="H155" s="439">
        <v>712.3</v>
      </c>
      <c r="I155" s="439">
        <v>727.15000000000009</v>
      </c>
      <c r="J155" s="439">
        <v>736.3</v>
      </c>
      <c r="K155" s="438">
        <v>718</v>
      </c>
      <c r="L155" s="438">
        <v>694</v>
      </c>
      <c r="M155" s="438">
        <v>1.2877000000000001</v>
      </c>
    </row>
    <row r="156" spans="1:13">
      <c r="A156" s="245">
        <v>146</v>
      </c>
      <c r="B156" s="441" t="s">
        <v>96</v>
      </c>
      <c r="C156" s="438">
        <v>1169.8</v>
      </c>
      <c r="D156" s="439">
        <v>1175.3499999999999</v>
      </c>
      <c r="E156" s="439">
        <v>1161.7999999999997</v>
      </c>
      <c r="F156" s="439">
        <v>1153.7999999999997</v>
      </c>
      <c r="G156" s="439">
        <v>1140.2499999999995</v>
      </c>
      <c r="H156" s="439">
        <v>1183.3499999999999</v>
      </c>
      <c r="I156" s="439">
        <v>1196.9000000000001</v>
      </c>
      <c r="J156" s="439">
        <v>1204.9000000000001</v>
      </c>
      <c r="K156" s="438">
        <v>1188.9000000000001</v>
      </c>
      <c r="L156" s="438">
        <v>1167.3499999999999</v>
      </c>
      <c r="M156" s="438">
        <v>10.182460000000001</v>
      </c>
    </row>
    <row r="157" spans="1:13">
      <c r="A157" s="245">
        <v>147</v>
      </c>
      <c r="B157" s="441" t="s">
        <v>97</v>
      </c>
      <c r="C157" s="438">
        <v>185.85</v>
      </c>
      <c r="D157" s="439">
        <v>186.2833333333333</v>
      </c>
      <c r="E157" s="439">
        <v>184.76666666666659</v>
      </c>
      <c r="F157" s="439">
        <v>183.68333333333328</v>
      </c>
      <c r="G157" s="439">
        <v>182.16666666666657</v>
      </c>
      <c r="H157" s="439">
        <v>187.36666666666662</v>
      </c>
      <c r="I157" s="439">
        <v>188.88333333333333</v>
      </c>
      <c r="J157" s="439">
        <v>189.96666666666664</v>
      </c>
      <c r="K157" s="438">
        <v>187.8</v>
      </c>
      <c r="L157" s="438">
        <v>185.2</v>
      </c>
      <c r="M157" s="438">
        <v>14.8903</v>
      </c>
    </row>
    <row r="158" spans="1:13">
      <c r="A158" s="245">
        <v>148</v>
      </c>
      <c r="B158" s="441" t="s">
        <v>354</v>
      </c>
      <c r="C158" s="438">
        <v>359.55</v>
      </c>
      <c r="D158" s="439">
        <v>362.51666666666665</v>
      </c>
      <c r="E158" s="439">
        <v>355.0333333333333</v>
      </c>
      <c r="F158" s="439">
        <v>350.51666666666665</v>
      </c>
      <c r="G158" s="439">
        <v>343.0333333333333</v>
      </c>
      <c r="H158" s="439">
        <v>367.0333333333333</v>
      </c>
      <c r="I158" s="439">
        <v>374.51666666666665</v>
      </c>
      <c r="J158" s="439">
        <v>379.0333333333333</v>
      </c>
      <c r="K158" s="438">
        <v>370</v>
      </c>
      <c r="L158" s="438">
        <v>358</v>
      </c>
      <c r="M158" s="438">
        <v>4.3718500000000002</v>
      </c>
    </row>
    <row r="159" spans="1:13">
      <c r="A159" s="245">
        <v>149</v>
      </c>
      <c r="B159" s="441" t="s">
        <v>98</v>
      </c>
      <c r="C159" s="438">
        <v>84.6</v>
      </c>
      <c r="D159" s="439">
        <v>85.166666666666671</v>
      </c>
      <c r="E159" s="439">
        <v>83.733333333333348</v>
      </c>
      <c r="F159" s="439">
        <v>82.866666666666674</v>
      </c>
      <c r="G159" s="439">
        <v>81.433333333333351</v>
      </c>
      <c r="H159" s="439">
        <v>86.033333333333346</v>
      </c>
      <c r="I159" s="439">
        <v>87.466666666666654</v>
      </c>
      <c r="J159" s="439">
        <v>88.333333333333343</v>
      </c>
      <c r="K159" s="438">
        <v>86.6</v>
      </c>
      <c r="L159" s="438">
        <v>84.3</v>
      </c>
      <c r="M159" s="438">
        <v>172.22313</v>
      </c>
    </row>
    <row r="160" spans="1:13">
      <c r="A160" s="245">
        <v>150</v>
      </c>
      <c r="B160" s="441" t="s">
        <v>355</v>
      </c>
      <c r="C160" s="438">
        <v>2893.75</v>
      </c>
      <c r="D160" s="439">
        <v>2882.9333333333329</v>
      </c>
      <c r="E160" s="439">
        <v>2840.8166666666657</v>
      </c>
      <c r="F160" s="439">
        <v>2787.8833333333328</v>
      </c>
      <c r="G160" s="439">
        <v>2745.7666666666655</v>
      </c>
      <c r="H160" s="439">
        <v>2935.8666666666659</v>
      </c>
      <c r="I160" s="439">
        <v>2977.9833333333336</v>
      </c>
      <c r="J160" s="439">
        <v>3030.9166666666661</v>
      </c>
      <c r="K160" s="438">
        <v>2925.05</v>
      </c>
      <c r="L160" s="438">
        <v>2830</v>
      </c>
      <c r="M160" s="438">
        <v>0.56906000000000001</v>
      </c>
    </row>
    <row r="161" spans="1:13">
      <c r="A161" s="245">
        <v>151</v>
      </c>
      <c r="B161" s="441" t="s">
        <v>356</v>
      </c>
      <c r="C161" s="438">
        <v>500</v>
      </c>
      <c r="D161" s="439">
        <v>498</v>
      </c>
      <c r="E161" s="439">
        <v>493</v>
      </c>
      <c r="F161" s="439">
        <v>486</v>
      </c>
      <c r="G161" s="439">
        <v>481</v>
      </c>
      <c r="H161" s="439">
        <v>505</v>
      </c>
      <c r="I161" s="439">
        <v>510</v>
      </c>
      <c r="J161" s="439">
        <v>517</v>
      </c>
      <c r="K161" s="438">
        <v>503</v>
      </c>
      <c r="L161" s="438">
        <v>491</v>
      </c>
      <c r="M161" s="438">
        <v>4.7003000000000004</v>
      </c>
    </row>
    <row r="162" spans="1:13">
      <c r="A162" s="245">
        <v>152</v>
      </c>
      <c r="B162" s="441" t="s">
        <v>357</v>
      </c>
      <c r="C162" s="438">
        <v>172.75</v>
      </c>
      <c r="D162" s="439">
        <v>172.79999999999998</v>
      </c>
      <c r="E162" s="439">
        <v>169.59999999999997</v>
      </c>
      <c r="F162" s="439">
        <v>166.45</v>
      </c>
      <c r="G162" s="439">
        <v>163.24999999999997</v>
      </c>
      <c r="H162" s="439">
        <v>175.94999999999996</v>
      </c>
      <c r="I162" s="439">
        <v>179.14999999999995</v>
      </c>
      <c r="J162" s="439">
        <v>182.29999999999995</v>
      </c>
      <c r="K162" s="438">
        <v>176</v>
      </c>
      <c r="L162" s="438">
        <v>169.65</v>
      </c>
      <c r="M162" s="438">
        <v>12.40977</v>
      </c>
    </row>
    <row r="163" spans="1:13">
      <c r="A163" s="245">
        <v>153</v>
      </c>
      <c r="B163" s="441" t="s">
        <v>358</v>
      </c>
      <c r="C163" s="438">
        <v>165.85</v>
      </c>
      <c r="D163" s="439">
        <v>167.1</v>
      </c>
      <c r="E163" s="439">
        <v>163.75</v>
      </c>
      <c r="F163" s="439">
        <v>161.65</v>
      </c>
      <c r="G163" s="439">
        <v>158.30000000000001</v>
      </c>
      <c r="H163" s="439">
        <v>169.2</v>
      </c>
      <c r="I163" s="439">
        <v>172.54999999999995</v>
      </c>
      <c r="J163" s="439">
        <v>174.64999999999998</v>
      </c>
      <c r="K163" s="438">
        <v>170.45</v>
      </c>
      <c r="L163" s="438">
        <v>165</v>
      </c>
      <c r="M163" s="438">
        <v>45.892719999999997</v>
      </c>
    </row>
    <row r="164" spans="1:13">
      <c r="A164" s="245">
        <v>154</v>
      </c>
      <c r="B164" s="441" t="s">
        <v>359</v>
      </c>
      <c r="C164" s="438">
        <v>232</v>
      </c>
      <c r="D164" s="439">
        <v>233.6</v>
      </c>
      <c r="E164" s="439">
        <v>229.89999999999998</v>
      </c>
      <c r="F164" s="439">
        <v>227.79999999999998</v>
      </c>
      <c r="G164" s="439">
        <v>224.09999999999997</v>
      </c>
      <c r="H164" s="439">
        <v>235.7</v>
      </c>
      <c r="I164" s="439">
        <v>239.39999999999998</v>
      </c>
      <c r="J164" s="439">
        <v>241.5</v>
      </c>
      <c r="K164" s="438">
        <v>237.3</v>
      </c>
      <c r="L164" s="438">
        <v>231.5</v>
      </c>
      <c r="M164" s="438">
        <v>20.05761</v>
      </c>
    </row>
    <row r="165" spans="1:13">
      <c r="A165" s="245">
        <v>155</v>
      </c>
      <c r="B165" s="441" t="s">
        <v>239</v>
      </c>
      <c r="C165" s="438">
        <v>10.199999999999999</v>
      </c>
      <c r="D165" s="439">
        <v>10.383333333333333</v>
      </c>
      <c r="E165" s="439">
        <v>9.9166666666666661</v>
      </c>
      <c r="F165" s="439">
        <v>9.6333333333333329</v>
      </c>
      <c r="G165" s="439">
        <v>9.1666666666666661</v>
      </c>
      <c r="H165" s="439">
        <v>10.666666666666666</v>
      </c>
      <c r="I165" s="439">
        <v>11.133333333333335</v>
      </c>
      <c r="J165" s="439">
        <v>11.416666666666666</v>
      </c>
      <c r="K165" s="438">
        <v>10.85</v>
      </c>
      <c r="L165" s="438">
        <v>10.1</v>
      </c>
      <c r="M165" s="438">
        <v>292.32074999999998</v>
      </c>
    </row>
    <row r="166" spans="1:13">
      <c r="A166" s="245">
        <v>156</v>
      </c>
      <c r="B166" s="441" t="s">
        <v>240</v>
      </c>
      <c r="C166" s="438">
        <v>67.150000000000006</v>
      </c>
      <c r="D166" s="439">
        <v>68.433333333333337</v>
      </c>
      <c r="E166" s="439">
        <v>65.01666666666668</v>
      </c>
      <c r="F166" s="439">
        <v>62.88333333333334</v>
      </c>
      <c r="G166" s="439">
        <v>59.466666666666683</v>
      </c>
      <c r="H166" s="439">
        <v>70.566666666666677</v>
      </c>
      <c r="I166" s="439">
        <v>73.983333333333334</v>
      </c>
      <c r="J166" s="439">
        <v>76.116666666666674</v>
      </c>
      <c r="K166" s="438">
        <v>71.849999999999994</v>
      </c>
      <c r="L166" s="438">
        <v>66.3</v>
      </c>
      <c r="M166" s="438">
        <v>88.312510000000003</v>
      </c>
    </row>
    <row r="167" spans="1:13">
      <c r="A167" s="245">
        <v>157</v>
      </c>
      <c r="B167" s="441" t="s">
        <v>99</v>
      </c>
      <c r="C167" s="438">
        <v>155.30000000000001</v>
      </c>
      <c r="D167" s="439">
        <v>156.29999999999998</v>
      </c>
      <c r="E167" s="439">
        <v>153.89999999999998</v>
      </c>
      <c r="F167" s="439">
        <v>152.5</v>
      </c>
      <c r="G167" s="439">
        <v>150.1</v>
      </c>
      <c r="H167" s="439">
        <v>157.69999999999996</v>
      </c>
      <c r="I167" s="439">
        <v>160.1</v>
      </c>
      <c r="J167" s="439">
        <v>161.49999999999994</v>
      </c>
      <c r="K167" s="438">
        <v>158.69999999999999</v>
      </c>
      <c r="L167" s="438">
        <v>154.9</v>
      </c>
      <c r="M167" s="438">
        <v>78.623630000000006</v>
      </c>
    </row>
    <row r="168" spans="1:13">
      <c r="A168" s="245">
        <v>158</v>
      </c>
      <c r="B168" s="441" t="s">
        <v>360</v>
      </c>
      <c r="C168" s="438">
        <v>352</v>
      </c>
      <c r="D168" s="439">
        <v>355.7833333333333</v>
      </c>
      <c r="E168" s="439">
        <v>339.56666666666661</v>
      </c>
      <c r="F168" s="439">
        <v>327.13333333333333</v>
      </c>
      <c r="G168" s="439">
        <v>310.91666666666663</v>
      </c>
      <c r="H168" s="439">
        <v>368.21666666666658</v>
      </c>
      <c r="I168" s="439">
        <v>384.43333333333328</v>
      </c>
      <c r="J168" s="439">
        <v>396.86666666666656</v>
      </c>
      <c r="K168" s="438">
        <v>372</v>
      </c>
      <c r="L168" s="438">
        <v>343.35</v>
      </c>
      <c r="M168" s="438">
        <v>10.312060000000001</v>
      </c>
    </row>
    <row r="169" spans="1:13">
      <c r="A169" s="245">
        <v>159</v>
      </c>
      <c r="B169" s="441" t="s">
        <v>361</v>
      </c>
      <c r="C169" s="438">
        <v>281.85000000000002</v>
      </c>
      <c r="D169" s="439">
        <v>283.75</v>
      </c>
      <c r="E169" s="439">
        <v>278.85000000000002</v>
      </c>
      <c r="F169" s="439">
        <v>275.85000000000002</v>
      </c>
      <c r="G169" s="439">
        <v>270.95000000000005</v>
      </c>
      <c r="H169" s="439">
        <v>286.75</v>
      </c>
      <c r="I169" s="439">
        <v>291.64999999999998</v>
      </c>
      <c r="J169" s="439">
        <v>294.64999999999998</v>
      </c>
      <c r="K169" s="438">
        <v>288.64999999999998</v>
      </c>
      <c r="L169" s="438">
        <v>280.75</v>
      </c>
      <c r="M169" s="438">
        <v>1.08999</v>
      </c>
    </row>
    <row r="170" spans="1:13">
      <c r="A170" s="245">
        <v>160</v>
      </c>
      <c r="B170" s="441" t="s">
        <v>744</v>
      </c>
      <c r="C170" s="438">
        <v>4707.2</v>
      </c>
      <c r="D170" s="439">
        <v>4702.166666666667</v>
      </c>
      <c r="E170" s="439">
        <v>4625.0333333333338</v>
      </c>
      <c r="F170" s="439">
        <v>4542.8666666666668</v>
      </c>
      <c r="G170" s="439">
        <v>4465.7333333333336</v>
      </c>
      <c r="H170" s="439">
        <v>4784.3333333333339</v>
      </c>
      <c r="I170" s="439">
        <v>4861.4666666666672</v>
      </c>
      <c r="J170" s="439">
        <v>4943.6333333333341</v>
      </c>
      <c r="K170" s="438">
        <v>4779.3</v>
      </c>
      <c r="L170" s="438">
        <v>4620</v>
      </c>
      <c r="M170" s="438">
        <v>0.77283000000000002</v>
      </c>
    </row>
    <row r="171" spans="1:13">
      <c r="A171" s="245">
        <v>161</v>
      </c>
      <c r="B171" s="441" t="s">
        <v>102</v>
      </c>
      <c r="C171" s="438">
        <v>32.5</v>
      </c>
      <c r="D171" s="439">
        <v>31.883333333333336</v>
      </c>
      <c r="E171" s="439">
        <v>30.616666666666674</v>
      </c>
      <c r="F171" s="439">
        <v>28.733333333333338</v>
      </c>
      <c r="G171" s="439">
        <v>27.466666666666676</v>
      </c>
      <c r="H171" s="439">
        <v>33.766666666666673</v>
      </c>
      <c r="I171" s="439">
        <v>35.033333333333331</v>
      </c>
      <c r="J171" s="439">
        <v>36.916666666666671</v>
      </c>
      <c r="K171" s="438">
        <v>33.15</v>
      </c>
      <c r="L171" s="438">
        <v>30</v>
      </c>
      <c r="M171" s="438">
        <v>1516.96775</v>
      </c>
    </row>
    <row r="172" spans="1:13">
      <c r="A172" s="245">
        <v>162</v>
      </c>
      <c r="B172" s="441" t="s">
        <v>362</v>
      </c>
      <c r="C172" s="438">
        <v>3032.4</v>
      </c>
      <c r="D172" s="439">
        <v>3045.35</v>
      </c>
      <c r="E172" s="439">
        <v>3007.0499999999997</v>
      </c>
      <c r="F172" s="439">
        <v>2981.7</v>
      </c>
      <c r="G172" s="439">
        <v>2943.3999999999996</v>
      </c>
      <c r="H172" s="439">
        <v>3070.7</v>
      </c>
      <c r="I172" s="439">
        <v>3109</v>
      </c>
      <c r="J172" s="439">
        <v>3134.35</v>
      </c>
      <c r="K172" s="438">
        <v>3083.65</v>
      </c>
      <c r="L172" s="438">
        <v>3020</v>
      </c>
      <c r="M172" s="438">
        <v>0.15411</v>
      </c>
    </row>
    <row r="173" spans="1:13">
      <c r="A173" s="245">
        <v>163</v>
      </c>
      <c r="B173" s="441" t="s">
        <v>745</v>
      </c>
      <c r="C173" s="438">
        <v>202.45</v>
      </c>
      <c r="D173" s="439">
        <v>202.86666666666667</v>
      </c>
      <c r="E173" s="439">
        <v>199.08333333333334</v>
      </c>
      <c r="F173" s="439">
        <v>195.71666666666667</v>
      </c>
      <c r="G173" s="439">
        <v>191.93333333333334</v>
      </c>
      <c r="H173" s="439">
        <v>206.23333333333335</v>
      </c>
      <c r="I173" s="439">
        <v>210.01666666666665</v>
      </c>
      <c r="J173" s="439">
        <v>213.38333333333335</v>
      </c>
      <c r="K173" s="438">
        <v>206.65</v>
      </c>
      <c r="L173" s="438">
        <v>199.5</v>
      </c>
      <c r="M173" s="438">
        <v>4.6291099999999998</v>
      </c>
    </row>
    <row r="174" spans="1:13">
      <c r="A174" s="245">
        <v>164</v>
      </c>
      <c r="B174" s="441" t="s">
        <v>363</v>
      </c>
      <c r="C174" s="438">
        <v>3229.45</v>
      </c>
      <c r="D174" s="439">
        <v>3270.4833333333336</v>
      </c>
      <c r="E174" s="439">
        <v>3165.9666666666672</v>
      </c>
      <c r="F174" s="439">
        <v>3102.4833333333336</v>
      </c>
      <c r="G174" s="439">
        <v>2997.9666666666672</v>
      </c>
      <c r="H174" s="439">
        <v>3333.9666666666672</v>
      </c>
      <c r="I174" s="439">
        <v>3438.4833333333336</v>
      </c>
      <c r="J174" s="439">
        <v>3501.9666666666672</v>
      </c>
      <c r="K174" s="438">
        <v>3375</v>
      </c>
      <c r="L174" s="438">
        <v>3207</v>
      </c>
      <c r="M174" s="438">
        <v>0.31154999999999999</v>
      </c>
    </row>
    <row r="175" spans="1:13">
      <c r="A175" s="245">
        <v>165</v>
      </c>
      <c r="B175" s="441" t="s">
        <v>241</v>
      </c>
      <c r="C175" s="438">
        <v>199.5</v>
      </c>
      <c r="D175" s="439">
        <v>200.91666666666666</v>
      </c>
      <c r="E175" s="439">
        <v>197.13333333333333</v>
      </c>
      <c r="F175" s="439">
        <v>194.76666666666668</v>
      </c>
      <c r="G175" s="439">
        <v>190.98333333333335</v>
      </c>
      <c r="H175" s="439">
        <v>203.2833333333333</v>
      </c>
      <c r="I175" s="439">
        <v>207.06666666666666</v>
      </c>
      <c r="J175" s="439">
        <v>209.43333333333328</v>
      </c>
      <c r="K175" s="438">
        <v>204.7</v>
      </c>
      <c r="L175" s="438">
        <v>198.55</v>
      </c>
      <c r="M175" s="438">
        <v>5.1045299999999996</v>
      </c>
    </row>
    <row r="176" spans="1:13">
      <c r="A176" s="245">
        <v>166</v>
      </c>
      <c r="B176" s="441" t="s">
        <v>364</v>
      </c>
      <c r="C176" s="438">
        <v>5665.55</v>
      </c>
      <c r="D176" s="439">
        <v>5659.833333333333</v>
      </c>
      <c r="E176" s="439">
        <v>5621.3666666666659</v>
      </c>
      <c r="F176" s="439">
        <v>5577.1833333333325</v>
      </c>
      <c r="G176" s="439">
        <v>5538.7166666666653</v>
      </c>
      <c r="H176" s="439">
        <v>5704.0166666666664</v>
      </c>
      <c r="I176" s="439">
        <v>5742.4833333333336</v>
      </c>
      <c r="J176" s="439">
        <v>5786.666666666667</v>
      </c>
      <c r="K176" s="438">
        <v>5698.3</v>
      </c>
      <c r="L176" s="438">
        <v>5615.65</v>
      </c>
      <c r="M176" s="438">
        <v>4.4609999999999997E-2</v>
      </c>
    </row>
    <row r="177" spans="1:13">
      <c r="A177" s="245">
        <v>167</v>
      </c>
      <c r="B177" s="441" t="s">
        <v>365</v>
      </c>
      <c r="C177" s="438">
        <v>1510.75</v>
      </c>
      <c r="D177" s="439">
        <v>1523.0666666666666</v>
      </c>
      <c r="E177" s="439">
        <v>1494.6833333333332</v>
      </c>
      <c r="F177" s="439">
        <v>1478.6166666666666</v>
      </c>
      <c r="G177" s="439">
        <v>1450.2333333333331</v>
      </c>
      <c r="H177" s="439">
        <v>1539.1333333333332</v>
      </c>
      <c r="I177" s="439">
        <v>1567.5166666666664</v>
      </c>
      <c r="J177" s="439">
        <v>1583.5833333333333</v>
      </c>
      <c r="K177" s="438">
        <v>1551.45</v>
      </c>
      <c r="L177" s="438">
        <v>1507</v>
      </c>
      <c r="M177" s="438">
        <v>0.39563999999999999</v>
      </c>
    </row>
    <row r="178" spans="1:13">
      <c r="A178" s="245">
        <v>168</v>
      </c>
      <c r="B178" s="441" t="s">
        <v>100</v>
      </c>
      <c r="C178" s="438">
        <v>640.29999999999995</v>
      </c>
      <c r="D178" s="439">
        <v>642.91666666666663</v>
      </c>
      <c r="E178" s="439">
        <v>635.98333333333323</v>
      </c>
      <c r="F178" s="439">
        <v>631.66666666666663</v>
      </c>
      <c r="G178" s="439">
        <v>624.73333333333323</v>
      </c>
      <c r="H178" s="439">
        <v>647.23333333333323</v>
      </c>
      <c r="I178" s="439">
        <v>654.16666666666663</v>
      </c>
      <c r="J178" s="439">
        <v>658.48333333333323</v>
      </c>
      <c r="K178" s="438">
        <v>649.85</v>
      </c>
      <c r="L178" s="438">
        <v>638.6</v>
      </c>
      <c r="M178" s="438">
        <v>14.1753</v>
      </c>
    </row>
    <row r="179" spans="1:13">
      <c r="A179" s="245">
        <v>169</v>
      </c>
      <c r="B179" s="441" t="s">
        <v>366</v>
      </c>
      <c r="C179" s="438">
        <v>931.2</v>
      </c>
      <c r="D179" s="439">
        <v>936.76666666666677</v>
      </c>
      <c r="E179" s="439">
        <v>922.43333333333351</v>
      </c>
      <c r="F179" s="439">
        <v>913.66666666666674</v>
      </c>
      <c r="G179" s="439">
        <v>899.33333333333348</v>
      </c>
      <c r="H179" s="439">
        <v>945.53333333333353</v>
      </c>
      <c r="I179" s="439">
        <v>959.86666666666679</v>
      </c>
      <c r="J179" s="439">
        <v>968.63333333333355</v>
      </c>
      <c r="K179" s="438">
        <v>951.1</v>
      </c>
      <c r="L179" s="438">
        <v>928</v>
      </c>
      <c r="M179" s="438">
        <v>0.67266000000000004</v>
      </c>
    </row>
    <row r="180" spans="1:13">
      <c r="A180" s="245">
        <v>170</v>
      </c>
      <c r="B180" s="441" t="s">
        <v>242</v>
      </c>
      <c r="C180" s="438">
        <v>575.75</v>
      </c>
      <c r="D180" s="439">
        <v>574.73333333333335</v>
      </c>
      <c r="E180" s="439">
        <v>565.76666666666665</v>
      </c>
      <c r="F180" s="439">
        <v>555.7833333333333</v>
      </c>
      <c r="G180" s="439">
        <v>546.81666666666661</v>
      </c>
      <c r="H180" s="439">
        <v>584.7166666666667</v>
      </c>
      <c r="I180" s="439">
        <v>593.68333333333339</v>
      </c>
      <c r="J180" s="439">
        <v>603.66666666666674</v>
      </c>
      <c r="K180" s="438">
        <v>583.70000000000005</v>
      </c>
      <c r="L180" s="438">
        <v>564.75</v>
      </c>
      <c r="M180" s="438">
        <v>6.9070099999999996</v>
      </c>
    </row>
    <row r="181" spans="1:13">
      <c r="A181" s="245">
        <v>171</v>
      </c>
      <c r="B181" s="441" t="s">
        <v>103</v>
      </c>
      <c r="C181" s="438">
        <v>877.15</v>
      </c>
      <c r="D181" s="439">
        <v>882.91666666666663</v>
      </c>
      <c r="E181" s="439">
        <v>868.83333333333326</v>
      </c>
      <c r="F181" s="439">
        <v>860.51666666666665</v>
      </c>
      <c r="G181" s="439">
        <v>846.43333333333328</v>
      </c>
      <c r="H181" s="439">
        <v>891.23333333333323</v>
      </c>
      <c r="I181" s="439">
        <v>905.31666666666649</v>
      </c>
      <c r="J181" s="439">
        <v>913.63333333333321</v>
      </c>
      <c r="K181" s="438">
        <v>897</v>
      </c>
      <c r="L181" s="438">
        <v>874.6</v>
      </c>
      <c r="M181" s="438">
        <v>14.6478</v>
      </c>
    </row>
    <row r="182" spans="1:13">
      <c r="A182" s="245">
        <v>172</v>
      </c>
      <c r="B182" s="441" t="s">
        <v>243</v>
      </c>
      <c r="C182" s="438">
        <v>536.85</v>
      </c>
      <c r="D182" s="439">
        <v>538.4666666666667</v>
      </c>
      <c r="E182" s="439">
        <v>533.38333333333344</v>
      </c>
      <c r="F182" s="439">
        <v>529.91666666666674</v>
      </c>
      <c r="G182" s="439">
        <v>524.83333333333348</v>
      </c>
      <c r="H182" s="439">
        <v>541.93333333333339</v>
      </c>
      <c r="I182" s="439">
        <v>547.01666666666665</v>
      </c>
      <c r="J182" s="439">
        <v>550.48333333333335</v>
      </c>
      <c r="K182" s="438">
        <v>543.54999999999995</v>
      </c>
      <c r="L182" s="438">
        <v>535</v>
      </c>
      <c r="M182" s="438">
        <v>0.61861999999999995</v>
      </c>
    </row>
    <row r="183" spans="1:13">
      <c r="A183" s="245">
        <v>173</v>
      </c>
      <c r="B183" s="441" t="s">
        <v>244</v>
      </c>
      <c r="C183" s="438">
        <v>1401.9</v>
      </c>
      <c r="D183" s="439">
        <v>1409.3833333333334</v>
      </c>
      <c r="E183" s="439">
        <v>1388.8166666666668</v>
      </c>
      <c r="F183" s="439">
        <v>1375.7333333333333</v>
      </c>
      <c r="G183" s="439">
        <v>1355.1666666666667</v>
      </c>
      <c r="H183" s="439">
        <v>1422.4666666666669</v>
      </c>
      <c r="I183" s="439">
        <v>1443.0333333333335</v>
      </c>
      <c r="J183" s="439">
        <v>1456.116666666667</v>
      </c>
      <c r="K183" s="438">
        <v>1429.95</v>
      </c>
      <c r="L183" s="438">
        <v>1396.3</v>
      </c>
      <c r="M183" s="438">
        <v>4.6079999999999997</v>
      </c>
    </row>
    <row r="184" spans="1:13">
      <c r="A184" s="245">
        <v>174</v>
      </c>
      <c r="B184" s="441" t="s">
        <v>367</v>
      </c>
      <c r="C184" s="438">
        <v>315.8</v>
      </c>
      <c r="D184" s="439">
        <v>317.73333333333329</v>
      </c>
      <c r="E184" s="439">
        <v>313.21666666666658</v>
      </c>
      <c r="F184" s="439">
        <v>310.63333333333327</v>
      </c>
      <c r="G184" s="439">
        <v>306.11666666666656</v>
      </c>
      <c r="H184" s="439">
        <v>320.31666666666661</v>
      </c>
      <c r="I184" s="439">
        <v>324.83333333333337</v>
      </c>
      <c r="J184" s="439">
        <v>327.41666666666663</v>
      </c>
      <c r="K184" s="438">
        <v>322.25</v>
      </c>
      <c r="L184" s="438">
        <v>315.14999999999998</v>
      </c>
      <c r="M184" s="438">
        <v>16.43892</v>
      </c>
    </row>
    <row r="185" spans="1:13">
      <c r="A185" s="245">
        <v>175</v>
      </c>
      <c r="B185" s="441" t="s">
        <v>245</v>
      </c>
      <c r="C185" s="438">
        <v>652.85</v>
      </c>
      <c r="D185" s="439">
        <v>646.33333333333337</v>
      </c>
      <c r="E185" s="439">
        <v>616.51666666666677</v>
      </c>
      <c r="F185" s="439">
        <v>580.18333333333339</v>
      </c>
      <c r="G185" s="439">
        <v>550.36666666666679</v>
      </c>
      <c r="H185" s="439">
        <v>682.66666666666674</v>
      </c>
      <c r="I185" s="439">
        <v>712.48333333333335</v>
      </c>
      <c r="J185" s="439">
        <v>748.81666666666672</v>
      </c>
      <c r="K185" s="438">
        <v>676.15</v>
      </c>
      <c r="L185" s="438">
        <v>610</v>
      </c>
      <c r="M185" s="438">
        <v>37.92998</v>
      </c>
    </row>
    <row r="186" spans="1:13">
      <c r="A186" s="245">
        <v>176</v>
      </c>
      <c r="B186" s="441" t="s">
        <v>104</v>
      </c>
      <c r="C186" s="438">
        <v>1496.3</v>
      </c>
      <c r="D186" s="439">
        <v>1503.3833333333332</v>
      </c>
      <c r="E186" s="439">
        <v>1485.9666666666665</v>
      </c>
      <c r="F186" s="439">
        <v>1475.6333333333332</v>
      </c>
      <c r="G186" s="439">
        <v>1458.2166666666665</v>
      </c>
      <c r="H186" s="439">
        <v>1513.7166666666665</v>
      </c>
      <c r="I186" s="439">
        <v>1531.1333333333334</v>
      </c>
      <c r="J186" s="439">
        <v>1541.4666666666665</v>
      </c>
      <c r="K186" s="438">
        <v>1520.8</v>
      </c>
      <c r="L186" s="438">
        <v>1493.05</v>
      </c>
      <c r="M186" s="438">
        <v>14.04669</v>
      </c>
    </row>
    <row r="187" spans="1:13">
      <c r="A187" s="245">
        <v>177</v>
      </c>
      <c r="B187" s="441" t="s">
        <v>368</v>
      </c>
      <c r="C187" s="438">
        <v>400.6</v>
      </c>
      <c r="D187" s="439">
        <v>403.40000000000003</v>
      </c>
      <c r="E187" s="439">
        <v>393.30000000000007</v>
      </c>
      <c r="F187" s="439">
        <v>386.00000000000006</v>
      </c>
      <c r="G187" s="439">
        <v>375.90000000000009</v>
      </c>
      <c r="H187" s="439">
        <v>410.70000000000005</v>
      </c>
      <c r="I187" s="439">
        <v>420.80000000000007</v>
      </c>
      <c r="J187" s="439">
        <v>428.1</v>
      </c>
      <c r="K187" s="438">
        <v>413.5</v>
      </c>
      <c r="L187" s="438">
        <v>396.1</v>
      </c>
      <c r="M187" s="438">
        <v>5.00075</v>
      </c>
    </row>
    <row r="188" spans="1:13">
      <c r="A188" s="245">
        <v>178</v>
      </c>
      <c r="B188" s="441" t="s">
        <v>369</v>
      </c>
      <c r="C188" s="438">
        <v>161.6</v>
      </c>
      <c r="D188" s="439">
        <v>162.98333333333335</v>
      </c>
      <c r="E188" s="439">
        <v>158.9666666666667</v>
      </c>
      <c r="F188" s="439">
        <v>156.33333333333334</v>
      </c>
      <c r="G188" s="439">
        <v>152.31666666666669</v>
      </c>
      <c r="H188" s="439">
        <v>165.6166666666667</v>
      </c>
      <c r="I188" s="439">
        <v>169.63333333333335</v>
      </c>
      <c r="J188" s="439">
        <v>172.26666666666671</v>
      </c>
      <c r="K188" s="438">
        <v>167</v>
      </c>
      <c r="L188" s="438">
        <v>160.35</v>
      </c>
      <c r="M188" s="438">
        <v>51.945279999999997</v>
      </c>
    </row>
    <row r="189" spans="1:13">
      <c r="A189" s="245">
        <v>179</v>
      </c>
      <c r="B189" s="441" t="s">
        <v>370</v>
      </c>
      <c r="C189" s="438">
        <v>1169.2</v>
      </c>
      <c r="D189" s="439">
        <v>1174.0000000000002</v>
      </c>
      <c r="E189" s="439">
        <v>1151.3500000000004</v>
      </c>
      <c r="F189" s="439">
        <v>1133.5000000000002</v>
      </c>
      <c r="G189" s="439">
        <v>1110.8500000000004</v>
      </c>
      <c r="H189" s="439">
        <v>1191.8500000000004</v>
      </c>
      <c r="I189" s="439">
        <v>1214.5000000000005</v>
      </c>
      <c r="J189" s="439">
        <v>1232.3500000000004</v>
      </c>
      <c r="K189" s="438">
        <v>1196.6500000000001</v>
      </c>
      <c r="L189" s="438">
        <v>1156.1500000000001</v>
      </c>
      <c r="M189" s="438">
        <v>0.97933000000000003</v>
      </c>
    </row>
    <row r="190" spans="1:13">
      <c r="A190" s="245">
        <v>180</v>
      </c>
      <c r="B190" s="441" t="s">
        <v>371</v>
      </c>
      <c r="C190" s="438">
        <v>408.1</v>
      </c>
      <c r="D190" s="439">
        <v>409.68333333333339</v>
      </c>
      <c r="E190" s="439">
        <v>404.51666666666677</v>
      </c>
      <c r="F190" s="439">
        <v>400.93333333333339</v>
      </c>
      <c r="G190" s="439">
        <v>395.76666666666677</v>
      </c>
      <c r="H190" s="439">
        <v>413.26666666666677</v>
      </c>
      <c r="I190" s="439">
        <v>418.43333333333339</v>
      </c>
      <c r="J190" s="439">
        <v>422.01666666666677</v>
      </c>
      <c r="K190" s="438">
        <v>414.85</v>
      </c>
      <c r="L190" s="438">
        <v>406.1</v>
      </c>
      <c r="M190" s="438">
        <v>2.2295099999999999</v>
      </c>
    </row>
    <row r="191" spans="1:13">
      <c r="A191" s="245">
        <v>181</v>
      </c>
      <c r="B191" s="441" t="s">
        <v>743</v>
      </c>
      <c r="C191" s="438">
        <v>166.4</v>
      </c>
      <c r="D191" s="439">
        <v>167.06666666666666</v>
      </c>
      <c r="E191" s="439">
        <v>165.38333333333333</v>
      </c>
      <c r="F191" s="439">
        <v>164.36666666666667</v>
      </c>
      <c r="G191" s="439">
        <v>162.68333333333334</v>
      </c>
      <c r="H191" s="439">
        <v>168.08333333333331</v>
      </c>
      <c r="I191" s="439">
        <v>169.76666666666665</v>
      </c>
      <c r="J191" s="439">
        <v>170.7833333333333</v>
      </c>
      <c r="K191" s="438">
        <v>168.75</v>
      </c>
      <c r="L191" s="438">
        <v>166.05</v>
      </c>
      <c r="M191" s="438">
        <v>1.7740800000000001</v>
      </c>
    </row>
    <row r="192" spans="1:13">
      <c r="A192" s="245">
        <v>182</v>
      </c>
      <c r="B192" s="441" t="s">
        <v>773</v>
      </c>
      <c r="C192" s="438">
        <v>1120.95</v>
      </c>
      <c r="D192" s="439">
        <v>1132.8833333333334</v>
      </c>
      <c r="E192" s="439">
        <v>1093.0666666666668</v>
      </c>
      <c r="F192" s="439">
        <v>1065.1833333333334</v>
      </c>
      <c r="G192" s="439">
        <v>1025.3666666666668</v>
      </c>
      <c r="H192" s="439">
        <v>1160.7666666666669</v>
      </c>
      <c r="I192" s="439">
        <v>1200.5833333333335</v>
      </c>
      <c r="J192" s="439">
        <v>1228.4666666666669</v>
      </c>
      <c r="K192" s="438">
        <v>1172.7</v>
      </c>
      <c r="L192" s="438">
        <v>1105</v>
      </c>
      <c r="M192" s="438">
        <v>0.75627999999999995</v>
      </c>
    </row>
    <row r="193" spans="1:13">
      <c r="A193" s="245">
        <v>183</v>
      </c>
      <c r="B193" s="441" t="s">
        <v>372</v>
      </c>
      <c r="C193" s="438">
        <v>672.3</v>
      </c>
      <c r="D193" s="439">
        <v>681.41666666666663</v>
      </c>
      <c r="E193" s="439">
        <v>658.33333333333326</v>
      </c>
      <c r="F193" s="439">
        <v>644.36666666666667</v>
      </c>
      <c r="G193" s="439">
        <v>621.2833333333333</v>
      </c>
      <c r="H193" s="439">
        <v>695.38333333333321</v>
      </c>
      <c r="I193" s="439">
        <v>718.46666666666647</v>
      </c>
      <c r="J193" s="439">
        <v>732.43333333333317</v>
      </c>
      <c r="K193" s="438">
        <v>704.5</v>
      </c>
      <c r="L193" s="438">
        <v>667.45</v>
      </c>
      <c r="M193" s="438">
        <v>59.996000000000002</v>
      </c>
    </row>
    <row r="194" spans="1:13">
      <c r="A194" s="245">
        <v>184</v>
      </c>
      <c r="B194" s="441" t="s">
        <v>373</v>
      </c>
      <c r="C194" s="438">
        <v>74.45</v>
      </c>
      <c r="D194" s="439">
        <v>74.766666666666666</v>
      </c>
      <c r="E194" s="439">
        <v>73.833333333333329</v>
      </c>
      <c r="F194" s="439">
        <v>73.216666666666669</v>
      </c>
      <c r="G194" s="439">
        <v>72.283333333333331</v>
      </c>
      <c r="H194" s="439">
        <v>75.383333333333326</v>
      </c>
      <c r="I194" s="439">
        <v>76.316666666666663</v>
      </c>
      <c r="J194" s="439">
        <v>76.933333333333323</v>
      </c>
      <c r="K194" s="438">
        <v>75.7</v>
      </c>
      <c r="L194" s="438">
        <v>74.150000000000006</v>
      </c>
      <c r="M194" s="438">
        <v>9.2504399999999993</v>
      </c>
    </row>
    <row r="195" spans="1:13">
      <c r="A195" s="245">
        <v>185</v>
      </c>
      <c r="B195" s="441" t="s">
        <v>374</v>
      </c>
      <c r="C195" s="438">
        <v>367.75</v>
      </c>
      <c r="D195" s="439">
        <v>366.51666666666665</v>
      </c>
      <c r="E195" s="439">
        <v>359.23333333333329</v>
      </c>
      <c r="F195" s="439">
        <v>350.71666666666664</v>
      </c>
      <c r="G195" s="439">
        <v>343.43333333333328</v>
      </c>
      <c r="H195" s="439">
        <v>375.0333333333333</v>
      </c>
      <c r="I195" s="439">
        <v>382.31666666666661</v>
      </c>
      <c r="J195" s="439">
        <v>390.83333333333331</v>
      </c>
      <c r="K195" s="438">
        <v>373.8</v>
      </c>
      <c r="L195" s="438">
        <v>358</v>
      </c>
      <c r="M195" s="438">
        <v>8.4465699999999995</v>
      </c>
    </row>
    <row r="196" spans="1:13">
      <c r="A196" s="245">
        <v>186</v>
      </c>
      <c r="B196" s="441" t="s">
        <v>375</v>
      </c>
      <c r="C196" s="438">
        <v>112</v>
      </c>
      <c r="D196" s="439">
        <v>112.96666666666665</v>
      </c>
      <c r="E196" s="439">
        <v>110.48333333333331</v>
      </c>
      <c r="F196" s="439">
        <v>108.96666666666665</v>
      </c>
      <c r="G196" s="439">
        <v>106.48333333333331</v>
      </c>
      <c r="H196" s="439">
        <v>114.48333333333331</v>
      </c>
      <c r="I196" s="439">
        <v>116.96666666666665</v>
      </c>
      <c r="J196" s="439">
        <v>118.48333333333331</v>
      </c>
      <c r="K196" s="438">
        <v>115.45</v>
      </c>
      <c r="L196" s="438">
        <v>111.45</v>
      </c>
      <c r="M196" s="438">
        <v>8.6960200000000007</v>
      </c>
    </row>
    <row r="197" spans="1:13">
      <c r="A197" s="245">
        <v>187</v>
      </c>
      <c r="B197" s="441" t="s">
        <v>376</v>
      </c>
      <c r="C197" s="438">
        <v>113.9</v>
      </c>
      <c r="D197" s="439">
        <v>114.58333333333333</v>
      </c>
      <c r="E197" s="439">
        <v>112.86666666666666</v>
      </c>
      <c r="F197" s="439">
        <v>111.83333333333333</v>
      </c>
      <c r="G197" s="439">
        <v>110.11666666666666</v>
      </c>
      <c r="H197" s="439">
        <v>115.61666666666666</v>
      </c>
      <c r="I197" s="439">
        <v>117.33333333333333</v>
      </c>
      <c r="J197" s="439">
        <v>118.36666666666666</v>
      </c>
      <c r="K197" s="438">
        <v>116.3</v>
      </c>
      <c r="L197" s="438">
        <v>113.55</v>
      </c>
      <c r="M197" s="438">
        <v>13.721019999999999</v>
      </c>
    </row>
    <row r="198" spans="1:13">
      <c r="A198" s="245">
        <v>188</v>
      </c>
      <c r="B198" s="441" t="s">
        <v>246</v>
      </c>
      <c r="C198" s="438">
        <v>331.65</v>
      </c>
      <c r="D198" s="439">
        <v>331.81666666666666</v>
      </c>
      <c r="E198" s="439">
        <v>325.48333333333335</v>
      </c>
      <c r="F198" s="439">
        <v>319.31666666666666</v>
      </c>
      <c r="G198" s="439">
        <v>312.98333333333335</v>
      </c>
      <c r="H198" s="439">
        <v>337.98333333333335</v>
      </c>
      <c r="I198" s="439">
        <v>344.31666666666672</v>
      </c>
      <c r="J198" s="439">
        <v>350.48333333333335</v>
      </c>
      <c r="K198" s="438">
        <v>338.15</v>
      </c>
      <c r="L198" s="438">
        <v>325.64999999999998</v>
      </c>
      <c r="M198" s="438">
        <v>26.607849999999999</v>
      </c>
    </row>
    <row r="199" spans="1:13">
      <c r="A199" s="245">
        <v>189</v>
      </c>
      <c r="B199" s="441" t="s">
        <v>377</v>
      </c>
      <c r="C199" s="438">
        <v>693.95</v>
      </c>
      <c r="D199" s="439">
        <v>695.01666666666677</v>
      </c>
      <c r="E199" s="439">
        <v>690.33333333333348</v>
      </c>
      <c r="F199" s="439">
        <v>686.7166666666667</v>
      </c>
      <c r="G199" s="439">
        <v>682.03333333333342</v>
      </c>
      <c r="H199" s="439">
        <v>698.63333333333355</v>
      </c>
      <c r="I199" s="439">
        <v>703.31666666666672</v>
      </c>
      <c r="J199" s="439">
        <v>706.93333333333362</v>
      </c>
      <c r="K199" s="438">
        <v>699.7</v>
      </c>
      <c r="L199" s="438">
        <v>691.4</v>
      </c>
      <c r="M199" s="438">
        <v>0.27694999999999997</v>
      </c>
    </row>
    <row r="200" spans="1:13">
      <c r="A200" s="245">
        <v>190</v>
      </c>
      <c r="B200" s="441" t="s">
        <v>247</v>
      </c>
      <c r="C200" s="438">
        <v>2263.75</v>
      </c>
      <c r="D200" s="439">
        <v>2224.9166666666665</v>
      </c>
      <c r="E200" s="439">
        <v>2149.833333333333</v>
      </c>
      <c r="F200" s="439">
        <v>2035.9166666666665</v>
      </c>
      <c r="G200" s="439">
        <v>1960.833333333333</v>
      </c>
      <c r="H200" s="439">
        <v>2338.833333333333</v>
      </c>
      <c r="I200" s="439">
        <v>2413.9166666666661</v>
      </c>
      <c r="J200" s="439">
        <v>2527.833333333333</v>
      </c>
      <c r="K200" s="438">
        <v>2300</v>
      </c>
      <c r="L200" s="438">
        <v>2111</v>
      </c>
      <c r="M200" s="438">
        <v>7.8396400000000002</v>
      </c>
    </row>
    <row r="201" spans="1:13">
      <c r="A201" s="245">
        <v>191</v>
      </c>
      <c r="B201" s="441" t="s">
        <v>107</v>
      </c>
      <c r="C201" s="438">
        <v>980.1</v>
      </c>
      <c r="D201" s="439">
        <v>981.51666666666677</v>
      </c>
      <c r="E201" s="439">
        <v>974.83333333333348</v>
      </c>
      <c r="F201" s="439">
        <v>969.56666666666672</v>
      </c>
      <c r="G201" s="439">
        <v>962.88333333333344</v>
      </c>
      <c r="H201" s="439">
        <v>986.78333333333353</v>
      </c>
      <c r="I201" s="439">
        <v>993.4666666666667</v>
      </c>
      <c r="J201" s="439">
        <v>998.73333333333358</v>
      </c>
      <c r="K201" s="438">
        <v>988.2</v>
      </c>
      <c r="L201" s="438">
        <v>976.25</v>
      </c>
      <c r="M201" s="438">
        <v>25.296479999999999</v>
      </c>
    </row>
    <row r="202" spans="1:13">
      <c r="A202" s="245">
        <v>192</v>
      </c>
      <c r="B202" s="441" t="s">
        <v>248</v>
      </c>
      <c r="C202" s="438">
        <v>2961.15</v>
      </c>
      <c r="D202" s="439">
        <v>2973.2000000000003</v>
      </c>
      <c r="E202" s="439">
        <v>2941.4500000000007</v>
      </c>
      <c r="F202" s="439">
        <v>2921.7500000000005</v>
      </c>
      <c r="G202" s="439">
        <v>2890.0000000000009</v>
      </c>
      <c r="H202" s="439">
        <v>2992.9000000000005</v>
      </c>
      <c r="I202" s="439">
        <v>3024.6499999999996</v>
      </c>
      <c r="J202" s="439">
        <v>3044.3500000000004</v>
      </c>
      <c r="K202" s="438">
        <v>3004.95</v>
      </c>
      <c r="L202" s="438">
        <v>2953.5</v>
      </c>
      <c r="M202" s="438">
        <v>1.13602</v>
      </c>
    </row>
    <row r="203" spans="1:13">
      <c r="A203" s="245">
        <v>193</v>
      </c>
      <c r="B203" s="441" t="s">
        <v>109</v>
      </c>
      <c r="C203" s="438">
        <v>1483.8</v>
      </c>
      <c r="D203" s="439">
        <v>1490.6000000000001</v>
      </c>
      <c r="E203" s="439">
        <v>1473.2000000000003</v>
      </c>
      <c r="F203" s="439">
        <v>1462.6000000000001</v>
      </c>
      <c r="G203" s="439">
        <v>1445.2000000000003</v>
      </c>
      <c r="H203" s="439">
        <v>1501.2000000000003</v>
      </c>
      <c r="I203" s="439">
        <v>1518.6000000000004</v>
      </c>
      <c r="J203" s="439">
        <v>1529.2000000000003</v>
      </c>
      <c r="K203" s="438">
        <v>1508</v>
      </c>
      <c r="L203" s="438">
        <v>1480</v>
      </c>
      <c r="M203" s="438">
        <v>71.834119999999999</v>
      </c>
    </row>
    <row r="204" spans="1:13">
      <c r="A204" s="245">
        <v>194</v>
      </c>
      <c r="B204" s="441" t="s">
        <v>249</v>
      </c>
      <c r="C204" s="438">
        <v>716.75</v>
      </c>
      <c r="D204" s="439">
        <v>718</v>
      </c>
      <c r="E204" s="439">
        <v>712</v>
      </c>
      <c r="F204" s="439">
        <v>707.25</v>
      </c>
      <c r="G204" s="439">
        <v>701.25</v>
      </c>
      <c r="H204" s="439">
        <v>722.75</v>
      </c>
      <c r="I204" s="439">
        <v>728.75</v>
      </c>
      <c r="J204" s="439">
        <v>733.5</v>
      </c>
      <c r="K204" s="438">
        <v>724</v>
      </c>
      <c r="L204" s="438">
        <v>713.25</v>
      </c>
      <c r="M204" s="438">
        <v>24.513680000000001</v>
      </c>
    </row>
    <row r="205" spans="1:13">
      <c r="A205" s="245">
        <v>195</v>
      </c>
      <c r="B205" s="441" t="s">
        <v>382</v>
      </c>
      <c r="C205" s="438">
        <v>66.8</v>
      </c>
      <c r="D205" s="439">
        <v>64.433333333333337</v>
      </c>
      <c r="E205" s="439">
        <v>60.416666666666671</v>
      </c>
      <c r="F205" s="439">
        <v>54.033333333333331</v>
      </c>
      <c r="G205" s="439">
        <v>50.016666666666666</v>
      </c>
      <c r="H205" s="439">
        <v>70.816666666666677</v>
      </c>
      <c r="I205" s="439">
        <v>74.833333333333329</v>
      </c>
      <c r="J205" s="439">
        <v>81.216666666666683</v>
      </c>
      <c r="K205" s="438">
        <v>68.45</v>
      </c>
      <c r="L205" s="438">
        <v>58.05</v>
      </c>
      <c r="M205" s="438">
        <v>1507.26755</v>
      </c>
    </row>
    <row r="206" spans="1:13">
      <c r="A206" s="245">
        <v>196</v>
      </c>
      <c r="B206" s="441" t="s">
        <v>378</v>
      </c>
      <c r="C206" s="438">
        <v>26.85</v>
      </c>
      <c r="D206" s="439">
        <v>27.016666666666666</v>
      </c>
      <c r="E206" s="439">
        <v>26.633333333333333</v>
      </c>
      <c r="F206" s="439">
        <v>26.416666666666668</v>
      </c>
      <c r="G206" s="439">
        <v>26.033333333333335</v>
      </c>
      <c r="H206" s="439">
        <v>27.233333333333331</v>
      </c>
      <c r="I206" s="439">
        <v>27.616666666666664</v>
      </c>
      <c r="J206" s="439">
        <v>27.833333333333329</v>
      </c>
      <c r="K206" s="438">
        <v>27.4</v>
      </c>
      <c r="L206" s="438">
        <v>26.8</v>
      </c>
      <c r="M206" s="438">
        <v>117.4477</v>
      </c>
    </row>
    <row r="207" spans="1:13">
      <c r="A207" s="245">
        <v>197</v>
      </c>
      <c r="B207" s="441" t="s">
        <v>379</v>
      </c>
      <c r="C207" s="438">
        <v>919.15</v>
      </c>
      <c r="D207" s="439">
        <v>922.81666666666661</v>
      </c>
      <c r="E207" s="439">
        <v>909.33333333333326</v>
      </c>
      <c r="F207" s="439">
        <v>899.51666666666665</v>
      </c>
      <c r="G207" s="439">
        <v>886.0333333333333</v>
      </c>
      <c r="H207" s="439">
        <v>932.63333333333321</v>
      </c>
      <c r="I207" s="439">
        <v>946.11666666666656</v>
      </c>
      <c r="J207" s="439">
        <v>955.93333333333317</v>
      </c>
      <c r="K207" s="438">
        <v>936.3</v>
      </c>
      <c r="L207" s="438">
        <v>913</v>
      </c>
      <c r="M207" s="438">
        <v>0.49914999999999998</v>
      </c>
    </row>
    <row r="208" spans="1:13">
      <c r="A208" s="245">
        <v>198</v>
      </c>
      <c r="B208" s="441" t="s">
        <v>105</v>
      </c>
      <c r="C208" s="438">
        <v>999.7</v>
      </c>
      <c r="D208" s="439">
        <v>996.85</v>
      </c>
      <c r="E208" s="439">
        <v>983.90000000000009</v>
      </c>
      <c r="F208" s="439">
        <v>968.1</v>
      </c>
      <c r="G208" s="439">
        <v>955.15000000000009</v>
      </c>
      <c r="H208" s="439">
        <v>1012.6500000000001</v>
      </c>
      <c r="I208" s="439">
        <v>1025.6000000000001</v>
      </c>
      <c r="J208" s="439">
        <v>1041.4000000000001</v>
      </c>
      <c r="K208" s="438">
        <v>1009.8</v>
      </c>
      <c r="L208" s="438">
        <v>981.05</v>
      </c>
      <c r="M208" s="438">
        <v>21.8017</v>
      </c>
    </row>
    <row r="209" spans="1:13">
      <c r="A209" s="245">
        <v>199</v>
      </c>
      <c r="B209" s="441" t="s">
        <v>380</v>
      </c>
      <c r="C209" s="438">
        <v>256.60000000000002</v>
      </c>
      <c r="D209" s="439">
        <v>258.65000000000003</v>
      </c>
      <c r="E209" s="439">
        <v>253.95000000000005</v>
      </c>
      <c r="F209" s="439">
        <v>251.3</v>
      </c>
      <c r="G209" s="439">
        <v>246.60000000000002</v>
      </c>
      <c r="H209" s="439">
        <v>261.30000000000007</v>
      </c>
      <c r="I209" s="439">
        <v>266</v>
      </c>
      <c r="J209" s="439">
        <v>268.65000000000009</v>
      </c>
      <c r="K209" s="438">
        <v>263.35000000000002</v>
      </c>
      <c r="L209" s="438">
        <v>256</v>
      </c>
      <c r="M209" s="438">
        <v>3.36687</v>
      </c>
    </row>
    <row r="210" spans="1:13">
      <c r="A210" s="245">
        <v>200</v>
      </c>
      <c r="B210" s="441" t="s">
        <v>381</v>
      </c>
      <c r="C210" s="438">
        <v>407.6</v>
      </c>
      <c r="D210" s="439">
        <v>412.25</v>
      </c>
      <c r="E210" s="439">
        <v>401.15</v>
      </c>
      <c r="F210" s="439">
        <v>394.7</v>
      </c>
      <c r="G210" s="439">
        <v>383.59999999999997</v>
      </c>
      <c r="H210" s="439">
        <v>418.7</v>
      </c>
      <c r="I210" s="439">
        <v>429.8</v>
      </c>
      <c r="J210" s="439">
        <v>436.25</v>
      </c>
      <c r="K210" s="438">
        <v>423.35</v>
      </c>
      <c r="L210" s="438">
        <v>405.8</v>
      </c>
      <c r="M210" s="438">
        <v>1.1904699999999999</v>
      </c>
    </row>
    <row r="211" spans="1:13">
      <c r="A211" s="245">
        <v>201</v>
      </c>
      <c r="B211" s="441" t="s">
        <v>110</v>
      </c>
      <c r="C211" s="438">
        <v>2907.05</v>
      </c>
      <c r="D211" s="439">
        <v>2915.2166666666672</v>
      </c>
      <c r="E211" s="439">
        <v>2888.3833333333341</v>
      </c>
      <c r="F211" s="439">
        <v>2869.7166666666672</v>
      </c>
      <c r="G211" s="439">
        <v>2842.8833333333341</v>
      </c>
      <c r="H211" s="439">
        <v>2933.8833333333341</v>
      </c>
      <c r="I211" s="439">
        <v>2960.7166666666672</v>
      </c>
      <c r="J211" s="439">
        <v>2979.3833333333341</v>
      </c>
      <c r="K211" s="438">
        <v>2942.05</v>
      </c>
      <c r="L211" s="438">
        <v>2896.55</v>
      </c>
      <c r="M211" s="438">
        <v>5.2253800000000004</v>
      </c>
    </row>
    <row r="212" spans="1:13">
      <c r="A212" s="245">
        <v>202</v>
      </c>
      <c r="B212" s="441" t="s">
        <v>383</v>
      </c>
      <c r="C212" s="438">
        <v>56.95</v>
      </c>
      <c r="D212" s="439">
        <v>57.483333333333327</v>
      </c>
      <c r="E212" s="439">
        <v>56.216666666666654</v>
      </c>
      <c r="F212" s="439">
        <v>55.483333333333327</v>
      </c>
      <c r="G212" s="439">
        <v>54.216666666666654</v>
      </c>
      <c r="H212" s="439">
        <v>58.216666666666654</v>
      </c>
      <c r="I212" s="439">
        <v>59.48333333333332</v>
      </c>
      <c r="J212" s="439">
        <v>60.216666666666654</v>
      </c>
      <c r="K212" s="438">
        <v>58.75</v>
      </c>
      <c r="L212" s="438">
        <v>56.75</v>
      </c>
      <c r="M212" s="438">
        <v>98.192589999999996</v>
      </c>
    </row>
    <row r="213" spans="1:13">
      <c r="A213" s="245">
        <v>203</v>
      </c>
      <c r="B213" s="441" t="s">
        <v>112</v>
      </c>
      <c r="C213" s="438">
        <v>367.55</v>
      </c>
      <c r="D213" s="439">
        <v>368.55</v>
      </c>
      <c r="E213" s="439">
        <v>365.25</v>
      </c>
      <c r="F213" s="439">
        <v>362.95</v>
      </c>
      <c r="G213" s="439">
        <v>359.65</v>
      </c>
      <c r="H213" s="439">
        <v>370.85</v>
      </c>
      <c r="I213" s="439">
        <v>374.15000000000009</v>
      </c>
      <c r="J213" s="439">
        <v>376.45000000000005</v>
      </c>
      <c r="K213" s="438">
        <v>371.85</v>
      </c>
      <c r="L213" s="438">
        <v>366.25</v>
      </c>
      <c r="M213" s="438">
        <v>97.872159999999994</v>
      </c>
    </row>
    <row r="214" spans="1:13">
      <c r="A214" s="245">
        <v>204</v>
      </c>
      <c r="B214" s="441" t="s">
        <v>384</v>
      </c>
      <c r="C214" s="438">
        <v>1001.05</v>
      </c>
      <c r="D214" s="439">
        <v>1007.3000000000001</v>
      </c>
      <c r="E214" s="439">
        <v>992.75000000000011</v>
      </c>
      <c r="F214" s="439">
        <v>984.45</v>
      </c>
      <c r="G214" s="439">
        <v>969.90000000000009</v>
      </c>
      <c r="H214" s="439">
        <v>1015.6000000000001</v>
      </c>
      <c r="I214" s="439">
        <v>1030.1500000000001</v>
      </c>
      <c r="J214" s="439">
        <v>1038.4500000000003</v>
      </c>
      <c r="K214" s="438">
        <v>1021.85</v>
      </c>
      <c r="L214" s="438">
        <v>999</v>
      </c>
      <c r="M214" s="438">
        <v>1.7829999999999999</v>
      </c>
    </row>
    <row r="215" spans="1:13">
      <c r="A215" s="245">
        <v>205</v>
      </c>
      <c r="B215" s="441" t="s">
        <v>385</v>
      </c>
      <c r="C215" s="438">
        <v>152.55000000000001</v>
      </c>
      <c r="D215" s="439">
        <v>152.98333333333335</v>
      </c>
      <c r="E215" s="439">
        <v>149.66666666666669</v>
      </c>
      <c r="F215" s="439">
        <v>146.78333333333333</v>
      </c>
      <c r="G215" s="439">
        <v>143.46666666666667</v>
      </c>
      <c r="H215" s="439">
        <v>155.8666666666667</v>
      </c>
      <c r="I215" s="439">
        <v>159.18333333333337</v>
      </c>
      <c r="J215" s="439">
        <v>162.06666666666672</v>
      </c>
      <c r="K215" s="438">
        <v>156.30000000000001</v>
      </c>
      <c r="L215" s="438">
        <v>150.1</v>
      </c>
      <c r="M215" s="438">
        <v>48.875450000000001</v>
      </c>
    </row>
    <row r="216" spans="1:13">
      <c r="A216" s="245">
        <v>206</v>
      </c>
      <c r="B216" s="441" t="s">
        <v>113</v>
      </c>
      <c r="C216" s="438">
        <v>304.55</v>
      </c>
      <c r="D216" s="439">
        <v>304.76666666666665</v>
      </c>
      <c r="E216" s="439">
        <v>302.83333333333331</v>
      </c>
      <c r="F216" s="439">
        <v>301.11666666666667</v>
      </c>
      <c r="G216" s="439">
        <v>299.18333333333334</v>
      </c>
      <c r="H216" s="439">
        <v>306.48333333333329</v>
      </c>
      <c r="I216" s="439">
        <v>308.41666666666669</v>
      </c>
      <c r="J216" s="439">
        <v>310.13333333333327</v>
      </c>
      <c r="K216" s="438">
        <v>306.7</v>
      </c>
      <c r="L216" s="438">
        <v>303.05</v>
      </c>
      <c r="M216" s="438">
        <v>22.75386</v>
      </c>
    </row>
    <row r="217" spans="1:13">
      <c r="A217" s="245">
        <v>207</v>
      </c>
      <c r="B217" s="441" t="s">
        <v>114</v>
      </c>
      <c r="C217" s="438">
        <v>2490.25</v>
      </c>
      <c r="D217" s="439">
        <v>2501.9500000000003</v>
      </c>
      <c r="E217" s="439">
        <v>2469.9500000000007</v>
      </c>
      <c r="F217" s="439">
        <v>2449.6500000000005</v>
      </c>
      <c r="G217" s="439">
        <v>2417.650000000001</v>
      </c>
      <c r="H217" s="439">
        <v>2522.2500000000005</v>
      </c>
      <c r="I217" s="439">
        <v>2554.2499999999995</v>
      </c>
      <c r="J217" s="439">
        <v>2574.5500000000002</v>
      </c>
      <c r="K217" s="438">
        <v>2533.9499999999998</v>
      </c>
      <c r="L217" s="438">
        <v>2481.65</v>
      </c>
      <c r="M217" s="438">
        <v>19.458829999999999</v>
      </c>
    </row>
    <row r="218" spans="1:13">
      <c r="A218" s="245">
        <v>208</v>
      </c>
      <c r="B218" s="441" t="s">
        <v>250</v>
      </c>
      <c r="C218" s="438">
        <v>332.9</v>
      </c>
      <c r="D218" s="439">
        <v>331.86666666666662</v>
      </c>
      <c r="E218" s="439">
        <v>329.73333333333323</v>
      </c>
      <c r="F218" s="439">
        <v>326.56666666666661</v>
      </c>
      <c r="G218" s="439">
        <v>324.43333333333322</v>
      </c>
      <c r="H218" s="439">
        <v>335.03333333333325</v>
      </c>
      <c r="I218" s="439">
        <v>337.16666666666657</v>
      </c>
      <c r="J218" s="439">
        <v>340.33333333333326</v>
      </c>
      <c r="K218" s="438">
        <v>334</v>
      </c>
      <c r="L218" s="438">
        <v>328.7</v>
      </c>
      <c r="M218" s="438">
        <v>12.72621</v>
      </c>
    </row>
    <row r="219" spans="1:13">
      <c r="A219" s="245">
        <v>209</v>
      </c>
      <c r="B219" s="441" t="s">
        <v>386</v>
      </c>
      <c r="C219" s="438">
        <v>40644.25</v>
      </c>
      <c r="D219" s="439">
        <v>40631.416666666664</v>
      </c>
      <c r="E219" s="439">
        <v>40262.833333333328</v>
      </c>
      <c r="F219" s="439">
        <v>39881.416666666664</v>
      </c>
      <c r="G219" s="439">
        <v>39512.833333333328</v>
      </c>
      <c r="H219" s="439">
        <v>41012.833333333328</v>
      </c>
      <c r="I219" s="439">
        <v>41381.416666666657</v>
      </c>
      <c r="J219" s="439">
        <v>41762.833333333328</v>
      </c>
      <c r="K219" s="438">
        <v>41000</v>
      </c>
      <c r="L219" s="438">
        <v>40250</v>
      </c>
      <c r="M219" s="438">
        <v>5.527E-2</v>
      </c>
    </row>
    <row r="220" spans="1:13">
      <c r="A220" s="245">
        <v>210</v>
      </c>
      <c r="B220" s="441" t="s">
        <v>251</v>
      </c>
      <c r="C220" s="438">
        <v>54.75</v>
      </c>
      <c r="D220" s="439">
        <v>54.766666666666673</v>
      </c>
      <c r="E220" s="439">
        <v>51.283333333333346</v>
      </c>
      <c r="F220" s="439">
        <v>47.81666666666667</v>
      </c>
      <c r="G220" s="439">
        <v>44.333333333333343</v>
      </c>
      <c r="H220" s="439">
        <v>58.233333333333348</v>
      </c>
      <c r="I220" s="439">
        <v>61.716666666666683</v>
      </c>
      <c r="J220" s="439">
        <v>65.183333333333351</v>
      </c>
      <c r="K220" s="438">
        <v>58.25</v>
      </c>
      <c r="L220" s="438">
        <v>51.3</v>
      </c>
      <c r="M220" s="438">
        <v>409.33535999999998</v>
      </c>
    </row>
    <row r="221" spans="1:13">
      <c r="A221" s="245">
        <v>211</v>
      </c>
      <c r="B221" s="441" t="s">
        <v>108</v>
      </c>
      <c r="C221" s="438">
        <v>2522.9</v>
      </c>
      <c r="D221" s="439">
        <v>2528.1333333333337</v>
      </c>
      <c r="E221" s="439">
        <v>2509.4666666666672</v>
      </c>
      <c r="F221" s="439">
        <v>2496.0333333333333</v>
      </c>
      <c r="G221" s="439">
        <v>2477.3666666666668</v>
      </c>
      <c r="H221" s="439">
        <v>2541.5666666666675</v>
      </c>
      <c r="I221" s="439">
        <v>2560.2333333333345</v>
      </c>
      <c r="J221" s="439">
        <v>2573.6666666666679</v>
      </c>
      <c r="K221" s="438">
        <v>2546.8000000000002</v>
      </c>
      <c r="L221" s="438">
        <v>2514.6999999999998</v>
      </c>
      <c r="M221" s="438">
        <v>26.04542</v>
      </c>
    </row>
    <row r="222" spans="1:13">
      <c r="A222" s="245">
        <v>212</v>
      </c>
      <c r="B222" s="441" t="s">
        <v>830</v>
      </c>
      <c r="C222" s="438">
        <v>291.85000000000002</v>
      </c>
      <c r="D222" s="439">
        <v>292.95</v>
      </c>
      <c r="E222" s="439">
        <v>287.89999999999998</v>
      </c>
      <c r="F222" s="439">
        <v>283.95</v>
      </c>
      <c r="G222" s="439">
        <v>278.89999999999998</v>
      </c>
      <c r="H222" s="439">
        <v>296.89999999999998</v>
      </c>
      <c r="I222" s="439">
        <v>301.95000000000005</v>
      </c>
      <c r="J222" s="439">
        <v>305.89999999999998</v>
      </c>
      <c r="K222" s="438">
        <v>298</v>
      </c>
      <c r="L222" s="438">
        <v>289</v>
      </c>
      <c r="M222" s="438">
        <v>2.1100699999999999</v>
      </c>
    </row>
    <row r="223" spans="1:13">
      <c r="A223" s="245">
        <v>213</v>
      </c>
      <c r="B223" s="441" t="s">
        <v>116</v>
      </c>
      <c r="C223" s="438">
        <v>630.85</v>
      </c>
      <c r="D223" s="439">
        <v>634.83333333333337</v>
      </c>
      <c r="E223" s="439">
        <v>625.56666666666672</v>
      </c>
      <c r="F223" s="439">
        <v>620.2833333333333</v>
      </c>
      <c r="G223" s="439">
        <v>611.01666666666665</v>
      </c>
      <c r="H223" s="439">
        <v>640.11666666666679</v>
      </c>
      <c r="I223" s="439">
        <v>649.38333333333344</v>
      </c>
      <c r="J223" s="439">
        <v>654.66666666666686</v>
      </c>
      <c r="K223" s="438">
        <v>644.1</v>
      </c>
      <c r="L223" s="438">
        <v>629.54999999999995</v>
      </c>
      <c r="M223" s="438">
        <v>152.70093</v>
      </c>
    </row>
    <row r="224" spans="1:13">
      <c r="A224" s="245">
        <v>214</v>
      </c>
      <c r="B224" s="441" t="s">
        <v>252</v>
      </c>
      <c r="C224" s="438">
        <v>1525</v>
      </c>
      <c r="D224" s="439">
        <v>1533.1166666666668</v>
      </c>
      <c r="E224" s="439">
        <v>1511.8833333333337</v>
      </c>
      <c r="F224" s="439">
        <v>1498.7666666666669</v>
      </c>
      <c r="G224" s="439">
        <v>1477.5333333333338</v>
      </c>
      <c r="H224" s="439">
        <v>1546.2333333333336</v>
      </c>
      <c r="I224" s="439">
        <v>1567.4666666666667</v>
      </c>
      <c r="J224" s="439">
        <v>1580.5833333333335</v>
      </c>
      <c r="K224" s="438">
        <v>1554.35</v>
      </c>
      <c r="L224" s="438">
        <v>1520</v>
      </c>
      <c r="M224" s="438">
        <v>4.3291399999999998</v>
      </c>
    </row>
    <row r="225" spans="1:13">
      <c r="A225" s="245">
        <v>215</v>
      </c>
      <c r="B225" s="441" t="s">
        <v>117</v>
      </c>
      <c r="C225" s="438">
        <v>602.45000000000005</v>
      </c>
      <c r="D225" s="439">
        <v>596</v>
      </c>
      <c r="E225" s="439">
        <v>584.5</v>
      </c>
      <c r="F225" s="439">
        <v>566.54999999999995</v>
      </c>
      <c r="G225" s="439">
        <v>555.04999999999995</v>
      </c>
      <c r="H225" s="439">
        <v>613.95000000000005</v>
      </c>
      <c r="I225" s="439">
        <v>625.45000000000005</v>
      </c>
      <c r="J225" s="439">
        <v>643.40000000000009</v>
      </c>
      <c r="K225" s="438">
        <v>607.5</v>
      </c>
      <c r="L225" s="438">
        <v>578.04999999999995</v>
      </c>
      <c r="M225" s="438">
        <v>37.089750000000002</v>
      </c>
    </row>
    <row r="226" spans="1:13">
      <c r="A226" s="245">
        <v>216</v>
      </c>
      <c r="B226" s="441" t="s">
        <v>387</v>
      </c>
      <c r="C226" s="438">
        <v>633.70000000000005</v>
      </c>
      <c r="D226" s="439">
        <v>635.23333333333335</v>
      </c>
      <c r="E226" s="439">
        <v>628.4666666666667</v>
      </c>
      <c r="F226" s="439">
        <v>623.23333333333335</v>
      </c>
      <c r="G226" s="439">
        <v>616.4666666666667</v>
      </c>
      <c r="H226" s="439">
        <v>640.4666666666667</v>
      </c>
      <c r="I226" s="439">
        <v>647.23333333333335</v>
      </c>
      <c r="J226" s="439">
        <v>652.4666666666667</v>
      </c>
      <c r="K226" s="438">
        <v>642</v>
      </c>
      <c r="L226" s="438">
        <v>630</v>
      </c>
      <c r="M226" s="438">
        <v>2.9328400000000001</v>
      </c>
    </row>
    <row r="227" spans="1:13">
      <c r="A227" s="245">
        <v>217</v>
      </c>
      <c r="B227" s="441" t="s">
        <v>388</v>
      </c>
      <c r="C227" s="438">
        <v>3364.55</v>
      </c>
      <c r="D227" s="439">
        <v>3383.4833333333336</v>
      </c>
      <c r="E227" s="439">
        <v>3321.0666666666671</v>
      </c>
      <c r="F227" s="439">
        <v>3277.5833333333335</v>
      </c>
      <c r="G227" s="439">
        <v>3215.166666666667</v>
      </c>
      <c r="H227" s="439">
        <v>3426.9666666666672</v>
      </c>
      <c r="I227" s="439">
        <v>3489.3833333333332</v>
      </c>
      <c r="J227" s="439">
        <v>3532.8666666666672</v>
      </c>
      <c r="K227" s="438">
        <v>3445.9</v>
      </c>
      <c r="L227" s="438">
        <v>3340</v>
      </c>
      <c r="M227" s="438">
        <v>4.7100000000000003E-2</v>
      </c>
    </row>
    <row r="228" spans="1:13">
      <c r="A228" s="245">
        <v>218</v>
      </c>
      <c r="B228" s="441" t="s">
        <v>253</v>
      </c>
      <c r="C228" s="438">
        <v>38.6</v>
      </c>
      <c r="D228" s="439">
        <v>38.800000000000004</v>
      </c>
      <c r="E228" s="439">
        <v>38.300000000000011</v>
      </c>
      <c r="F228" s="439">
        <v>38.000000000000007</v>
      </c>
      <c r="G228" s="439">
        <v>37.500000000000014</v>
      </c>
      <c r="H228" s="439">
        <v>39.100000000000009</v>
      </c>
      <c r="I228" s="439">
        <v>39.599999999999994</v>
      </c>
      <c r="J228" s="439">
        <v>39.900000000000006</v>
      </c>
      <c r="K228" s="438">
        <v>39.299999999999997</v>
      </c>
      <c r="L228" s="438">
        <v>38.5</v>
      </c>
      <c r="M228" s="438">
        <v>93.202259999999995</v>
      </c>
    </row>
    <row r="229" spans="1:13">
      <c r="A229" s="245">
        <v>219</v>
      </c>
      <c r="B229" s="441" t="s">
        <v>119</v>
      </c>
      <c r="C229" s="438">
        <v>58.1</v>
      </c>
      <c r="D229" s="439">
        <v>58.533333333333331</v>
      </c>
      <c r="E229" s="439">
        <v>57.566666666666663</v>
      </c>
      <c r="F229" s="439">
        <v>57.033333333333331</v>
      </c>
      <c r="G229" s="439">
        <v>56.066666666666663</v>
      </c>
      <c r="H229" s="439">
        <v>59.066666666666663</v>
      </c>
      <c r="I229" s="439">
        <v>60.033333333333331</v>
      </c>
      <c r="J229" s="439">
        <v>60.566666666666663</v>
      </c>
      <c r="K229" s="438">
        <v>59.5</v>
      </c>
      <c r="L229" s="438">
        <v>58</v>
      </c>
      <c r="M229" s="438">
        <v>312.7448</v>
      </c>
    </row>
    <row r="230" spans="1:13">
      <c r="A230" s="245">
        <v>220</v>
      </c>
      <c r="B230" s="441" t="s">
        <v>389</v>
      </c>
      <c r="C230" s="438">
        <v>54.1</v>
      </c>
      <c r="D230" s="439">
        <v>54.199999999999996</v>
      </c>
      <c r="E230" s="439">
        <v>53.399999999999991</v>
      </c>
      <c r="F230" s="439">
        <v>52.699999999999996</v>
      </c>
      <c r="G230" s="439">
        <v>51.899999999999991</v>
      </c>
      <c r="H230" s="439">
        <v>54.899999999999991</v>
      </c>
      <c r="I230" s="439">
        <v>55.699999999999989</v>
      </c>
      <c r="J230" s="439">
        <v>56.399999999999991</v>
      </c>
      <c r="K230" s="438">
        <v>55</v>
      </c>
      <c r="L230" s="438">
        <v>53.5</v>
      </c>
      <c r="M230" s="438">
        <v>34.342730000000003</v>
      </c>
    </row>
    <row r="231" spans="1:13">
      <c r="A231" s="245">
        <v>221</v>
      </c>
      <c r="B231" s="441" t="s">
        <v>390</v>
      </c>
      <c r="C231" s="438">
        <v>1089.5</v>
      </c>
      <c r="D231" s="439">
        <v>1080.9333333333334</v>
      </c>
      <c r="E231" s="439">
        <v>1051.8666666666668</v>
      </c>
      <c r="F231" s="439">
        <v>1014.2333333333333</v>
      </c>
      <c r="G231" s="439">
        <v>985.16666666666674</v>
      </c>
      <c r="H231" s="439">
        <v>1118.5666666666668</v>
      </c>
      <c r="I231" s="439">
        <v>1147.6333333333334</v>
      </c>
      <c r="J231" s="439">
        <v>1185.2666666666669</v>
      </c>
      <c r="K231" s="438">
        <v>1110</v>
      </c>
      <c r="L231" s="438">
        <v>1043.3</v>
      </c>
      <c r="M231" s="438">
        <v>0.81857999999999997</v>
      </c>
    </row>
    <row r="232" spans="1:13">
      <c r="A232" s="245">
        <v>222</v>
      </c>
      <c r="B232" s="441" t="s">
        <v>391</v>
      </c>
      <c r="C232" s="438">
        <v>252.45</v>
      </c>
      <c r="D232" s="439">
        <v>253.28333333333333</v>
      </c>
      <c r="E232" s="439">
        <v>250.66666666666666</v>
      </c>
      <c r="F232" s="439">
        <v>248.88333333333333</v>
      </c>
      <c r="G232" s="439">
        <v>246.26666666666665</v>
      </c>
      <c r="H232" s="439">
        <v>255.06666666666666</v>
      </c>
      <c r="I232" s="439">
        <v>257.68333333333334</v>
      </c>
      <c r="J232" s="439">
        <v>259.4666666666667</v>
      </c>
      <c r="K232" s="438">
        <v>255.9</v>
      </c>
      <c r="L232" s="438">
        <v>251.5</v>
      </c>
      <c r="M232" s="438">
        <v>0.31020999999999999</v>
      </c>
    </row>
    <row r="233" spans="1:13">
      <c r="A233" s="245">
        <v>223</v>
      </c>
      <c r="B233" s="441" t="s">
        <v>746</v>
      </c>
      <c r="C233" s="438">
        <v>1155.8</v>
      </c>
      <c r="D233" s="439">
        <v>1149.3</v>
      </c>
      <c r="E233" s="439">
        <v>1136.5999999999999</v>
      </c>
      <c r="F233" s="439">
        <v>1117.3999999999999</v>
      </c>
      <c r="G233" s="439">
        <v>1104.6999999999998</v>
      </c>
      <c r="H233" s="439">
        <v>1168.5</v>
      </c>
      <c r="I233" s="439">
        <v>1181.2000000000003</v>
      </c>
      <c r="J233" s="439">
        <v>1200.4000000000001</v>
      </c>
      <c r="K233" s="438">
        <v>1162</v>
      </c>
      <c r="L233" s="438">
        <v>1130.0999999999999</v>
      </c>
      <c r="M233" s="438">
        <v>0.26033000000000001</v>
      </c>
    </row>
    <row r="234" spans="1:13">
      <c r="A234" s="245">
        <v>224</v>
      </c>
      <c r="B234" s="441" t="s">
        <v>750</v>
      </c>
      <c r="C234" s="438">
        <v>632.70000000000005</v>
      </c>
      <c r="D234" s="439">
        <v>636.4666666666667</v>
      </c>
      <c r="E234" s="439">
        <v>626.23333333333335</v>
      </c>
      <c r="F234" s="439">
        <v>619.76666666666665</v>
      </c>
      <c r="G234" s="439">
        <v>609.5333333333333</v>
      </c>
      <c r="H234" s="439">
        <v>642.93333333333339</v>
      </c>
      <c r="I234" s="439">
        <v>653.16666666666674</v>
      </c>
      <c r="J234" s="439">
        <v>659.63333333333344</v>
      </c>
      <c r="K234" s="438">
        <v>646.70000000000005</v>
      </c>
      <c r="L234" s="438">
        <v>630</v>
      </c>
      <c r="M234" s="438">
        <v>2.3937400000000002</v>
      </c>
    </row>
    <row r="235" spans="1:13">
      <c r="A235" s="245">
        <v>225</v>
      </c>
      <c r="B235" s="441" t="s">
        <v>392</v>
      </c>
      <c r="C235" s="438">
        <v>154.75</v>
      </c>
      <c r="D235" s="439">
        <v>155.48333333333335</v>
      </c>
      <c r="E235" s="439">
        <v>150.8666666666667</v>
      </c>
      <c r="F235" s="439">
        <v>146.98333333333335</v>
      </c>
      <c r="G235" s="439">
        <v>142.3666666666667</v>
      </c>
      <c r="H235" s="439">
        <v>159.3666666666667</v>
      </c>
      <c r="I235" s="439">
        <v>163.98333333333338</v>
      </c>
      <c r="J235" s="439">
        <v>167.8666666666667</v>
      </c>
      <c r="K235" s="438">
        <v>160.1</v>
      </c>
      <c r="L235" s="438">
        <v>151.6</v>
      </c>
      <c r="M235" s="438">
        <v>81.548580000000001</v>
      </c>
    </row>
    <row r="236" spans="1:13">
      <c r="A236" s="245">
        <v>226</v>
      </c>
      <c r="B236" s="441" t="s">
        <v>393</v>
      </c>
      <c r="C236" s="438">
        <v>48.05</v>
      </c>
      <c r="D236" s="439">
        <v>48.04999999999999</v>
      </c>
      <c r="E236" s="439">
        <v>46.699999999999982</v>
      </c>
      <c r="F236" s="439">
        <v>45.349999999999994</v>
      </c>
      <c r="G236" s="439">
        <v>43.999999999999986</v>
      </c>
      <c r="H236" s="439">
        <v>49.399999999999977</v>
      </c>
      <c r="I236" s="439">
        <v>50.749999999999986</v>
      </c>
      <c r="J236" s="439">
        <v>52.099999999999973</v>
      </c>
      <c r="K236" s="438">
        <v>49.4</v>
      </c>
      <c r="L236" s="438">
        <v>46.7</v>
      </c>
      <c r="M236" s="438">
        <v>81.44068</v>
      </c>
    </row>
    <row r="237" spans="1:13">
      <c r="A237" s="245">
        <v>227</v>
      </c>
      <c r="B237" s="441" t="s">
        <v>126</v>
      </c>
      <c r="C237" s="438">
        <v>205.1</v>
      </c>
      <c r="D237" s="439">
        <v>205.23333333333335</v>
      </c>
      <c r="E237" s="439">
        <v>204.2166666666667</v>
      </c>
      <c r="F237" s="439">
        <v>203.33333333333334</v>
      </c>
      <c r="G237" s="439">
        <v>202.31666666666669</v>
      </c>
      <c r="H237" s="439">
        <v>206.1166666666667</v>
      </c>
      <c r="I237" s="439">
        <v>207.13333333333335</v>
      </c>
      <c r="J237" s="439">
        <v>208.01666666666671</v>
      </c>
      <c r="K237" s="438">
        <v>206.25</v>
      </c>
      <c r="L237" s="438">
        <v>204.35</v>
      </c>
      <c r="M237" s="438">
        <v>180.42675</v>
      </c>
    </row>
    <row r="238" spans="1:13">
      <c r="A238" s="245">
        <v>228</v>
      </c>
      <c r="B238" s="441" t="s">
        <v>395</v>
      </c>
      <c r="C238" s="438">
        <v>127.6</v>
      </c>
      <c r="D238" s="439">
        <v>128.86666666666667</v>
      </c>
      <c r="E238" s="439">
        <v>125.73333333333335</v>
      </c>
      <c r="F238" s="439">
        <v>123.86666666666667</v>
      </c>
      <c r="G238" s="439">
        <v>120.73333333333335</v>
      </c>
      <c r="H238" s="439">
        <v>130.73333333333335</v>
      </c>
      <c r="I238" s="439">
        <v>133.86666666666667</v>
      </c>
      <c r="J238" s="439">
        <v>135.73333333333335</v>
      </c>
      <c r="K238" s="438">
        <v>132</v>
      </c>
      <c r="L238" s="438">
        <v>127</v>
      </c>
      <c r="M238" s="438">
        <v>9.6534800000000001</v>
      </c>
    </row>
    <row r="239" spans="1:13">
      <c r="A239" s="245">
        <v>229</v>
      </c>
      <c r="B239" s="441" t="s">
        <v>396</v>
      </c>
      <c r="C239" s="438">
        <v>197.75</v>
      </c>
      <c r="D239" s="439">
        <v>197.41666666666666</v>
      </c>
      <c r="E239" s="439">
        <v>195.33333333333331</v>
      </c>
      <c r="F239" s="439">
        <v>192.91666666666666</v>
      </c>
      <c r="G239" s="439">
        <v>190.83333333333331</v>
      </c>
      <c r="H239" s="439">
        <v>199.83333333333331</v>
      </c>
      <c r="I239" s="439">
        <v>201.91666666666663</v>
      </c>
      <c r="J239" s="439">
        <v>204.33333333333331</v>
      </c>
      <c r="K239" s="438">
        <v>199.5</v>
      </c>
      <c r="L239" s="438">
        <v>195</v>
      </c>
      <c r="M239" s="438">
        <v>39.630789999999998</v>
      </c>
    </row>
    <row r="240" spans="1:13">
      <c r="A240" s="245">
        <v>230</v>
      </c>
      <c r="B240" s="441" t="s">
        <v>115</v>
      </c>
      <c r="C240" s="438">
        <v>275.55</v>
      </c>
      <c r="D240" s="439">
        <v>279.33333333333331</v>
      </c>
      <c r="E240" s="439">
        <v>269.86666666666662</v>
      </c>
      <c r="F240" s="439">
        <v>264.18333333333328</v>
      </c>
      <c r="G240" s="439">
        <v>254.71666666666658</v>
      </c>
      <c r="H240" s="439">
        <v>285.01666666666665</v>
      </c>
      <c r="I240" s="439">
        <v>294.48333333333335</v>
      </c>
      <c r="J240" s="439">
        <v>300.16666666666669</v>
      </c>
      <c r="K240" s="438">
        <v>288.8</v>
      </c>
      <c r="L240" s="438">
        <v>273.64999999999998</v>
      </c>
      <c r="M240" s="438">
        <v>222.10816</v>
      </c>
    </row>
    <row r="241" spans="1:13">
      <c r="A241" s="245">
        <v>231</v>
      </c>
      <c r="B241" s="441" t="s">
        <v>397</v>
      </c>
      <c r="C241" s="438">
        <v>114.6</v>
      </c>
      <c r="D241" s="439">
        <v>114.75</v>
      </c>
      <c r="E241" s="439">
        <v>112.4</v>
      </c>
      <c r="F241" s="439">
        <v>110.2</v>
      </c>
      <c r="G241" s="439">
        <v>107.85000000000001</v>
      </c>
      <c r="H241" s="439">
        <v>116.95</v>
      </c>
      <c r="I241" s="439">
        <v>119.3</v>
      </c>
      <c r="J241" s="439">
        <v>121.5</v>
      </c>
      <c r="K241" s="438">
        <v>117.1</v>
      </c>
      <c r="L241" s="438">
        <v>112.55</v>
      </c>
      <c r="M241" s="438">
        <v>146.70826</v>
      </c>
    </row>
    <row r="242" spans="1:13">
      <c r="A242" s="245">
        <v>232</v>
      </c>
      <c r="B242" s="441" t="s">
        <v>747</v>
      </c>
      <c r="C242" s="438">
        <v>7161.5</v>
      </c>
      <c r="D242" s="439">
        <v>7194.1500000000005</v>
      </c>
      <c r="E242" s="439">
        <v>7098.2000000000007</v>
      </c>
      <c r="F242" s="439">
        <v>7034.9000000000005</v>
      </c>
      <c r="G242" s="439">
        <v>6938.9500000000007</v>
      </c>
      <c r="H242" s="439">
        <v>7257.4500000000007</v>
      </c>
      <c r="I242" s="439">
        <v>7353.4</v>
      </c>
      <c r="J242" s="439">
        <v>7416.7000000000007</v>
      </c>
      <c r="K242" s="438">
        <v>7290.1</v>
      </c>
      <c r="L242" s="438">
        <v>7130.85</v>
      </c>
      <c r="M242" s="438">
        <v>0.47006999999999999</v>
      </c>
    </row>
    <row r="243" spans="1:13">
      <c r="A243" s="245">
        <v>233</v>
      </c>
      <c r="B243" s="441" t="s">
        <v>254</v>
      </c>
      <c r="C243" s="438">
        <v>151.1</v>
      </c>
      <c r="D243" s="439">
        <v>150.46666666666667</v>
      </c>
      <c r="E243" s="439">
        <v>146.73333333333335</v>
      </c>
      <c r="F243" s="439">
        <v>142.36666666666667</v>
      </c>
      <c r="G243" s="439">
        <v>138.63333333333335</v>
      </c>
      <c r="H243" s="439">
        <v>154.83333333333334</v>
      </c>
      <c r="I243" s="439">
        <v>158.56666666666663</v>
      </c>
      <c r="J243" s="439">
        <v>162.93333333333334</v>
      </c>
      <c r="K243" s="438">
        <v>154.19999999999999</v>
      </c>
      <c r="L243" s="438">
        <v>146.1</v>
      </c>
      <c r="M243" s="438">
        <v>110.92125</v>
      </c>
    </row>
    <row r="244" spans="1:13">
      <c r="A244" s="245">
        <v>234</v>
      </c>
      <c r="B244" s="441" t="s">
        <v>398</v>
      </c>
      <c r="C244" s="438">
        <v>369.35</v>
      </c>
      <c r="D244" s="439">
        <v>372.09999999999997</v>
      </c>
      <c r="E244" s="439">
        <v>365.29999999999995</v>
      </c>
      <c r="F244" s="439">
        <v>361.25</v>
      </c>
      <c r="G244" s="439">
        <v>354.45</v>
      </c>
      <c r="H244" s="439">
        <v>376.14999999999992</v>
      </c>
      <c r="I244" s="439">
        <v>382.95</v>
      </c>
      <c r="J244" s="439">
        <v>386.99999999999989</v>
      </c>
      <c r="K244" s="438">
        <v>378.9</v>
      </c>
      <c r="L244" s="438">
        <v>368.05</v>
      </c>
      <c r="M244" s="438">
        <v>19.94501</v>
      </c>
    </row>
    <row r="245" spans="1:13">
      <c r="A245" s="245">
        <v>235</v>
      </c>
      <c r="B245" s="441" t="s">
        <v>255</v>
      </c>
      <c r="C245" s="438">
        <v>140.05000000000001</v>
      </c>
      <c r="D245" s="439">
        <v>138.46666666666667</v>
      </c>
      <c r="E245" s="439">
        <v>136.08333333333334</v>
      </c>
      <c r="F245" s="439">
        <v>132.11666666666667</v>
      </c>
      <c r="G245" s="439">
        <v>129.73333333333335</v>
      </c>
      <c r="H245" s="439">
        <v>142.43333333333334</v>
      </c>
      <c r="I245" s="439">
        <v>144.81666666666666</v>
      </c>
      <c r="J245" s="439">
        <v>148.78333333333333</v>
      </c>
      <c r="K245" s="438">
        <v>140.85</v>
      </c>
      <c r="L245" s="438">
        <v>134.5</v>
      </c>
      <c r="M245" s="438">
        <v>75.088449999999995</v>
      </c>
    </row>
    <row r="246" spans="1:13">
      <c r="A246" s="245">
        <v>236</v>
      </c>
      <c r="B246" s="441" t="s">
        <v>125</v>
      </c>
      <c r="C246" s="438">
        <v>113.85</v>
      </c>
      <c r="D246" s="439">
        <v>113.89999999999999</v>
      </c>
      <c r="E246" s="439">
        <v>112.94999999999999</v>
      </c>
      <c r="F246" s="439">
        <v>112.05</v>
      </c>
      <c r="G246" s="439">
        <v>111.1</v>
      </c>
      <c r="H246" s="439">
        <v>114.79999999999998</v>
      </c>
      <c r="I246" s="439">
        <v>115.75</v>
      </c>
      <c r="J246" s="439">
        <v>116.64999999999998</v>
      </c>
      <c r="K246" s="438">
        <v>114.85</v>
      </c>
      <c r="L246" s="438">
        <v>113</v>
      </c>
      <c r="M246" s="438">
        <v>121.21307</v>
      </c>
    </row>
    <row r="247" spans="1:13">
      <c r="A247" s="245">
        <v>237</v>
      </c>
      <c r="B247" s="441" t="s">
        <v>399</v>
      </c>
      <c r="C247" s="438">
        <v>24.8</v>
      </c>
      <c r="D247" s="439">
        <v>25.616666666666664</v>
      </c>
      <c r="E247" s="439">
        <v>23.833333333333329</v>
      </c>
      <c r="F247" s="439">
        <v>22.866666666666664</v>
      </c>
      <c r="G247" s="439">
        <v>21.083333333333329</v>
      </c>
      <c r="H247" s="439">
        <v>26.583333333333329</v>
      </c>
      <c r="I247" s="439">
        <v>28.366666666666667</v>
      </c>
      <c r="J247" s="439">
        <v>29.333333333333329</v>
      </c>
      <c r="K247" s="438">
        <v>27.4</v>
      </c>
      <c r="L247" s="438">
        <v>24.65</v>
      </c>
      <c r="M247" s="438">
        <v>984.93849</v>
      </c>
    </row>
    <row r="248" spans="1:13">
      <c r="A248" s="245">
        <v>238</v>
      </c>
      <c r="B248" s="441" t="s">
        <v>772</v>
      </c>
      <c r="C248" s="438">
        <v>2083</v>
      </c>
      <c r="D248" s="439">
        <v>2095.4500000000003</v>
      </c>
      <c r="E248" s="439">
        <v>2062.5500000000006</v>
      </c>
      <c r="F248" s="439">
        <v>2042.1000000000004</v>
      </c>
      <c r="G248" s="439">
        <v>2009.2000000000007</v>
      </c>
      <c r="H248" s="439">
        <v>2115.9000000000005</v>
      </c>
      <c r="I248" s="439">
        <v>2148.8000000000002</v>
      </c>
      <c r="J248" s="439">
        <v>2169.2500000000005</v>
      </c>
      <c r="K248" s="438">
        <v>2128.35</v>
      </c>
      <c r="L248" s="438">
        <v>2075</v>
      </c>
      <c r="M248" s="438">
        <v>12.85749</v>
      </c>
    </row>
    <row r="249" spans="1:13">
      <c r="A249" s="245">
        <v>239</v>
      </c>
      <c r="B249" s="441" t="s">
        <v>748</v>
      </c>
      <c r="C249" s="438">
        <v>411.4</v>
      </c>
      <c r="D249" s="439">
        <v>413.9666666666667</v>
      </c>
      <c r="E249" s="439">
        <v>404.88333333333338</v>
      </c>
      <c r="F249" s="439">
        <v>398.36666666666667</v>
      </c>
      <c r="G249" s="439">
        <v>389.28333333333336</v>
      </c>
      <c r="H249" s="439">
        <v>420.48333333333341</v>
      </c>
      <c r="I249" s="439">
        <v>429.56666666666666</v>
      </c>
      <c r="J249" s="439">
        <v>436.08333333333343</v>
      </c>
      <c r="K249" s="438">
        <v>423.05</v>
      </c>
      <c r="L249" s="438">
        <v>407.45</v>
      </c>
      <c r="M249" s="438">
        <v>1.1923999999999999</v>
      </c>
    </row>
    <row r="250" spans="1:13">
      <c r="A250" s="245">
        <v>240</v>
      </c>
      <c r="B250" s="441" t="s">
        <v>120</v>
      </c>
      <c r="C250" s="438">
        <v>528.29999999999995</v>
      </c>
      <c r="D250" s="439">
        <v>531.6</v>
      </c>
      <c r="E250" s="439">
        <v>523.70000000000005</v>
      </c>
      <c r="F250" s="439">
        <v>519.1</v>
      </c>
      <c r="G250" s="439">
        <v>511.20000000000005</v>
      </c>
      <c r="H250" s="439">
        <v>536.20000000000005</v>
      </c>
      <c r="I250" s="439">
        <v>544.09999999999991</v>
      </c>
      <c r="J250" s="439">
        <v>548.70000000000005</v>
      </c>
      <c r="K250" s="438">
        <v>539.5</v>
      </c>
      <c r="L250" s="438">
        <v>527</v>
      </c>
      <c r="M250" s="438">
        <v>19.54627</v>
      </c>
    </row>
    <row r="251" spans="1:13">
      <c r="A251" s="245">
        <v>241</v>
      </c>
      <c r="B251" s="441" t="s">
        <v>822</v>
      </c>
      <c r="C251" s="438">
        <v>249.95</v>
      </c>
      <c r="D251" s="439">
        <v>252.41666666666666</v>
      </c>
      <c r="E251" s="439">
        <v>246.0333333333333</v>
      </c>
      <c r="F251" s="439">
        <v>242.11666666666665</v>
      </c>
      <c r="G251" s="439">
        <v>235.73333333333329</v>
      </c>
      <c r="H251" s="439">
        <v>256.33333333333331</v>
      </c>
      <c r="I251" s="439">
        <v>262.7166666666667</v>
      </c>
      <c r="J251" s="439">
        <v>266.63333333333333</v>
      </c>
      <c r="K251" s="438">
        <v>258.8</v>
      </c>
      <c r="L251" s="438">
        <v>248.5</v>
      </c>
      <c r="M251" s="438">
        <v>72.959010000000006</v>
      </c>
    </row>
    <row r="252" spans="1:13">
      <c r="A252" s="245">
        <v>242</v>
      </c>
      <c r="B252" s="441" t="s">
        <v>122</v>
      </c>
      <c r="C252" s="438">
        <v>1000.1</v>
      </c>
      <c r="D252" s="439">
        <v>1005.9500000000002</v>
      </c>
      <c r="E252" s="439">
        <v>990.20000000000027</v>
      </c>
      <c r="F252" s="439">
        <v>980.30000000000007</v>
      </c>
      <c r="G252" s="439">
        <v>964.55000000000018</v>
      </c>
      <c r="H252" s="439">
        <v>1015.8500000000004</v>
      </c>
      <c r="I252" s="439">
        <v>1031.6000000000001</v>
      </c>
      <c r="J252" s="439">
        <v>1041.5000000000005</v>
      </c>
      <c r="K252" s="438">
        <v>1021.7</v>
      </c>
      <c r="L252" s="438">
        <v>996.05</v>
      </c>
      <c r="M252" s="438">
        <v>41.417589999999997</v>
      </c>
    </row>
    <row r="253" spans="1:13">
      <c r="A253" s="245">
        <v>243</v>
      </c>
      <c r="B253" s="441" t="s">
        <v>256</v>
      </c>
      <c r="C253" s="438">
        <v>4872.8999999999996</v>
      </c>
      <c r="D253" s="439">
        <v>4899.95</v>
      </c>
      <c r="E253" s="439">
        <v>4822.95</v>
      </c>
      <c r="F253" s="439">
        <v>4773</v>
      </c>
      <c r="G253" s="439">
        <v>4696</v>
      </c>
      <c r="H253" s="439">
        <v>4949.8999999999996</v>
      </c>
      <c r="I253" s="439">
        <v>5026.8999999999996</v>
      </c>
      <c r="J253" s="439">
        <v>5076.8499999999995</v>
      </c>
      <c r="K253" s="438">
        <v>4976.95</v>
      </c>
      <c r="L253" s="438">
        <v>4850</v>
      </c>
      <c r="M253" s="438">
        <v>9.0917200000000005</v>
      </c>
    </row>
    <row r="254" spans="1:13">
      <c r="A254" s="245">
        <v>244</v>
      </c>
      <c r="B254" s="441" t="s">
        <v>124</v>
      </c>
      <c r="C254" s="438">
        <v>1511.85</v>
      </c>
      <c r="D254" s="439">
        <v>1511.8</v>
      </c>
      <c r="E254" s="439">
        <v>1502.1499999999999</v>
      </c>
      <c r="F254" s="439">
        <v>1492.4499999999998</v>
      </c>
      <c r="G254" s="439">
        <v>1482.7999999999997</v>
      </c>
      <c r="H254" s="439">
        <v>1521.5</v>
      </c>
      <c r="I254" s="439">
        <v>1531.15</v>
      </c>
      <c r="J254" s="439">
        <v>1540.8500000000001</v>
      </c>
      <c r="K254" s="438">
        <v>1521.45</v>
      </c>
      <c r="L254" s="438">
        <v>1502.1</v>
      </c>
      <c r="M254" s="438">
        <v>64.278620000000004</v>
      </c>
    </row>
    <row r="255" spans="1:13">
      <c r="A255" s="245">
        <v>245</v>
      </c>
      <c r="B255" s="441" t="s">
        <v>749</v>
      </c>
      <c r="C255" s="438">
        <v>986.2</v>
      </c>
      <c r="D255" s="439">
        <v>978.83333333333337</v>
      </c>
      <c r="E255" s="439">
        <v>962.66666666666674</v>
      </c>
      <c r="F255" s="439">
        <v>939.13333333333333</v>
      </c>
      <c r="G255" s="439">
        <v>922.9666666666667</v>
      </c>
      <c r="H255" s="439">
        <v>1002.3666666666668</v>
      </c>
      <c r="I255" s="439">
        <v>1018.5333333333335</v>
      </c>
      <c r="J255" s="439">
        <v>1042.0666666666668</v>
      </c>
      <c r="K255" s="438">
        <v>995</v>
      </c>
      <c r="L255" s="438">
        <v>955.3</v>
      </c>
      <c r="M255" s="438">
        <v>1.19977</v>
      </c>
    </row>
    <row r="256" spans="1:13">
      <c r="A256" s="245">
        <v>246</v>
      </c>
      <c r="B256" s="441" t="s">
        <v>400</v>
      </c>
      <c r="C256" s="438">
        <v>320.10000000000002</v>
      </c>
      <c r="D256" s="439">
        <v>316.61666666666673</v>
      </c>
      <c r="E256" s="439">
        <v>311.43333333333345</v>
      </c>
      <c r="F256" s="439">
        <v>302.76666666666671</v>
      </c>
      <c r="G256" s="439">
        <v>297.58333333333343</v>
      </c>
      <c r="H256" s="439">
        <v>325.28333333333347</v>
      </c>
      <c r="I256" s="439">
        <v>330.46666666666675</v>
      </c>
      <c r="J256" s="439">
        <v>339.1333333333335</v>
      </c>
      <c r="K256" s="438">
        <v>321.8</v>
      </c>
      <c r="L256" s="438">
        <v>307.95</v>
      </c>
      <c r="M256" s="438">
        <v>5.4401099999999998</v>
      </c>
    </row>
    <row r="257" spans="1:13">
      <c r="A257" s="245">
        <v>247</v>
      </c>
      <c r="B257" s="441" t="s">
        <v>121</v>
      </c>
      <c r="C257" s="438">
        <v>1717.45</v>
      </c>
      <c r="D257" s="439">
        <v>1720.9666666666665</v>
      </c>
      <c r="E257" s="439">
        <v>1703.9833333333329</v>
      </c>
      <c r="F257" s="439">
        <v>1690.5166666666664</v>
      </c>
      <c r="G257" s="439">
        <v>1673.5333333333328</v>
      </c>
      <c r="H257" s="439">
        <v>1734.4333333333329</v>
      </c>
      <c r="I257" s="439">
        <v>1751.4166666666665</v>
      </c>
      <c r="J257" s="439">
        <v>1764.883333333333</v>
      </c>
      <c r="K257" s="438">
        <v>1737.95</v>
      </c>
      <c r="L257" s="438">
        <v>1707.5</v>
      </c>
      <c r="M257" s="438">
        <v>4.9143600000000003</v>
      </c>
    </row>
    <row r="258" spans="1:13">
      <c r="A258" s="245">
        <v>248</v>
      </c>
      <c r="B258" s="441" t="s">
        <v>257</v>
      </c>
      <c r="C258" s="438">
        <v>2003.7</v>
      </c>
      <c r="D258" s="439">
        <v>2008.1166666666668</v>
      </c>
      <c r="E258" s="439">
        <v>1987.5833333333335</v>
      </c>
      <c r="F258" s="439">
        <v>1971.4666666666667</v>
      </c>
      <c r="G258" s="439">
        <v>1950.9333333333334</v>
      </c>
      <c r="H258" s="439">
        <v>2024.2333333333336</v>
      </c>
      <c r="I258" s="439">
        <v>2044.7666666666669</v>
      </c>
      <c r="J258" s="439">
        <v>2060.8833333333337</v>
      </c>
      <c r="K258" s="438">
        <v>2028.65</v>
      </c>
      <c r="L258" s="438">
        <v>1992</v>
      </c>
      <c r="M258" s="438">
        <v>1.9461999999999999</v>
      </c>
    </row>
    <row r="259" spans="1:13">
      <c r="A259" s="245">
        <v>249</v>
      </c>
      <c r="B259" s="441" t="s">
        <v>401</v>
      </c>
      <c r="C259" s="438">
        <v>1528.8</v>
      </c>
      <c r="D259" s="439">
        <v>1526.8166666666668</v>
      </c>
      <c r="E259" s="439">
        <v>1513.6333333333337</v>
      </c>
      <c r="F259" s="439">
        <v>1498.4666666666669</v>
      </c>
      <c r="G259" s="439">
        <v>1485.2833333333338</v>
      </c>
      <c r="H259" s="439">
        <v>1541.9833333333336</v>
      </c>
      <c r="I259" s="439">
        <v>1555.1666666666665</v>
      </c>
      <c r="J259" s="439">
        <v>1570.3333333333335</v>
      </c>
      <c r="K259" s="438">
        <v>1540</v>
      </c>
      <c r="L259" s="438">
        <v>1511.65</v>
      </c>
      <c r="M259" s="438">
        <v>1.21919</v>
      </c>
    </row>
    <row r="260" spans="1:13">
      <c r="A260" s="245">
        <v>250</v>
      </c>
      <c r="B260" s="441" t="s">
        <v>402</v>
      </c>
      <c r="C260" s="438">
        <v>2810.65</v>
      </c>
      <c r="D260" s="439">
        <v>2820.0333333333333</v>
      </c>
      <c r="E260" s="439">
        <v>2795.6666666666665</v>
      </c>
      <c r="F260" s="439">
        <v>2780.6833333333334</v>
      </c>
      <c r="G260" s="439">
        <v>2756.3166666666666</v>
      </c>
      <c r="H260" s="439">
        <v>2835.0166666666664</v>
      </c>
      <c r="I260" s="439">
        <v>2859.3833333333332</v>
      </c>
      <c r="J260" s="439">
        <v>2874.3666666666663</v>
      </c>
      <c r="K260" s="438">
        <v>2844.4</v>
      </c>
      <c r="L260" s="438">
        <v>2805.05</v>
      </c>
      <c r="M260" s="438">
        <v>0.67135999999999996</v>
      </c>
    </row>
    <row r="261" spans="1:13">
      <c r="A261" s="245">
        <v>251</v>
      </c>
      <c r="B261" s="441" t="s">
        <v>403</v>
      </c>
      <c r="C261" s="438">
        <v>575</v>
      </c>
      <c r="D261" s="439">
        <v>577.81666666666672</v>
      </c>
      <c r="E261" s="439">
        <v>568.63333333333344</v>
      </c>
      <c r="F261" s="439">
        <v>562.26666666666677</v>
      </c>
      <c r="G261" s="439">
        <v>553.08333333333348</v>
      </c>
      <c r="H261" s="439">
        <v>584.18333333333339</v>
      </c>
      <c r="I261" s="439">
        <v>593.36666666666656</v>
      </c>
      <c r="J261" s="439">
        <v>599.73333333333335</v>
      </c>
      <c r="K261" s="438">
        <v>587</v>
      </c>
      <c r="L261" s="438">
        <v>571.45000000000005</v>
      </c>
      <c r="M261" s="438">
        <v>2.80566</v>
      </c>
    </row>
    <row r="262" spans="1:13">
      <c r="A262" s="245">
        <v>252</v>
      </c>
      <c r="B262" s="441" t="s">
        <v>404</v>
      </c>
      <c r="C262" s="438">
        <v>200.05</v>
      </c>
      <c r="D262" s="439">
        <v>195.29999999999998</v>
      </c>
      <c r="E262" s="439">
        <v>181.64999999999998</v>
      </c>
      <c r="F262" s="439">
        <v>163.25</v>
      </c>
      <c r="G262" s="439">
        <v>149.6</v>
      </c>
      <c r="H262" s="439">
        <v>213.69999999999996</v>
      </c>
      <c r="I262" s="439">
        <v>227.35</v>
      </c>
      <c r="J262" s="439">
        <v>245.74999999999994</v>
      </c>
      <c r="K262" s="438">
        <v>208.95</v>
      </c>
      <c r="L262" s="438">
        <v>176.9</v>
      </c>
      <c r="M262" s="438">
        <v>192.36308</v>
      </c>
    </row>
    <row r="263" spans="1:13">
      <c r="A263" s="245">
        <v>253</v>
      </c>
      <c r="B263" s="441" t="s">
        <v>405</v>
      </c>
      <c r="C263" s="438">
        <v>145.75</v>
      </c>
      <c r="D263" s="439">
        <v>146.91666666666666</v>
      </c>
      <c r="E263" s="439">
        <v>143.83333333333331</v>
      </c>
      <c r="F263" s="439">
        <v>141.91666666666666</v>
      </c>
      <c r="G263" s="439">
        <v>138.83333333333331</v>
      </c>
      <c r="H263" s="439">
        <v>148.83333333333331</v>
      </c>
      <c r="I263" s="439">
        <v>151.91666666666663</v>
      </c>
      <c r="J263" s="439">
        <v>153.83333333333331</v>
      </c>
      <c r="K263" s="438">
        <v>150</v>
      </c>
      <c r="L263" s="438">
        <v>145</v>
      </c>
      <c r="M263" s="438">
        <v>11.872629999999999</v>
      </c>
    </row>
    <row r="264" spans="1:13">
      <c r="A264" s="245">
        <v>254</v>
      </c>
      <c r="B264" s="441" t="s">
        <v>406</v>
      </c>
      <c r="C264" s="438">
        <v>94.25</v>
      </c>
      <c r="D264" s="439">
        <v>94.283333333333346</v>
      </c>
      <c r="E264" s="439">
        <v>93.166666666666686</v>
      </c>
      <c r="F264" s="439">
        <v>92.083333333333343</v>
      </c>
      <c r="G264" s="439">
        <v>90.966666666666683</v>
      </c>
      <c r="H264" s="439">
        <v>95.366666666666688</v>
      </c>
      <c r="I264" s="439">
        <v>96.483333333333334</v>
      </c>
      <c r="J264" s="439">
        <v>97.566666666666691</v>
      </c>
      <c r="K264" s="438">
        <v>95.4</v>
      </c>
      <c r="L264" s="438">
        <v>93.2</v>
      </c>
      <c r="M264" s="438">
        <v>12.03036</v>
      </c>
    </row>
    <row r="265" spans="1:13">
      <c r="A265" s="245">
        <v>255</v>
      </c>
      <c r="B265" s="441" t="s">
        <v>258</v>
      </c>
      <c r="C265" s="438">
        <v>162.1</v>
      </c>
      <c r="D265" s="439">
        <v>161.36666666666667</v>
      </c>
      <c r="E265" s="439">
        <v>158.83333333333334</v>
      </c>
      <c r="F265" s="439">
        <v>155.56666666666666</v>
      </c>
      <c r="G265" s="439">
        <v>153.03333333333333</v>
      </c>
      <c r="H265" s="439">
        <v>164.63333333333335</v>
      </c>
      <c r="I265" s="439">
        <v>167.16666666666666</v>
      </c>
      <c r="J265" s="439">
        <v>170.43333333333337</v>
      </c>
      <c r="K265" s="438">
        <v>163.9</v>
      </c>
      <c r="L265" s="438">
        <v>158.1</v>
      </c>
      <c r="M265" s="438">
        <v>26.365290000000002</v>
      </c>
    </row>
    <row r="266" spans="1:13">
      <c r="A266" s="245">
        <v>256</v>
      </c>
      <c r="B266" s="441" t="s">
        <v>128</v>
      </c>
      <c r="C266" s="438">
        <v>675.25</v>
      </c>
      <c r="D266" s="439">
        <v>677</v>
      </c>
      <c r="E266" s="439">
        <v>671.5</v>
      </c>
      <c r="F266" s="439">
        <v>667.75</v>
      </c>
      <c r="G266" s="439">
        <v>662.25</v>
      </c>
      <c r="H266" s="439">
        <v>680.75</v>
      </c>
      <c r="I266" s="439">
        <v>686.25</v>
      </c>
      <c r="J266" s="439">
        <v>690</v>
      </c>
      <c r="K266" s="438">
        <v>682.5</v>
      </c>
      <c r="L266" s="438">
        <v>673.25</v>
      </c>
      <c r="M266" s="438">
        <v>53.981070000000003</v>
      </c>
    </row>
    <row r="267" spans="1:13">
      <c r="A267" s="245">
        <v>257</v>
      </c>
      <c r="B267" s="441" t="s">
        <v>751</v>
      </c>
      <c r="C267" s="438">
        <v>106.9</v>
      </c>
      <c r="D267" s="439">
        <v>107.45</v>
      </c>
      <c r="E267" s="439">
        <v>105.45</v>
      </c>
      <c r="F267" s="439">
        <v>104</v>
      </c>
      <c r="G267" s="439">
        <v>102</v>
      </c>
      <c r="H267" s="439">
        <v>108.9</v>
      </c>
      <c r="I267" s="439">
        <v>110.9</v>
      </c>
      <c r="J267" s="439">
        <v>112.35000000000001</v>
      </c>
      <c r="K267" s="438">
        <v>109.45</v>
      </c>
      <c r="L267" s="438">
        <v>106</v>
      </c>
      <c r="M267" s="438">
        <v>1.9185700000000001</v>
      </c>
    </row>
    <row r="268" spans="1:13">
      <c r="A268" s="245">
        <v>258</v>
      </c>
      <c r="B268" s="441" t="s">
        <v>407</v>
      </c>
      <c r="C268" s="438">
        <v>63.6</v>
      </c>
      <c r="D268" s="439">
        <v>63.95000000000001</v>
      </c>
      <c r="E268" s="439">
        <v>61.100000000000023</v>
      </c>
      <c r="F268" s="439">
        <v>58.600000000000016</v>
      </c>
      <c r="G268" s="439">
        <v>55.750000000000028</v>
      </c>
      <c r="H268" s="439">
        <v>66.450000000000017</v>
      </c>
      <c r="I268" s="439">
        <v>69.3</v>
      </c>
      <c r="J268" s="439">
        <v>71.800000000000011</v>
      </c>
      <c r="K268" s="438">
        <v>66.8</v>
      </c>
      <c r="L268" s="438">
        <v>61.45</v>
      </c>
      <c r="M268" s="438">
        <v>51.419220000000003</v>
      </c>
    </row>
    <row r="269" spans="1:13">
      <c r="A269" s="245">
        <v>259</v>
      </c>
      <c r="B269" s="441" t="s">
        <v>408</v>
      </c>
      <c r="C269" s="438">
        <v>148.65</v>
      </c>
      <c r="D269" s="439">
        <v>150.71666666666667</v>
      </c>
      <c r="E269" s="439">
        <v>145.93333333333334</v>
      </c>
      <c r="F269" s="439">
        <v>143.21666666666667</v>
      </c>
      <c r="G269" s="439">
        <v>138.43333333333334</v>
      </c>
      <c r="H269" s="439">
        <v>153.43333333333334</v>
      </c>
      <c r="I269" s="439">
        <v>158.2166666666667</v>
      </c>
      <c r="J269" s="439">
        <v>160.93333333333334</v>
      </c>
      <c r="K269" s="438">
        <v>155.5</v>
      </c>
      <c r="L269" s="438">
        <v>148</v>
      </c>
      <c r="M269" s="438">
        <v>19.95739</v>
      </c>
    </row>
    <row r="270" spans="1:13">
      <c r="A270" s="245">
        <v>260</v>
      </c>
      <c r="B270" s="441" t="s">
        <v>409</v>
      </c>
      <c r="C270" s="438">
        <v>40.65</v>
      </c>
      <c r="D270" s="439">
        <v>41.68333333333333</v>
      </c>
      <c r="E270" s="439">
        <v>39.066666666666663</v>
      </c>
      <c r="F270" s="439">
        <v>37.483333333333334</v>
      </c>
      <c r="G270" s="439">
        <v>34.866666666666667</v>
      </c>
      <c r="H270" s="439">
        <v>43.266666666666659</v>
      </c>
      <c r="I270" s="439">
        <v>45.883333333333319</v>
      </c>
      <c r="J270" s="439">
        <v>47.466666666666654</v>
      </c>
      <c r="K270" s="438">
        <v>44.3</v>
      </c>
      <c r="L270" s="438">
        <v>40.1</v>
      </c>
      <c r="M270" s="438">
        <v>572.50973999999997</v>
      </c>
    </row>
    <row r="271" spans="1:13">
      <c r="A271" s="245">
        <v>261</v>
      </c>
      <c r="B271" s="441" t="s">
        <v>410</v>
      </c>
      <c r="C271" s="438">
        <v>85.85</v>
      </c>
      <c r="D271" s="439">
        <v>86.383333333333326</v>
      </c>
      <c r="E271" s="439">
        <v>84.966666666666654</v>
      </c>
      <c r="F271" s="439">
        <v>84.083333333333329</v>
      </c>
      <c r="G271" s="439">
        <v>82.666666666666657</v>
      </c>
      <c r="H271" s="439">
        <v>87.266666666666652</v>
      </c>
      <c r="I271" s="439">
        <v>88.683333333333337</v>
      </c>
      <c r="J271" s="439">
        <v>89.566666666666649</v>
      </c>
      <c r="K271" s="438">
        <v>87.8</v>
      </c>
      <c r="L271" s="438">
        <v>85.5</v>
      </c>
      <c r="M271" s="438">
        <v>11.97054</v>
      </c>
    </row>
    <row r="272" spans="1:13">
      <c r="A272" s="245">
        <v>262</v>
      </c>
      <c r="B272" s="441" t="s">
        <v>411</v>
      </c>
      <c r="C272" s="438">
        <v>106.45</v>
      </c>
      <c r="D272" s="439">
        <v>107.31666666666666</v>
      </c>
      <c r="E272" s="439">
        <v>104.88333333333333</v>
      </c>
      <c r="F272" s="439">
        <v>103.31666666666666</v>
      </c>
      <c r="G272" s="439">
        <v>100.88333333333333</v>
      </c>
      <c r="H272" s="439">
        <v>108.88333333333333</v>
      </c>
      <c r="I272" s="439">
        <v>111.31666666666666</v>
      </c>
      <c r="J272" s="439">
        <v>112.88333333333333</v>
      </c>
      <c r="K272" s="438">
        <v>109.75</v>
      </c>
      <c r="L272" s="438">
        <v>105.75</v>
      </c>
      <c r="M272" s="438">
        <v>25.557749999999999</v>
      </c>
    </row>
    <row r="273" spans="1:13">
      <c r="A273" s="245">
        <v>263</v>
      </c>
      <c r="B273" s="441" t="s">
        <v>412</v>
      </c>
      <c r="C273" s="438">
        <v>200.5</v>
      </c>
      <c r="D273" s="439">
        <v>198.96666666666667</v>
      </c>
      <c r="E273" s="439">
        <v>195.93333333333334</v>
      </c>
      <c r="F273" s="439">
        <v>191.36666666666667</v>
      </c>
      <c r="G273" s="439">
        <v>188.33333333333334</v>
      </c>
      <c r="H273" s="439">
        <v>203.53333333333333</v>
      </c>
      <c r="I273" s="439">
        <v>206.56666666666669</v>
      </c>
      <c r="J273" s="439">
        <v>211.13333333333333</v>
      </c>
      <c r="K273" s="438">
        <v>202</v>
      </c>
      <c r="L273" s="438">
        <v>194.4</v>
      </c>
      <c r="M273" s="438">
        <v>20.08192</v>
      </c>
    </row>
    <row r="274" spans="1:13">
      <c r="A274" s="245">
        <v>264</v>
      </c>
      <c r="B274" s="441" t="s">
        <v>413</v>
      </c>
      <c r="C274" s="438">
        <v>105.7</v>
      </c>
      <c r="D274" s="439">
        <v>104.96666666666668</v>
      </c>
      <c r="E274" s="439">
        <v>102.53333333333336</v>
      </c>
      <c r="F274" s="439">
        <v>99.366666666666674</v>
      </c>
      <c r="G274" s="439">
        <v>96.933333333333351</v>
      </c>
      <c r="H274" s="439">
        <v>108.13333333333337</v>
      </c>
      <c r="I274" s="439">
        <v>110.56666666666668</v>
      </c>
      <c r="J274" s="439">
        <v>113.73333333333338</v>
      </c>
      <c r="K274" s="438">
        <v>107.4</v>
      </c>
      <c r="L274" s="438">
        <v>101.8</v>
      </c>
      <c r="M274" s="438">
        <v>44.25282</v>
      </c>
    </row>
    <row r="275" spans="1:13">
      <c r="A275" s="245">
        <v>265</v>
      </c>
      <c r="B275" s="441" t="s">
        <v>127</v>
      </c>
      <c r="C275" s="438">
        <v>388.7</v>
      </c>
      <c r="D275" s="439">
        <v>389.41666666666669</v>
      </c>
      <c r="E275" s="439">
        <v>383.83333333333337</v>
      </c>
      <c r="F275" s="439">
        <v>378.9666666666667</v>
      </c>
      <c r="G275" s="439">
        <v>373.38333333333338</v>
      </c>
      <c r="H275" s="439">
        <v>394.28333333333336</v>
      </c>
      <c r="I275" s="439">
        <v>399.86666666666673</v>
      </c>
      <c r="J275" s="439">
        <v>404.73333333333335</v>
      </c>
      <c r="K275" s="438">
        <v>395</v>
      </c>
      <c r="L275" s="438">
        <v>384.55</v>
      </c>
      <c r="M275" s="438">
        <v>98.632639999999995</v>
      </c>
    </row>
    <row r="276" spans="1:13">
      <c r="A276" s="245">
        <v>266</v>
      </c>
      <c r="B276" s="441" t="s">
        <v>414</v>
      </c>
      <c r="C276" s="438">
        <v>2293.8000000000002</v>
      </c>
      <c r="D276" s="439">
        <v>2284.8833333333332</v>
      </c>
      <c r="E276" s="439">
        <v>2254.7666666666664</v>
      </c>
      <c r="F276" s="439">
        <v>2215.7333333333331</v>
      </c>
      <c r="G276" s="439">
        <v>2185.6166666666663</v>
      </c>
      <c r="H276" s="439">
        <v>2323.9166666666665</v>
      </c>
      <c r="I276" s="439">
        <v>2354.0333333333333</v>
      </c>
      <c r="J276" s="439">
        <v>2393.0666666666666</v>
      </c>
      <c r="K276" s="438">
        <v>2315</v>
      </c>
      <c r="L276" s="438">
        <v>2245.85</v>
      </c>
      <c r="M276" s="438">
        <v>0.23735999999999999</v>
      </c>
    </row>
    <row r="277" spans="1:13">
      <c r="A277" s="245">
        <v>267</v>
      </c>
      <c r="B277" s="441" t="s">
        <v>129</v>
      </c>
      <c r="C277" s="438">
        <v>3220.15</v>
      </c>
      <c r="D277" s="439">
        <v>3241.4500000000003</v>
      </c>
      <c r="E277" s="439">
        <v>3190.9500000000007</v>
      </c>
      <c r="F277" s="439">
        <v>3161.7500000000005</v>
      </c>
      <c r="G277" s="439">
        <v>3111.2500000000009</v>
      </c>
      <c r="H277" s="439">
        <v>3270.6500000000005</v>
      </c>
      <c r="I277" s="439">
        <v>3321.1499999999996</v>
      </c>
      <c r="J277" s="439">
        <v>3350.3500000000004</v>
      </c>
      <c r="K277" s="438">
        <v>3291.95</v>
      </c>
      <c r="L277" s="438">
        <v>3212.25</v>
      </c>
      <c r="M277" s="438">
        <v>3.8529100000000001</v>
      </c>
    </row>
    <row r="278" spans="1:13">
      <c r="A278" s="245">
        <v>268</v>
      </c>
      <c r="B278" s="441" t="s">
        <v>130</v>
      </c>
      <c r="C278" s="438">
        <v>1020.85</v>
      </c>
      <c r="D278" s="439">
        <v>1027.3666666666666</v>
      </c>
      <c r="E278" s="439">
        <v>993.73333333333312</v>
      </c>
      <c r="F278" s="439">
        <v>966.61666666666656</v>
      </c>
      <c r="G278" s="439">
        <v>932.98333333333312</v>
      </c>
      <c r="H278" s="439">
        <v>1054.4833333333331</v>
      </c>
      <c r="I278" s="439">
        <v>1088.1166666666668</v>
      </c>
      <c r="J278" s="439">
        <v>1115.2333333333331</v>
      </c>
      <c r="K278" s="438">
        <v>1061</v>
      </c>
      <c r="L278" s="438">
        <v>1000.25</v>
      </c>
      <c r="M278" s="438">
        <v>19.602319999999999</v>
      </c>
    </row>
    <row r="279" spans="1:13">
      <c r="A279" s="245">
        <v>269</v>
      </c>
      <c r="B279" s="441" t="s">
        <v>415</v>
      </c>
      <c r="C279" s="438">
        <v>154.6</v>
      </c>
      <c r="D279" s="439">
        <v>154.19999999999999</v>
      </c>
      <c r="E279" s="439">
        <v>152.69999999999999</v>
      </c>
      <c r="F279" s="439">
        <v>150.80000000000001</v>
      </c>
      <c r="G279" s="439">
        <v>149.30000000000001</v>
      </c>
      <c r="H279" s="439">
        <v>156.09999999999997</v>
      </c>
      <c r="I279" s="439">
        <v>157.59999999999997</v>
      </c>
      <c r="J279" s="439">
        <v>159.49999999999994</v>
      </c>
      <c r="K279" s="438">
        <v>155.69999999999999</v>
      </c>
      <c r="L279" s="438">
        <v>152.30000000000001</v>
      </c>
      <c r="M279" s="438">
        <v>2.2710699999999999</v>
      </c>
    </row>
    <row r="280" spans="1:13">
      <c r="A280" s="245">
        <v>270</v>
      </c>
      <c r="B280" s="441" t="s">
        <v>417</v>
      </c>
      <c r="C280" s="438">
        <v>678.2</v>
      </c>
      <c r="D280" s="439">
        <v>684.5</v>
      </c>
      <c r="E280" s="439">
        <v>667.35</v>
      </c>
      <c r="F280" s="439">
        <v>656.5</v>
      </c>
      <c r="G280" s="439">
        <v>639.35</v>
      </c>
      <c r="H280" s="439">
        <v>695.35</v>
      </c>
      <c r="I280" s="439">
        <v>712.50000000000011</v>
      </c>
      <c r="J280" s="439">
        <v>723.35</v>
      </c>
      <c r="K280" s="438">
        <v>701.65</v>
      </c>
      <c r="L280" s="438">
        <v>673.65</v>
      </c>
      <c r="M280" s="438">
        <v>1.34195</v>
      </c>
    </row>
    <row r="281" spans="1:13">
      <c r="A281" s="245">
        <v>271</v>
      </c>
      <c r="B281" s="441" t="s">
        <v>418</v>
      </c>
      <c r="C281" s="438">
        <v>223.65</v>
      </c>
      <c r="D281" s="439">
        <v>223.7833333333333</v>
      </c>
      <c r="E281" s="439">
        <v>222.06666666666661</v>
      </c>
      <c r="F281" s="439">
        <v>220.48333333333329</v>
      </c>
      <c r="G281" s="439">
        <v>218.76666666666659</v>
      </c>
      <c r="H281" s="439">
        <v>225.36666666666662</v>
      </c>
      <c r="I281" s="439">
        <v>227.08333333333331</v>
      </c>
      <c r="J281" s="439">
        <v>228.66666666666663</v>
      </c>
      <c r="K281" s="438">
        <v>225.5</v>
      </c>
      <c r="L281" s="438">
        <v>222.2</v>
      </c>
      <c r="M281" s="438">
        <v>3.8619500000000002</v>
      </c>
    </row>
    <row r="282" spans="1:13">
      <c r="A282" s="245">
        <v>272</v>
      </c>
      <c r="B282" s="441" t="s">
        <v>419</v>
      </c>
      <c r="C282" s="438">
        <v>234.55</v>
      </c>
      <c r="D282" s="439">
        <v>234.33333333333334</v>
      </c>
      <c r="E282" s="439">
        <v>232.41666666666669</v>
      </c>
      <c r="F282" s="439">
        <v>230.28333333333333</v>
      </c>
      <c r="G282" s="439">
        <v>228.36666666666667</v>
      </c>
      <c r="H282" s="439">
        <v>236.4666666666667</v>
      </c>
      <c r="I282" s="439">
        <v>238.38333333333338</v>
      </c>
      <c r="J282" s="439">
        <v>240.51666666666671</v>
      </c>
      <c r="K282" s="438">
        <v>236.25</v>
      </c>
      <c r="L282" s="438">
        <v>232.2</v>
      </c>
      <c r="M282" s="438">
        <v>5.7463899999999999</v>
      </c>
    </row>
    <row r="283" spans="1:13">
      <c r="A283" s="245">
        <v>273</v>
      </c>
      <c r="B283" s="441" t="s">
        <v>752</v>
      </c>
      <c r="C283" s="438">
        <v>927.85</v>
      </c>
      <c r="D283" s="439">
        <v>931.75</v>
      </c>
      <c r="E283" s="439">
        <v>916.15</v>
      </c>
      <c r="F283" s="439">
        <v>904.44999999999993</v>
      </c>
      <c r="G283" s="439">
        <v>888.84999999999991</v>
      </c>
      <c r="H283" s="439">
        <v>943.45</v>
      </c>
      <c r="I283" s="439">
        <v>959.05</v>
      </c>
      <c r="J283" s="439">
        <v>970.75000000000011</v>
      </c>
      <c r="K283" s="438">
        <v>947.35</v>
      </c>
      <c r="L283" s="438">
        <v>920.05</v>
      </c>
      <c r="M283" s="438">
        <v>0.47993999999999998</v>
      </c>
    </row>
    <row r="284" spans="1:13">
      <c r="A284" s="245">
        <v>274</v>
      </c>
      <c r="B284" s="441" t="s">
        <v>420</v>
      </c>
      <c r="C284" s="438">
        <v>963.7</v>
      </c>
      <c r="D284" s="439">
        <v>970</v>
      </c>
      <c r="E284" s="439">
        <v>950</v>
      </c>
      <c r="F284" s="439">
        <v>936.3</v>
      </c>
      <c r="G284" s="439">
        <v>916.3</v>
      </c>
      <c r="H284" s="439">
        <v>983.7</v>
      </c>
      <c r="I284" s="439">
        <v>1003.7</v>
      </c>
      <c r="J284" s="439">
        <v>1017.4000000000001</v>
      </c>
      <c r="K284" s="438">
        <v>990</v>
      </c>
      <c r="L284" s="438">
        <v>956.3</v>
      </c>
      <c r="M284" s="438">
        <v>2.0950500000000001</v>
      </c>
    </row>
    <row r="285" spans="1:13">
      <c r="A285" s="245">
        <v>275</v>
      </c>
      <c r="B285" s="441" t="s">
        <v>421</v>
      </c>
      <c r="C285" s="438">
        <v>422.25</v>
      </c>
      <c r="D285" s="439">
        <v>424.3</v>
      </c>
      <c r="E285" s="439">
        <v>419.45000000000005</v>
      </c>
      <c r="F285" s="439">
        <v>416.65000000000003</v>
      </c>
      <c r="G285" s="439">
        <v>411.80000000000007</v>
      </c>
      <c r="H285" s="439">
        <v>427.1</v>
      </c>
      <c r="I285" s="439">
        <v>431.95000000000005</v>
      </c>
      <c r="J285" s="439">
        <v>434.75</v>
      </c>
      <c r="K285" s="438">
        <v>429.15</v>
      </c>
      <c r="L285" s="438">
        <v>421.5</v>
      </c>
      <c r="M285" s="438">
        <v>1.0065200000000001</v>
      </c>
    </row>
    <row r="286" spans="1:13">
      <c r="A286" s="245">
        <v>276</v>
      </c>
      <c r="B286" s="441" t="s">
        <v>422</v>
      </c>
      <c r="C286" s="438">
        <v>581.20000000000005</v>
      </c>
      <c r="D286" s="439">
        <v>578.70000000000005</v>
      </c>
      <c r="E286" s="439">
        <v>574.55000000000007</v>
      </c>
      <c r="F286" s="439">
        <v>567.9</v>
      </c>
      <c r="G286" s="439">
        <v>563.75</v>
      </c>
      <c r="H286" s="439">
        <v>585.35000000000014</v>
      </c>
      <c r="I286" s="439">
        <v>589.50000000000023</v>
      </c>
      <c r="J286" s="439">
        <v>596.1500000000002</v>
      </c>
      <c r="K286" s="438">
        <v>582.85</v>
      </c>
      <c r="L286" s="438">
        <v>572.04999999999995</v>
      </c>
      <c r="M286" s="438">
        <v>1.0030399999999999</v>
      </c>
    </row>
    <row r="287" spans="1:13">
      <c r="A287" s="245">
        <v>277</v>
      </c>
      <c r="B287" s="441" t="s">
        <v>423</v>
      </c>
      <c r="C287" s="438">
        <v>63.35</v>
      </c>
      <c r="D287" s="439">
        <v>63.56666666666667</v>
      </c>
      <c r="E287" s="439">
        <v>62.933333333333337</v>
      </c>
      <c r="F287" s="439">
        <v>62.516666666666666</v>
      </c>
      <c r="G287" s="439">
        <v>61.883333333333333</v>
      </c>
      <c r="H287" s="439">
        <v>63.983333333333341</v>
      </c>
      <c r="I287" s="439">
        <v>64.616666666666674</v>
      </c>
      <c r="J287" s="439">
        <v>65.033333333333346</v>
      </c>
      <c r="K287" s="438">
        <v>64.2</v>
      </c>
      <c r="L287" s="438">
        <v>63.15</v>
      </c>
      <c r="M287" s="438">
        <v>12.5189</v>
      </c>
    </row>
    <row r="288" spans="1:13">
      <c r="A288" s="245">
        <v>278</v>
      </c>
      <c r="B288" s="441" t="s">
        <v>424</v>
      </c>
      <c r="C288" s="438">
        <v>52.35</v>
      </c>
      <c r="D288" s="439">
        <v>52.85</v>
      </c>
      <c r="E288" s="439">
        <v>51.5</v>
      </c>
      <c r="F288" s="439">
        <v>50.65</v>
      </c>
      <c r="G288" s="439">
        <v>49.3</v>
      </c>
      <c r="H288" s="439">
        <v>53.7</v>
      </c>
      <c r="I288" s="439">
        <v>55.050000000000011</v>
      </c>
      <c r="J288" s="439">
        <v>55.900000000000006</v>
      </c>
      <c r="K288" s="438">
        <v>54.2</v>
      </c>
      <c r="L288" s="438">
        <v>52</v>
      </c>
      <c r="M288" s="438">
        <v>29.743210000000001</v>
      </c>
    </row>
    <row r="289" spans="1:13">
      <c r="A289" s="245">
        <v>279</v>
      </c>
      <c r="B289" s="441" t="s">
        <v>425</v>
      </c>
      <c r="C289" s="438">
        <v>731.9</v>
      </c>
      <c r="D289" s="439">
        <v>736.63333333333321</v>
      </c>
      <c r="E289" s="439">
        <v>725.31666666666638</v>
      </c>
      <c r="F289" s="439">
        <v>718.73333333333312</v>
      </c>
      <c r="G289" s="439">
        <v>707.41666666666629</v>
      </c>
      <c r="H289" s="439">
        <v>743.21666666666647</v>
      </c>
      <c r="I289" s="439">
        <v>754.5333333333333</v>
      </c>
      <c r="J289" s="439">
        <v>761.11666666666656</v>
      </c>
      <c r="K289" s="438">
        <v>747.95</v>
      </c>
      <c r="L289" s="438">
        <v>730.05</v>
      </c>
      <c r="M289" s="438">
        <v>2.41614</v>
      </c>
    </row>
    <row r="290" spans="1:13">
      <c r="A290" s="245">
        <v>280</v>
      </c>
      <c r="B290" s="441" t="s">
        <v>426</v>
      </c>
      <c r="C290" s="438">
        <v>437</v>
      </c>
      <c r="D290" s="439">
        <v>440.3</v>
      </c>
      <c r="E290" s="439">
        <v>431.70000000000005</v>
      </c>
      <c r="F290" s="439">
        <v>426.40000000000003</v>
      </c>
      <c r="G290" s="439">
        <v>417.80000000000007</v>
      </c>
      <c r="H290" s="439">
        <v>445.6</v>
      </c>
      <c r="I290" s="439">
        <v>454.20000000000005</v>
      </c>
      <c r="J290" s="439">
        <v>459.5</v>
      </c>
      <c r="K290" s="438">
        <v>448.9</v>
      </c>
      <c r="L290" s="438">
        <v>435</v>
      </c>
      <c r="M290" s="438">
        <v>14.31148</v>
      </c>
    </row>
    <row r="291" spans="1:13">
      <c r="A291" s="245">
        <v>281</v>
      </c>
      <c r="B291" s="441" t="s">
        <v>427</v>
      </c>
      <c r="C291" s="438">
        <v>222.45</v>
      </c>
      <c r="D291" s="439">
        <v>223.41666666666666</v>
      </c>
      <c r="E291" s="439">
        <v>218.48333333333332</v>
      </c>
      <c r="F291" s="439">
        <v>214.51666666666665</v>
      </c>
      <c r="G291" s="439">
        <v>209.58333333333331</v>
      </c>
      <c r="H291" s="439">
        <v>227.38333333333333</v>
      </c>
      <c r="I291" s="439">
        <v>232.31666666666666</v>
      </c>
      <c r="J291" s="439">
        <v>236.28333333333333</v>
      </c>
      <c r="K291" s="438">
        <v>228.35</v>
      </c>
      <c r="L291" s="438">
        <v>219.45</v>
      </c>
      <c r="M291" s="438">
        <v>2.3209300000000002</v>
      </c>
    </row>
    <row r="292" spans="1:13">
      <c r="A292" s="245">
        <v>282</v>
      </c>
      <c r="B292" s="441" t="s">
        <v>131</v>
      </c>
      <c r="C292" s="438">
        <v>1757.1</v>
      </c>
      <c r="D292" s="439">
        <v>1765.3666666666668</v>
      </c>
      <c r="E292" s="439">
        <v>1745.7333333333336</v>
      </c>
      <c r="F292" s="439">
        <v>1734.3666666666668</v>
      </c>
      <c r="G292" s="439">
        <v>1714.7333333333336</v>
      </c>
      <c r="H292" s="439">
        <v>1776.7333333333336</v>
      </c>
      <c r="I292" s="439">
        <v>1796.3666666666668</v>
      </c>
      <c r="J292" s="439">
        <v>1807.7333333333336</v>
      </c>
      <c r="K292" s="438">
        <v>1785</v>
      </c>
      <c r="L292" s="438">
        <v>1754</v>
      </c>
      <c r="M292" s="438">
        <v>15.71743</v>
      </c>
    </row>
    <row r="293" spans="1:13">
      <c r="A293" s="245">
        <v>283</v>
      </c>
      <c r="B293" s="441" t="s">
        <v>132</v>
      </c>
      <c r="C293" s="438">
        <v>92.95</v>
      </c>
      <c r="D293" s="439">
        <v>93.466666666666683</v>
      </c>
      <c r="E293" s="439">
        <v>92.03333333333336</v>
      </c>
      <c r="F293" s="439">
        <v>91.116666666666674</v>
      </c>
      <c r="G293" s="439">
        <v>89.683333333333351</v>
      </c>
      <c r="H293" s="439">
        <v>94.383333333333368</v>
      </c>
      <c r="I293" s="439">
        <v>95.816666666666677</v>
      </c>
      <c r="J293" s="439">
        <v>96.733333333333377</v>
      </c>
      <c r="K293" s="438">
        <v>94.9</v>
      </c>
      <c r="L293" s="438">
        <v>92.55</v>
      </c>
      <c r="M293" s="438">
        <v>180.03049999999999</v>
      </c>
    </row>
    <row r="294" spans="1:13">
      <c r="A294" s="245">
        <v>284</v>
      </c>
      <c r="B294" s="441" t="s">
        <v>259</v>
      </c>
      <c r="C294" s="438">
        <v>2824.25</v>
      </c>
      <c r="D294" s="439">
        <v>2827.0833333333335</v>
      </c>
      <c r="E294" s="439">
        <v>2812.166666666667</v>
      </c>
      <c r="F294" s="439">
        <v>2800.0833333333335</v>
      </c>
      <c r="G294" s="439">
        <v>2785.166666666667</v>
      </c>
      <c r="H294" s="439">
        <v>2839.166666666667</v>
      </c>
      <c r="I294" s="439">
        <v>2854.0833333333339</v>
      </c>
      <c r="J294" s="439">
        <v>2866.166666666667</v>
      </c>
      <c r="K294" s="438">
        <v>2842</v>
      </c>
      <c r="L294" s="438">
        <v>2815</v>
      </c>
      <c r="M294" s="438">
        <v>0.91464000000000001</v>
      </c>
    </row>
    <row r="295" spans="1:13">
      <c r="A295" s="245">
        <v>285</v>
      </c>
      <c r="B295" s="441" t="s">
        <v>133</v>
      </c>
      <c r="C295" s="438">
        <v>472</v>
      </c>
      <c r="D295" s="439">
        <v>474.23333333333335</v>
      </c>
      <c r="E295" s="439">
        <v>468.76666666666671</v>
      </c>
      <c r="F295" s="439">
        <v>465.53333333333336</v>
      </c>
      <c r="G295" s="439">
        <v>460.06666666666672</v>
      </c>
      <c r="H295" s="439">
        <v>477.4666666666667</v>
      </c>
      <c r="I295" s="439">
        <v>482.93333333333339</v>
      </c>
      <c r="J295" s="439">
        <v>486.16666666666669</v>
      </c>
      <c r="K295" s="438">
        <v>479.7</v>
      </c>
      <c r="L295" s="438">
        <v>471</v>
      </c>
      <c r="M295" s="438">
        <v>42.59196</v>
      </c>
    </row>
    <row r="296" spans="1:13">
      <c r="A296" s="245">
        <v>286</v>
      </c>
      <c r="B296" s="441" t="s">
        <v>753</v>
      </c>
      <c r="C296" s="438">
        <v>272.7</v>
      </c>
      <c r="D296" s="439">
        <v>276.56666666666666</v>
      </c>
      <c r="E296" s="439">
        <v>268.13333333333333</v>
      </c>
      <c r="F296" s="439">
        <v>263.56666666666666</v>
      </c>
      <c r="G296" s="439">
        <v>255.13333333333333</v>
      </c>
      <c r="H296" s="439">
        <v>281.13333333333333</v>
      </c>
      <c r="I296" s="439">
        <v>289.56666666666661</v>
      </c>
      <c r="J296" s="439">
        <v>294.13333333333333</v>
      </c>
      <c r="K296" s="438">
        <v>285</v>
      </c>
      <c r="L296" s="438">
        <v>272</v>
      </c>
      <c r="M296" s="438">
        <v>0.96360999999999997</v>
      </c>
    </row>
    <row r="297" spans="1:13">
      <c r="A297" s="245">
        <v>287</v>
      </c>
      <c r="B297" s="441" t="s">
        <v>428</v>
      </c>
      <c r="C297" s="438">
        <v>6228.55</v>
      </c>
      <c r="D297" s="439">
        <v>6274.1833333333334</v>
      </c>
      <c r="E297" s="439">
        <v>6159.3666666666668</v>
      </c>
      <c r="F297" s="439">
        <v>6090.1833333333334</v>
      </c>
      <c r="G297" s="439">
        <v>5975.3666666666668</v>
      </c>
      <c r="H297" s="439">
        <v>6343.3666666666668</v>
      </c>
      <c r="I297" s="439">
        <v>6458.1833333333343</v>
      </c>
      <c r="J297" s="439">
        <v>6527.3666666666668</v>
      </c>
      <c r="K297" s="438">
        <v>6389</v>
      </c>
      <c r="L297" s="438">
        <v>6205</v>
      </c>
      <c r="M297" s="438">
        <v>5.534E-2</v>
      </c>
    </row>
    <row r="298" spans="1:13">
      <c r="A298" s="245">
        <v>288</v>
      </c>
      <c r="B298" s="441" t="s">
        <v>260</v>
      </c>
      <c r="C298" s="438">
        <v>4110.8</v>
      </c>
      <c r="D298" s="439">
        <v>4102.2666666666664</v>
      </c>
      <c r="E298" s="439">
        <v>4060.5333333333328</v>
      </c>
      <c r="F298" s="439">
        <v>4010.2666666666664</v>
      </c>
      <c r="G298" s="439">
        <v>3968.5333333333328</v>
      </c>
      <c r="H298" s="439">
        <v>4152.5333333333328</v>
      </c>
      <c r="I298" s="439">
        <v>4194.2666666666664</v>
      </c>
      <c r="J298" s="439">
        <v>4244.5333333333328</v>
      </c>
      <c r="K298" s="438">
        <v>4144</v>
      </c>
      <c r="L298" s="438">
        <v>4052</v>
      </c>
      <c r="M298" s="438">
        <v>1.8132699999999999</v>
      </c>
    </row>
    <row r="299" spans="1:13">
      <c r="A299" s="245">
        <v>289</v>
      </c>
      <c r="B299" s="441" t="s">
        <v>134</v>
      </c>
      <c r="C299" s="438">
        <v>1499.2</v>
      </c>
      <c r="D299" s="439">
        <v>1491.1833333333334</v>
      </c>
      <c r="E299" s="439">
        <v>1477.5666666666668</v>
      </c>
      <c r="F299" s="439">
        <v>1455.9333333333334</v>
      </c>
      <c r="G299" s="439">
        <v>1442.3166666666668</v>
      </c>
      <c r="H299" s="439">
        <v>1512.8166666666668</v>
      </c>
      <c r="I299" s="439">
        <v>1526.4333333333336</v>
      </c>
      <c r="J299" s="439">
        <v>1548.0666666666668</v>
      </c>
      <c r="K299" s="438">
        <v>1504.8</v>
      </c>
      <c r="L299" s="438">
        <v>1469.55</v>
      </c>
      <c r="M299" s="438">
        <v>38.622639999999997</v>
      </c>
    </row>
    <row r="300" spans="1:13">
      <c r="A300" s="245">
        <v>290</v>
      </c>
      <c r="B300" s="441" t="s">
        <v>429</v>
      </c>
      <c r="C300" s="438">
        <v>613.54999999999995</v>
      </c>
      <c r="D300" s="439">
        <v>612.86666666666667</v>
      </c>
      <c r="E300" s="439">
        <v>607.73333333333335</v>
      </c>
      <c r="F300" s="439">
        <v>601.91666666666663</v>
      </c>
      <c r="G300" s="439">
        <v>596.7833333333333</v>
      </c>
      <c r="H300" s="439">
        <v>618.68333333333339</v>
      </c>
      <c r="I300" s="439">
        <v>623.81666666666683</v>
      </c>
      <c r="J300" s="439">
        <v>629.63333333333344</v>
      </c>
      <c r="K300" s="438">
        <v>618</v>
      </c>
      <c r="L300" s="438">
        <v>607.04999999999995</v>
      </c>
      <c r="M300" s="438">
        <v>15.02285</v>
      </c>
    </row>
    <row r="301" spans="1:13">
      <c r="A301" s="245">
        <v>291</v>
      </c>
      <c r="B301" s="441" t="s">
        <v>430</v>
      </c>
      <c r="C301" s="438">
        <v>42.5</v>
      </c>
      <c r="D301" s="439">
        <v>42.9</v>
      </c>
      <c r="E301" s="439">
        <v>41.599999999999994</v>
      </c>
      <c r="F301" s="439">
        <v>40.699999999999996</v>
      </c>
      <c r="G301" s="439">
        <v>39.399999999999991</v>
      </c>
      <c r="H301" s="439">
        <v>43.8</v>
      </c>
      <c r="I301" s="439">
        <v>45.099999999999994</v>
      </c>
      <c r="J301" s="439">
        <v>46</v>
      </c>
      <c r="K301" s="438">
        <v>44.2</v>
      </c>
      <c r="L301" s="438">
        <v>42</v>
      </c>
      <c r="M301" s="438">
        <v>134.33747</v>
      </c>
    </row>
    <row r="302" spans="1:13">
      <c r="A302" s="245">
        <v>292</v>
      </c>
      <c r="B302" s="441" t="s">
        <v>431</v>
      </c>
      <c r="C302" s="438">
        <v>1595.3</v>
      </c>
      <c r="D302" s="439">
        <v>1588.7833333333335</v>
      </c>
      <c r="E302" s="439">
        <v>1559.5666666666671</v>
      </c>
      <c r="F302" s="439">
        <v>1523.8333333333335</v>
      </c>
      <c r="G302" s="439">
        <v>1494.616666666667</v>
      </c>
      <c r="H302" s="439">
        <v>1624.5166666666671</v>
      </c>
      <c r="I302" s="439">
        <v>1653.7333333333338</v>
      </c>
      <c r="J302" s="439">
        <v>1689.4666666666672</v>
      </c>
      <c r="K302" s="438">
        <v>1618</v>
      </c>
      <c r="L302" s="438">
        <v>1553.05</v>
      </c>
      <c r="M302" s="438">
        <v>0.72902</v>
      </c>
    </row>
    <row r="303" spans="1:13">
      <c r="A303" s="245">
        <v>293</v>
      </c>
      <c r="B303" s="441" t="s">
        <v>135</v>
      </c>
      <c r="C303" s="438">
        <v>1158.95</v>
      </c>
      <c r="D303" s="439">
        <v>1159.2333333333333</v>
      </c>
      <c r="E303" s="439">
        <v>1152.5666666666666</v>
      </c>
      <c r="F303" s="439">
        <v>1146.1833333333332</v>
      </c>
      <c r="G303" s="439">
        <v>1139.5166666666664</v>
      </c>
      <c r="H303" s="439">
        <v>1165.6166666666668</v>
      </c>
      <c r="I303" s="439">
        <v>1172.2833333333333</v>
      </c>
      <c r="J303" s="439">
        <v>1178.666666666667</v>
      </c>
      <c r="K303" s="438">
        <v>1165.9000000000001</v>
      </c>
      <c r="L303" s="438">
        <v>1152.8499999999999</v>
      </c>
      <c r="M303" s="438">
        <v>8.8961600000000001</v>
      </c>
    </row>
    <row r="304" spans="1:13">
      <c r="A304" s="245">
        <v>294</v>
      </c>
      <c r="B304" s="441" t="s">
        <v>432</v>
      </c>
      <c r="C304" s="438">
        <v>3545.15</v>
      </c>
      <c r="D304" s="439">
        <v>3506.3833333333332</v>
      </c>
      <c r="E304" s="439">
        <v>3437.7666666666664</v>
      </c>
      <c r="F304" s="439">
        <v>3330.3833333333332</v>
      </c>
      <c r="G304" s="439">
        <v>3261.7666666666664</v>
      </c>
      <c r="H304" s="439">
        <v>3613.7666666666664</v>
      </c>
      <c r="I304" s="439">
        <v>3682.3833333333332</v>
      </c>
      <c r="J304" s="439">
        <v>3789.7666666666664</v>
      </c>
      <c r="K304" s="438">
        <v>3575</v>
      </c>
      <c r="L304" s="438">
        <v>3399</v>
      </c>
      <c r="M304" s="438">
        <v>0.85240000000000005</v>
      </c>
    </row>
    <row r="305" spans="1:13">
      <c r="A305" s="245">
        <v>295</v>
      </c>
      <c r="B305" s="441" t="s">
        <v>433</v>
      </c>
      <c r="C305" s="438">
        <v>864.05</v>
      </c>
      <c r="D305" s="439">
        <v>871.94999999999993</v>
      </c>
      <c r="E305" s="439">
        <v>852.59999999999991</v>
      </c>
      <c r="F305" s="439">
        <v>841.15</v>
      </c>
      <c r="G305" s="439">
        <v>821.8</v>
      </c>
      <c r="H305" s="439">
        <v>883.39999999999986</v>
      </c>
      <c r="I305" s="439">
        <v>902.75</v>
      </c>
      <c r="J305" s="439">
        <v>914.19999999999982</v>
      </c>
      <c r="K305" s="438">
        <v>891.3</v>
      </c>
      <c r="L305" s="438">
        <v>860.5</v>
      </c>
      <c r="M305" s="438">
        <v>0.29275000000000001</v>
      </c>
    </row>
    <row r="306" spans="1:13">
      <c r="A306" s="245">
        <v>296</v>
      </c>
      <c r="B306" s="441" t="s">
        <v>434</v>
      </c>
      <c r="C306" s="438">
        <v>56.75</v>
      </c>
      <c r="D306" s="439">
        <v>57.383333333333333</v>
      </c>
      <c r="E306" s="439">
        <v>55.566666666666663</v>
      </c>
      <c r="F306" s="439">
        <v>54.383333333333333</v>
      </c>
      <c r="G306" s="439">
        <v>52.566666666666663</v>
      </c>
      <c r="H306" s="439">
        <v>58.566666666666663</v>
      </c>
      <c r="I306" s="439">
        <v>60.38333333333334</v>
      </c>
      <c r="J306" s="439">
        <v>61.566666666666663</v>
      </c>
      <c r="K306" s="438">
        <v>59.2</v>
      </c>
      <c r="L306" s="438">
        <v>56.2</v>
      </c>
      <c r="M306" s="438">
        <v>88.45335</v>
      </c>
    </row>
    <row r="307" spans="1:13">
      <c r="A307" s="245">
        <v>297</v>
      </c>
      <c r="B307" s="441" t="s">
        <v>435</v>
      </c>
      <c r="C307" s="438">
        <v>199.5</v>
      </c>
      <c r="D307" s="439">
        <v>200.18333333333331</v>
      </c>
      <c r="E307" s="439">
        <v>192.41666666666663</v>
      </c>
      <c r="F307" s="439">
        <v>185.33333333333331</v>
      </c>
      <c r="G307" s="439">
        <v>177.56666666666663</v>
      </c>
      <c r="H307" s="439">
        <v>207.26666666666662</v>
      </c>
      <c r="I307" s="439">
        <v>215.03333333333333</v>
      </c>
      <c r="J307" s="439">
        <v>222.11666666666662</v>
      </c>
      <c r="K307" s="438">
        <v>207.95</v>
      </c>
      <c r="L307" s="438">
        <v>193.1</v>
      </c>
      <c r="M307" s="438">
        <v>84.096969999999999</v>
      </c>
    </row>
    <row r="308" spans="1:13">
      <c r="A308" s="245">
        <v>298</v>
      </c>
      <c r="B308" s="441" t="s">
        <v>146</v>
      </c>
      <c r="C308" s="438">
        <v>81747.25</v>
      </c>
      <c r="D308" s="439">
        <v>81915.75</v>
      </c>
      <c r="E308" s="439">
        <v>81331.5</v>
      </c>
      <c r="F308" s="439">
        <v>80915.75</v>
      </c>
      <c r="G308" s="439">
        <v>80331.5</v>
      </c>
      <c r="H308" s="439">
        <v>82331.5</v>
      </c>
      <c r="I308" s="439">
        <v>82915.75</v>
      </c>
      <c r="J308" s="439">
        <v>83331.5</v>
      </c>
      <c r="K308" s="438">
        <v>82500</v>
      </c>
      <c r="L308" s="438">
        <v>81500</v>
      </c>
      <c r="M308" s="438">
        <v>7.1010000000000004E-2</v>
      </c>
    </row>
    <row r="309" spans="1:13">
      <c r="A309" s="245">
        <v>299</v>
      </c>
      <c r="B309" s="441" t="s">
        <v>143</v>
      </c>
      <c r="C309" s="438">
        <v>1186.05</v>
      </c>
      <c r="D309" s="439">
        <v>1190.4833333333333</v>
      </c>
      <c r="E309" s="439">
        <v>1177.5666666666666</v>
      </c>
      <c r="F309" s="439">
        <v>1169.0833333333333</v>
      </c>
      <c r="G309" s="439">
        <v>1156.1666666666665</v>
      </c>
      <c r="H309" s="439">
        <v>1198.9666666666667</v>
      </c>
      <c r="I309" s="439">
        <v>1211.8833333333332</v>
      </c>
      <c r="J309" s="439">
        <v>1220.3666666666668</v>
      </c>
      <c r="K309" s="438">
        <v>1203.4000000000001</v>
      </c>
      <c r="L309" s="438">
        <v>1182</v>
      </c>
      <c r="M309" s="438">
        <v>5.93553</v>
      </c>
    </row>
    <row r="310" spans="1:13">
      <c r="A310" s="245">
        <v>300</v>
      </c>
      <c r="B310" s="441" t="s">
        <v>436</v>
      </c>
      <c r="C310" s="438">
        <v>3742.5</v>
      </c>
      <c r="D310" s="439">
        <v>3737.5166666666664</v>
      </c>
      <c r="E310" s="439">
        <v>3704.9333333333329</v>
      </c>
      <c r="F310" s="439">
        <v>3667.3666666666663</v>
      </c>
      <c r="G310" s="439">
        <v>3634.7833333333328</v>
      </c>
      <c r="H310" s="439">
        <v>3775.083333333333</v>
      </c>
      <c r="I310" s="439">
        <v>3807.666666666667</v>
      </c>
      <c r="J310" s="439">
        <v>3845.2333333333331</v>
      </c>
      <c r="K310" s="438">
        <v>3770.1</v>
      </c>
      <c r="L310" s="438">
        <v>3699.95</v>
      </c>
      <c r="M310" s="438">
        <v>2.1559999999999999E-2</v>
      </c>
    </row>
    <row r="311" spans="1:13">
      <c r="A311" s="245">
        <v>301</v>
      </c>
      <c r="B311" s="441" t="s">
        <v>437</v>
      </c>
      <c r="C311" s="438">
        <v>314.85000000000002</v>
      </c>
      <c r="D311" s="439">
        <v>314.7</v>
      </c>
      <c r="E311" s="439">
        <v>310.95</v>
      </c>
      <c r="F311" s="439">
        <v>307.05</v>
      </c>
      <c r="G311" s="439">
        <v>303.3</v>
      </c>
      <c r="H311" s="439">
        <v>318.59999999999997</v>
      </c>
      <c r="I311" s="439">
        <v>322.34999999999997</v>
      </c>
      <c r="J311" s="439">
        <v>326.24999999999994</v>
      </c>
      <c r="K311" s="438">
        <v>318.45</v>
      </c>
      <c r="L311" s="438">
        <v>310.8</v>
      </c>
      <c r="M311" s="438">
        <v>0.93174000000000001</v>
      </c>
    </row>
    <row r="312" spans="1:13">
      <c r="A312" s="245">
        <v>302</v>
      </c>
      <c r="B312" s="441" t="s">
        <v>137</v>
      </c>
      <c r="C312" s="438">
        <v>157.30000000000001</v>
      </c>
      <c r="D312" s="439">
        <v>158.98333333333335</v>
      </c>
      <c r="E312" s="439">
        <v>155.31666666666669</v>
      </c>
      <c r="F312" s="439">
        <v>153.33333333333334</v>
      </c>
      <c r="G312" s="439">
        <v>149.66666666666669</v>
      </c>
      <c r="H312" s="439">
        <v>160.9666666666667</v>
      </c>
      <c r="I312" s="439">
        <v>164.63333333333333</v>
      </c>
      <c r="J312" s="439">
        <v>166.6166666666667</v>
      </c>
      <c r="K312" s="438">
        <v>162.65</v>
      </c>
      <c r="L312" s="438">
        <v>157</v>
      </c>
      <c r="M312" s="438">
        <v>77.366330000000005</v>
      </c>
    </row>
    <row r="313" spans="1:13">
      <c r="A313" s="245">
        <v>303</v>
      </c>
      <c r="B313" s="441" t="s">
        <v>136</v>
      </c>
      <c r="C313" s="438">
        <v>775.2</v>
      </c>
      <c r="D313" s="439">
        <v>779.15</v>
      </c>
      <c r="E313" s="439">
        <v>768.75</v>
      </c>
      <c r="F313" s="439">
        <v>762.30000000000007</v>
      </c>
      <c r="G313" s="439">
        <v>751.90000000000009</v>
      </c>
      <c r="H313" s="439">
        <v>785.59999999999991</v>
      </c>
      <c r="I313" s="439">
        <v>795.99999999999977</v>
      </c>
      <c r="J313" s="439">
        <v>802.44999999999982</v>
      </c>
      <c r="K313" s="438">
        <v>789.55</v>
      </c>
      <c r="L313" s="438">
        <v>772.7</v>
      </c>
      <c r="M313" s="438">
        <v>29.256689999999999</v>
      </c>
    </row>
    <row r="314" spans="1:13">
      <c r="A314" s="245">
        <v>304</v>
      </c>
      <c r="B314" s="441" t="s">
        <v>438</v>
      </c>
      <c r="C314" s="438">
        <v>216.85</v>
      </c>
      <c r="D314" s="439">
        <v>218.65</v>
      </c>
      <c r="E314" s="439">
        <v>213.20000000000002</v>
      </c>
      <c r="F314" s="439">
        <v>209.55</v>
      </c>
      <c r="G314" s="439">
        <v>204.10000000000002</v>
      </c>
      <c r="H314" s="439">
        <v>222.3</v>
      </c>
      <c r="I314" s="439">
        <v>227.75</v>
      </c>
      <c r="J314" s="439">
        <v>231.4</v>
      </c>
      <c r="K314" s="438">
        <v>224.1</v>
      </c>
      <c r="L314" s="438">
        <v>215</v>
      </c>
      <c r="M314" s="438">
        <v>28.03445</v>
      </c>
    </row>
    <row r="315" spans="1:13">
      <c r="A315" s="245">
        <v>305</v>
      </c>
      <c r="B315" s="441" t="s">
        <v>439</v>
      </c>
      <c r="C315" s="438">
        <v>253.25</v>
      </c>
      <c r="D315" s="439">
        <v>256.11666666666667</v>
      </c>
      <c r="E315" s="439">
        <v>249.38333333333333</v>
      </c>
      <c r="F315" s="439">
        <v>245.51666666666665</v>
      </c>
      <c r="G315" s="439">
        <v>238.7833333333333</v>
      </c>
      <c r="H315" s="439">
        <v>259.98333333333335</v>
      </c>
      <c r="I315" s="439">
        <v>266.7166666666667</v>
      </c>
      <c r="J315" s="439">
        <v>270.58333333333337</v>
      </c>
      <c r="K315" s="438">
        <v>262.85000000000002</v>
      </c>
      <c r="L315" s="438">
        <v>252.25</v>
      </c>
      <c r="M315" s="438">
        <v>5.5064900000000003</v>
      </c>
    </row>
    <row r="316" spans="1:13">
      <c r="A316" s="245">
        <v>306</v>
      </c>
      <c r="B316" s="441" t="s">
        <v>440</v>
      </c>
      <c r="C316" s="438">
        <v>585.79999999999995</v>
      </c>
      <c r="D316" s="439">
        <v>586.06666666666661</v>
      </c>
      <c r="E316" s="439">
        <v>582.13333333333321</v>
      </c>
      <c r="F316" s="439">
        <v>578.46666666666658</v>
      </c>
      <c r="G316" s="439">
        <v>574.53333333333319</v>
      </c>
      <c r="H316" s="439">
        <v>589.73333333333323</v>
      </c>
      <c r="I316" s="439">
        <v>593.66666666666663</v>
      </c>
      <c r="J316" s="439">
        <v>597.33333333333326</v>
      </c>
      <c r="K316" s="438">
        <v>590</v>
      </c>
      <c r="L316" s="438">
        <v>582.4</v>
      </c>
      <c r="M316" s="438">
        <v>0.50717999999999996</v>
      </c>
    </row>
    <row r="317" spans="1:13">
      <c r="A317" s="245">
        <v>307</v>
      </c>
      <c r="B317" s="441" t="s">
        <v>138</v>
      </c>
      <c r="C317" s="438">
        <v>162.1</v>
      </c>
      <c r="D317" s="439">
        <v>162.48333333333332</v>
      </c>
      <c r="E317" s="439">
        <v>160.81666666666663</v>
      </c>
      <c r="F317" s="439">
        <v>159.5333333333333</v>
      </c>
      <c r="G317" s="439">
        <v>157.86666666666662</v>
      </c>
      <c r="H317" s="439">
        <v>163.76666666666665</v>
      </c>
      <c r="I317" s="439">
        <v>165.43333333333334</v>
      </c>
      <c r="J317" s="439">
        <v>166.71666666666667</v>
      </c>
      <c r="K317" s="438">
        <v>164.15</v>
      </c>
      <c r="L317" s="438">
        <v>161.19999999999999</v>
      </c>
      <c r="M317" s="438">
        <v>45.338569999999997</v>
      </c>
    </row>
    <row r="318" spans="1:13">
      <c r="A318" s="245">
        <v>308</v>
      </c>
      <c r="B318" s="441" t="s">
        <v>261</v>
      </c>
      <c r="C318" s="438">
        <v>52.7</v>
      </c>
      <c r="D318" s="439">
        <v>53.6</v>
      </c>
      <c r="E318" s="439">
        <v>51.400000000000006</v>
      </c>
      <c r="F318" s="439">
        <v>50.1</v>
      </c>
      <c r="G318" s="439">
        <v>47.900000000000006</v>
      </c>
      <c r="H318" s="439">
        <v>54.900000000000006</v>
      </c>
      <c r="I318" s="439">
        <v>57.100000000000009</v>
      </c>
      <c r="J318" s="439">
        <v>58.400000000000006</v>
      </c>
      <c r="K318" s="438">
        <v>55.8</v>
      </c>
      <c r="L318" s="438">
        <v>52.3</v>
      </c>
      <c r="M318" s="438">
        <v>99.524339999999995</v>
      </c>
    </row>
    <row r="319" spans="1:13">
      <c r="A319" s="245">
        <v>309</v>
      </c>
      <c r="B319" s="441" t="s">
        <v>139</v>
      </c>
      <c r="C319" s="438">
        <v>515.85</v>
      </c>
      <c r="D319" s="439">
        <v>518.41666666666663</v>
      </c>
      <c r="E319" s="439">
        <v>511.98333333333323</v>
      </c>
      <c r="F319" s="439">
        <v>508.11666666666656</v>
      </c>
      <c r="G319" s="439">
        <v>501.68333333333317</v>
      </c>
      <c r="H319" s="439">
        <v>522.2833333333333</v>
      </c>
      <c r="I319" s="439">
        <v>528.7166666666667</v>
      </c>
      <c r="J319" s="439">
        <v>532.58333333333337</v>
      </c>
      <c r="K319" s="438">
        <v>524.85</v>
      </c>
      <c r="L319" s="438">
        <v>514.54999999999995</v>
      </c>
      <c r="M319" s="438">
        <v>11.929460000000001</v>
      </c>
    </row>
    <row r="320" spans="1:13">
      <c r="A320" s="245">
        <v>310</v>
      </c>
      <c r="B320" s="441" t="s">
        <v>140</v>
      </c>
      <c r="C320" s="438">
        <v>7265.4</v>
      </c>
      <c r="D320" s="439">
        <v>7165.1166666666659</v>
      </c>
      <c r="E320" s="439">
        <v>7030.2833333333319</v>
      </c>
      <c r="F320" s="439">
        <v>6795.1666666666661</v>
      </c>
      <c r="G320" s="439">
        <v>6660.3333333333321</v>
      </c>
      <c r="H320" s="439">
        <v>7400.2333333333318</v>
      </c>
      <c r="I320" s="439">
        <v>7535.0666666666657</v>
      </c>
      <c r="J320" s="439">
        <v>7770.1833333333316</v>
      </c>
      <c r="K320" s="438">
        <v>7299.95</v>
      </c>
      <c r="L320" s="438">
        <v>6930</v>
      </c>
      <c r="M320" s="438">
        <v>17.5731</v>
      </c>
    </row>
    <row r="321" spans="1:13">
      <c r="A321" s="245">
        <v>311</v>
      </c>
      <c r="B321" s="441" t="s">
        <v>142</v>
      </c>
      <c r="C321" s="438">
        <v>1004.25</v>
      </c>
      <c r="D321" s="439">
        <v>1012.9166666666666</v>
      </c>
      <c r="E321" s="439">
        <v>993.33333333333326</v>
      </c>
      <c r="F321" s="439">
        <v>982.41666666666663</v>
      </c>
      <c r="G321" s="439">
        <v>962.83333333333326</v>
      </c>
      <c r="H321" s="439">
        <v>1023.8333333333333</v>
      </c>
      <c r="I321" s="439">
        <v>1043.4166666666665</v>
      </c>
      <c r="J321" s="439">
        <v>1054.3333333333333</v>
      </c>
      <c r="K321" s="438">
        <v>1032.5</v>
      </c>
      <c r="L321" s="438">
        <v>1002</v>
      </c>
      <c r="M321" s="438">
        <v>8.1150500000000001</v>
      </c>
    </row>
    <row r="322" spans="1:13">
      <c r="A322" s="245">
        <v>312</v>
      </c>
      <c r="B322" s="441" t="s">
        <v>441</v>
      </c>
      <c r="C322" s="438">
        <v>2771.9</v>
      </c>
      <c r="D322" s="439">
        <v>2753.0333333333333</v>
      </c>
      <c r="E322" s="439">
        <v>2714.5166666666664</v>
      </c>
      <c r="F322" s="439">
        <v>2657.1333333333332</v>
      </c>
      <c r="G322" s="439">
        <v>2618.6166666666663</v>
      </c>
      <c r="H322" s="439">
        <v>2810.4166666666665</v>
      </c>
      <c r="I322" s="439">
        <v>2848.9333333333338</v>
      </c>
      <c r="J322" s="439">
        <v>2906.3166666666666</v>
      </c>
      <c r="K322" s="438">
        <v>2791.55</v>
      </c>
      <c r="L322" s="438">
        <v>2695.65</v>
      </c>
      <c r="M322" s="438">
        <v>1.2559499999999999</v>
      </c>
    </row>
    <row r="323" spans="1:13">
      <c r="A323" s="245">
        <v>313</v>
      </c>
      <c r="B323" s="441" t="s">
        <v>144</v>
      </c>
      <c r="C323" s="438">
        <v>2480.65</v>
      </c>
      <c r="D323" s="439">
        <v>2488.0333333333333</v>
      </c>
      <c r="E323" s="439">
        <v>2468.6166666666668</v>
      </c>
      <c r="F323" s="439">
        <v>2456.5833333333335</v>
      </c>
      <c r="G323" s="439">
        <v>2437.166666666667</v>
      </c>
      <c r="H323" s="439">
        <v>2500.0666666666666</v>
      </c>
      <c r="I323" s="439">
        <v>2519.4833333333336</v>
      </c>
      <c r="J323" s="439">
        <v>2531.5166666666664</v>
      </c>
      <c r="K323" s="438">
        <v>2507.4499999999998</v>
      </c>
      <c r="L323" s="438">
        <v>2476</v>
      </c>
      <c r="M323" s="438">
        <v>2.6316899999999999</v>
      </c>
    </row>
    <row r="324" spans="1:13">
      <c r="A324" s="245">
        <v>314</v>
      </c>
      <c r="B324" s="441" t="s">
        <v>442</v>
      </c>
      <c r="C324" s="438">
        <v>132.9</v>
      </c>
      <c r="D324" s="439">
        <v>132.43333333333331</v>
      </c>
      <c r="E324" s="439">
        <v>130.11666666666662</v>
      </c>
      <c r="F324" s="439">
        <v>127.33333333333331</v>
      </c>
      <c r="G324" s="439">
        <v>125.01666666666662</v>
      </c>
      <c r="H324" s="439">
        <v>135.21666666666661</v>
      </c>
      <c r="I324" s="439">
        <v>137.53333333333327</v>
      </c>
      <c r="J324" s="439">
        <v>140.31666666666661</v>
      </c>
      <c r="K324" s="438">
        <v>134.75</v>
      </c>
      <c r="L324" s="438">
        <v>129.65</v>
      </c>
      <c r="M324" s="438">
        <v>4.9007300000000003</v>
      </c>
    </row>
    <row r="325" spans="1:13">
      <c r="A325" s="245">
        <v>315</v>
      </c>
      <c r="B325" s="441" t="s">
        <v>443</v>
      </c>
      <c r="C325" s="438">
        <v>641.85</v>
      </c>
      <c r="D325" s="439">
        <v>646.06666666666672</v>
      </c>
      <c r="E325" s="439">
        <v>633.83333333333348</v>
      </c>
      <c r="F325" s="439">
        <v>625.81666666666672</v>
      </c>
      <c r="G325" s="439">
        <v>613.58333333333348</v>
      </c>
      <c r="H325" s="439">
        <v>654.08333333333348</v>
      </c>
      <c r="I325" s="439">
        <v>666.31666666666683</v>
      </c>
      <c r="J325" s="439">
        <v>674.33333333333348</v>
      </c>
      <c r="K325" s="438">
        <v>658.3</v>
      </c>
      <c r="L325" s="438">
        <v>638.04999999999995</v>
      </c>
      <c r="M325" s="438">
        <v>3.4584100000000002</v>
      </c>
    </row>
    <row r="326" spans="1:13">
      <c r="A326" s="245">
        <v>316</v>
      </c>
      <c r="B326" s="441" t="s">
        <v>754</v>
      </c>
      <c r="C326" s="438">
        <v>209.6</v>
      </c>
      <c r="D326" s="439">
        <v>211</v>
      </c>
      <c r="E326" s="439">
        <v>207.5</v>
      </c>
      <c r="F326" s="439">
        <v>205.4</v>
      </c>
      <c r="G326" s="439">
        <v>201.9</v>
      </c>
      <c r="H326" s="439">
        <v>213.1</v>
      </c>
      <c r="I326" s="439">
        <v>216.6</v>
      </c>
      <c r="J326" s="439">
        <v>218.7</v>
      </c>
      <c r="K326" s="438">
        <v>214.5</v>
      </c>
      <c r="L326" s="438">
        <v>208.9</v>
      </c>
      <c r="M326" s="438">
        <v>7.8658400000000004</v>
      </c>
    </row>
    <row r="327" spans="1:13">
      <c r="A327" s="245">
        <v>317</v>
      </c>
      <c r="B327" s="441" t="s">
        <v>145</v>
      </c>
      <c r="C327" s="438">
        <v>237.75</v>
      </c>
      <c r="D327" s="439">
        <v>238.03333333333333</v>
      </c>
      <c r="E327" s="439">
        <v>235.26666666666665</v>
      </c>
      <c r="F327" s="439">
        <v>232.78333333333333</v>
      </c>
      <c r="G327" s="439">
        <v>230.01666666666665</v>
      </c>
      <c r="H327" s="439">
        <v>240.51666666666665</v>
      </c>
      <c r="I327" s="439">
        <v>243.28333333333336</v>
      </c>
      <c r="J327" s="439">
        <v>245.76666666666665</v>
      </c>
      <c r="K327" s="438">
        <v>240.8</v>
      </c>
      <c r="L327" s="438">
        <v>235.55</v>
      </c>
      <c r="M327" s="438">
        <v>81.311089999999993</v>
      </c>
    </row>
    <row r="328" spans="1:13">
      <c r="A328" s="245">
        <v>318</v>
      </c>
      <c r="B328" s="441" t="s">
        <v>444</v>
      </c>
      <c r="C328" s="438">
        <v>791.15</v>
      </c>
      <c r="D328" s="439">
        <v>797.63333333333333</v>
      </c>
      <c r="E328" s="439">
        <v>778.51666666666665</v>
      </c>
      <c r="F328" s="439">
        <v>765.88333333333333</v>
      </c>
      <c r="G328" s="439">
        <v>746.76666666666665</v>
      </c>
      <c r="H328" s="439">
        <v>810.26666666666665</v>
      </c>
      <c r="I328" s="439">
        <v>829.38333333333321</v>
      </c>
      <c r="J328" s="439">
        <v>842.01666666666665</v>
      </c>
      <c r="K328" s="438">
        <v>816.75</v>
      </c>
      <c r="L328" s="438">
        <v>785</v>
      </c>
      <c r="M328" s="438">
        <v>2.53532</v>
      </c>
    </row>
    <row r="329" spans="1:13">
      <c r="A329" s="245">
        <v>319</v>
      </c>
      <c r="B329" s="441" t="s">
        <v>262</v>
      </c>
      <c r="C329" s="438">
        <v>2008.9</v>
      </c>
      <c r="D329" s="439">
        <v>2031.9666666666665</v>
      </c>
      <c r="E329" s="439">
        <v>1978.9333333333329</v>
      </c>
      <c r="F329" s="439">
        <v>1948.9666666666665</v>
      </c>
      <c r="G329" s="439">
        <v>1895.9333333333329</v>
      </c>
      <c r="H329" s="439">
        <v>2061.9333333333329</v>
      </c>
      <c r="I329" s="439">
        <v>2114.9666666666662</v>
      </c>
      <c r="J329" s="439">
        <v>2144.9333333333329</v>
      </c>
      <c r="K329" s="438">
        <v>2085</v>
      </c>
      <c r="L329" s="438">
        <v>2002</v>
      </c>
      <c r="M329" s="438">
        <v>4.1238400000000004</v>
      </c>
    </row>
    <row r="330" spans="1:13">
      <c r="A330" s="245">
        <v>320</v>
      </c>
      <c r="B330" s="441" t="s">
        <v>445</v>
      </c>
      <c r="C330" s="438">
        <v>1496</v>
      </c>
      <c r="D330" s="439">
        <v>1504.4666666666665</v>
      </c>
      <c r="E330" s="439">
        <v>1484.083333333333</v>
      </c>
      <c r="F330" s="439">
        <v>1472.1666666666665</v>
      </c>
      <c r="G330" s="439">
        <v>1451.7833333333331</v>
      </c>
      <c r="H330" s="439">
        <v>1516.383333333333</v>
      </c>
      <c r="I330" s="439">
        <v>1536.7666666666667</v>
      </c>
      <c r="J330" s="439">
        <v>1548.6833333333329</v>
      </c>
      <c r="K330" s="438">
        <v>1524.85</v>
      </c>
      <c r="L330" s="438">
        <v>1492.55</v>
      </c>
      <c r="M330" s="438">
        <v>1.92594</v>
      </c>
    </row>
    <row r="331" spans="1:13">
      <c r="A331" s="245">
        <v>321</v>
      </c>
      <c r="B331" s="441" t="s">
        <v>147</v>
      </c>
      <c r="C331" s="438">
        <v>1506.7</v>
      </c>
      <c r="D331" s="439">
        <v>1505.8500000000001</v>
      </c>
      <c r="E331" s="439">
        <v>1492.9000000000003</v>
      </c>
      <c r="F331" s="439">
        <v>1479.1000000000001</v>
      </c>
      <c r="G331" s="439">
        <v>1466.1500000000003</v>
      </c>
      <c r="H331" s="439">
        <v>1519.6500000000003</v>
      </c>
      <c r="I331" s="439">
        <v>1532.6000000000001</v>
      </c>
      <c r="J331" s="439">
        <v>1546.4000000000003</v>
      </c>
      <c r="K331" s="438">
        <v>1518.8</v>
      </c>
      <c r="L331" s="438">
        <v>1492.05</v>
      </c>
      <c r="M331" s="438">
        <v>19.674230000000001</v>
      </c>
    </row>
    <row r="332" spans="1:13">
      <c r="A332" s="245">
        <v>322</v>
      </c>
      <c r="B332" s="441" t="s">
        <v>263</v>
      </c>
      <c r="C332" s="438">
        <v>1087.5999999999999</v>
      </c>
      <c r="D332" s="439">
        <v>1092.5999999999999</v>
      </c>
      <c r="E332" s="439">
        <v>1077.8499999999999</v>
      </c>
      <c r="F332" s="439">
        <v>1068.0999999999999</v>
      </c>
      <c r="G332" s="439">
        <v>1053.3499999999999</v>
      </c>
      <c r="H332" s="439">
        <v>1102.3499999999999</v>
      </c>
      <c r="I332" s="439">
        <v>1117.0999999999999</v>
      </c>
      <c r="J332" s="439">
        <v>1126.8499999999999</v>
      </c>
      <c r="K332" s="438">
        <v>1107.3499999999999</v>
      </c>
      <c r="L332" s="438">
        <v>1082.8499999999999</v>
      </c>
      <c r="M332" s="438">
        <v>4.6320300000000003</v>
      </c>
    </row>
    <row r="333" spans="1:13">
      <c r="A333" s="245">
        <v>323</v>
      </c>
      <c r="B333" s="441" t="s">
        <v>149</v>
      </c>
      <c r="C333" s="438">
        <v>57.85</v>
      </c>
      <c r="D333" s="439">
        <v>57.95000000000001</v>
      </c>
      <c r="E333" s="439">
        <v>56.100000000000023</v>
      </c>
      <c r="F333" s="439">
        <v>54.350000000000016</v>
      </c>
      <c r="G333" s="439">
        <v>52.500000000000028</v>
      </c>
      <c r="H333" s="439">
        <v>59.700000000000017</v>
      </c>
      <c r="I333" s="439">
        <v>61.55</v>
      </c>
      <c r="J333" s="439">
        <v>63.300000000000011</v>
      </c>
      <c r="K333" s="438">
        <v>59.8</v>
      </c>
      <c r="L333" s="438">
        <v>56.2</v>
      </c>
      <c r="M333" s="438">
        <v>483.06716999999998</v>
      </c>
    </row>
    <row r="334" spans="1:13">
      <c r="A334" s="245">
        <v>324</v>
      </c>
      <c r="B334" s="441" t="s">
        <v>150</v>
      </c>
      <c r="C334" s="438">
        <v>84.3</v>
      </c>
      <c r="D334" s="439">
        <v>84.95</v>
      </c>
      <c r="E334" s="439">
        <v>83.4</v>
      </c>
      <c r="F334" s="439">
        <v>82.5</v>
      </c>
      <c r="G334" s="439">
        <v>80.95</v>
      </c>
      <c r="H334" s="439">
        <v>85.850000000000009</v>
      </c>
      <c r="I334" s="439">
        <v>87.399999999999991</v>
      </c>
      <c r="J334" s="439">
        <v>88.300000000000011</v>
      </c>
      <c r="K334" s="438">
        <v>86.5</v>
      </c>
      <c r="L334" s="438">
        <v>84.05</v>
      </c>
      <c r="M334" s="438">
        <v>38.107460000000003</v>
      </c>
    </row>
    <row r="335" spans="1:13">
      <c r="A335" s="245">
        <v>325</v>
      </c>
      <c r="B335" s="441" t="s">
        <v>446</v>
      </c>
      <c r="C335" s="438">
        <v>565.70000000000005</v>
      </c>
      <c r="D335" s="439">
        <v>567.69999999999993</v>
      </c>
      <c r="E335" s="439">
        <v>560.49999999999989</v>
      </c>
      <c r="F335" s="439">
        <v>555.29999999999995</v>
      </c>
      <c r="G335" s="439">
        <v>548.09999999999991</v>
      </c>
      <c r="H335" s="439">
        <v>572.89999999999986</v>
      </c>
      <c r="I335" s="439">
        <v>580.09999999999991</v>
      </c>
      <c r="J335" s="439">
        <v>585.29999999999984</v>
      </c>
      <c r="K335" s="438">
        <v>574.9</v>
      </c>
      <c r="L335" s="438">
        <v>562.5</v>
      </c>
      <c r="M335" s="438">
        <v>0.96162000000000003</v>
      </c>
    </row>
    <row r="336" spans="1:13">
      <c r="A336" s="245">
        <v>326</v>
      </c>
      <c r="B336" s="441" t="s">
        <v>264</v>
      </c>
      <c r="C336" s="438">
        <v>26.95</v>
      </c>
      <c r="D336" s="439">
        <v>26.916666666666668</v>
      </c>
      <c r="E336" s="439">
        <v>26.683333333333337</v>
      </c>
      <c r="F336" s="439">
        <v>26.416666666666668</v>
      </c>
      <c r="G336" s="439">
        <v>26.183333333333337</v>
      </c>
      <c r="H336" s="439">
        <v>27.183333333333337</v>
      </c>
      <c r="I336" s="439">
        <v>27.416666666666664</v>
      </c>
      <c r="J336" s="439">
        <v>27.683333333333337</v>
      </c>
      <c r="K336" s="438">
        <v>27.15</v>
      </c>
      <c r="L336" s="438">
        <v>26.65</v>
      </c>
      <c r="M336" s="438">
        <v>64.79365</v>
      </c>
    </row>
    <row r="337" spans="1:13">
      <c r="A337" s="245">
        <v>327</v>
      </c>
      <c r="B337" s="441" t="s">
        <v>447</v>
      </c>
      <c r="C337" s="438">
        <v>62</v>
      </c>
      <c r="D337" s="439">
        <v>62.050000000000004</v>
      </c>
      <c r="E337" s="439">
        <v>61.20000000000001</v>
      </c>
      <c r="F337" s="439">
        <v>60.400000000000006</v>
      </c>
      <c r="G337" s="439">
        <v>59.550000000000011</v>
      </c>
      <c r="H337" s="439">
        <v>62.850000000000009</v>
      </c>
      <c r="I337" s="439">
        <v>63.7</v>
      </c>
      <c r="J337" s="439">
        <v>64.5</v>
      </c>
      <c r="K337" s="438">
        <v>62.9</v>
      </c>
      <c r="L337" s="438">
        <v>61.25</v>
      </c>
      <c r="M337" s="438">
        <v>32.797499999999999</v>
      </c>
    </row>
    <row r="338" spans="1:13">
      <c r="A338" s="245">
        <v>328</v>
      </c>
      <c r="B338" s="441" t="s">
        <v>152</v>
      </c>
      <c r="C338" s="438">
        <v>185.4</v>
      </c>
      <c r="D338" s="439">
        <v>185.83333333333334</v>
      </c>
      <c r="E338" s="439">
        <v>183.9666666666667</v>
      </c>
      <c r="F338" s="439">
        <v>182.53333333333336</v>
      </c>
      <c r="G338" s="439">
        <v>180.66666666666671</v>
      </c>
      <c r="H338" s="439">
        <v>187.26666666666668</v>
      </c>
      <c r="I338" s="439">
        <v>189.1333333333333</v>
      </c>
      <c r="J338" s="439">
        <v>190.56666666666666</v>
      </c>
      <c r="K338" s="438">
        <v>187.7</v>
      </c>
      <c r="L338" s="438">
        <v>184.4</v>
      </c>
      <c r="M338" s="438">
        <v>150.71047999999999</v>
      </c>
    </row>
    <row r="339" spans="1:13">
      <c r="A339" s="245">
        <v>329</v>
      </c>
      <c r="B339" s="441" t="s">
        <v>694</v>
      </c>
      <c r="C339" s="438">
        <v>214.45</v>
      </c>
      <c r="D339" s="439">
        <v>215.11666666666667</v>
      </c>
      <c r="E339" s="439">
        <v>210.43333333333334</v>
      </c>
      <c r="F339" s="439">
        <v>206.41666666666666</v>
      </c>
      <c r="G339" s="439">
        <v>201.73333333333332</v>
      </c>
      <c r="H339" s="439">
        <v>219.13333333333335</v>
      </c>
      <c r="I339" s="439">
        <v>223.81666666666669</v>
      </c>
      <c r="J339" s="439">
        <v>227.83333333333337</v>
      </c>
      <c r="K339" s="438">
        <v>219.8</v>
      </c>
      <c r="L339" s="438">
        <v>211.1</v>
      </c>
      <c r="M339" s="438">
        <v>12.099130000000001</v>
      </c>
    </row>
    <row r="340" spans="1:13">
      <c r="A340" s="245">
        <v>330</v>
      </c>
      <c r="B340" s="441" t="s">
        <v>153</v>
      </c>
      <c r="C340" s="438">
        <v>118.3</v>
      </c>
      <c r="D340" s="439">
        <v>118.05</v>
      </c>
      <c r="E340" s="439">
        <v>117.19999999999999</v>
      </c>
      <c r="F340" s="439">
        <v>116.1</v>
      </c>
      <c r="G340" s="439">
        <v>115.24999999999999</v>
      </c>
      <c r="H340" s="439">
        <v>119.14999999999999</v>
      </c>
      <c r="I340" s="439">
        <v>119.99999999999999</v>
      </c>
      <c r="J340" s="439">
        <v>121.1</v>
      </c>
      <c r="K340" s="438">
        <v>118.9</v>
      </c>
      <c r="L340" s="438">
        <v>116.95</v>
      </c>
      <c r="M340" s="438">
        <v>167.12010000000001</v>
      </c>
    </row>
    <row r="341" spans="1:13">
      <c r="A341" s="245">
        <v>331</v>
      </c>
      <c r="B341" s="441" t="s">
        <v>448</v>
      </c>
      <c r="C341" s="438">
        <v>485.15</v>
      </c>
      <c r="D341" s="439">
        <v>480.2166666666667</v>
      </c>
      <c r="E341" s="439">
        <v>470.93333333333339</v>
      </c>
      <c r="F341" s="439">
        <v>456.7166666666667</v>
      </c>
      <c r="G341" s="439">
        <v>447.43333333333339</v>
      </c>
      <c r="H341" s="439">
        <v>494.43333333333339</v>
      </c>
      <c r="I341" s="439">
        <v>503.7166666666667</v>
      </c>
      <c r="J341" s="439">
        <v>517.93333333333339</v>
      </c>
      <c r="K341" s="438">
        <v>489.5</v>
      </c>
      <c r="L341" s="438">
        <v>466</v>
      </c>
      <c r="M341" s="438">
        <v>6.5125900000000003</v>
      </c>
    </row>
    <row r="342" spans="1:13">
      <c r="A342" s="245">
        <v>332</v>
      </c>
      <c r="B342" s="441" t="s">
        <v>148</v>
      </c>
      <c r="C342" s="438">
        <v>69.2</v>
      </c>
      <c r="D342" s="439">
        <v>69.716666666666654</v>
      </c>
      <c r="E342" s="439">
        <v>68.433333333333309</v>
      </c>
      <c r="F342" s="439">
        <v>67.666666666666657</v>
      </c>
      <c r="G342" s="439">
        <v>66.383333333333312</v>
      </c>
      <c r="H342" s="439">
        <v>70.483333333333306</v>
      </c>
      <c r="I342" s="439">
        <v>71.766666666666637</v>
      </c>
      <c r="J342" s="439">
        <v>72.533333333333303</v>
      </c>
      <c r="K342" s="438">
        <v>71</v>
      </c>
      <c r="L342" s="438">
        <v>68.95</v>
      </c>
      <c r="M342" s="438">
        <v>237.81889000000001</v>
      </c>
    </row>
    <row r="343" spans="1:13">
      <c r="A343" s="245">
        <v>333</v>
      </c>
      <c r="B343" s="441" t="s">
        <v>449</v>
      </c>
      <c r="C343" s="438">
        <v>67.400000000000006</v>
      </c>
      <c r="D343" s="439">
        <v>67.166666666666671</v>
      </c>
      <c r="E343" s="439">
        <v>66.033333333333346</v>
      </c>
      <c r="F343" s="439">
        <v>64.666666666666671</v>
      </c>
      <c r="G343" s="439">
        <v>63.533333333333346</v>
      </c>
      <c r="H343" s="439">
        <v>68.533333333333346</v>
      </c>
      <c r="I343" s="439">
        <v>69.666666666666671</v>
      </c>
      <c r="J343" s="439">
        <v>71.033333333333346</v>
      </c>
      <c r="K343" s="438">
        <v>68.3</v>
      </c>
      <c r="L343" s="438">
        <v>65.8</v>
      </c>
      <c r="M343" s="438">
        <v>35.555149999999998</v>
      </c>
    </row>
    <row r="344" spans="1:13">
      <c r="A344" s="245">
        <v>334</v>
      </c>
      <c r="B344" s="441" t="s">
        <v>450</v>
      </c>
      <c r="C344" s="438">
        <v>3411.5</v>
      </c>
      <c r="D344" s="439">
        <v>3407.1666666666665</v>
      </c>
      <c r="E344" s="439">
        <v>3339.333333333333</v>
      </c>
      <c r="F344" s="439">
        <v>3267.1666666666665</v>
      </c>
      <c r="G344" s="439">
        <v>3199.333333333333</v>
      </c>
      <c r="H344" s="439">
        <v>3479.333333333333</v>
      </c>
      <c r="I344" s="439">
        <v>3547.1666666666661</v>
      </c>
      <c r="J344" s="439">
        <v>3619.333333333333</v>
      </c>
      <c r="K344" s="438">
        <v>3475</v>
      </c>
      <c r="L344" s="438">
        <v>3335</v>
      </c>
      <c r="M344" s="438">
        <v>5.1412800000000001</v>
      </c>
    </row>
    <row r="345" spans="1:13">
      <c r="A345" s="245">
        <v>335</v>
      </c>
      <c r="B345" s="441" t="s">
        <v>755</v>
      </c>
      <c r="C345" s="438">
        <v>95.25</v>
      </c>
      <c r="D345" s="439">
        <v>95.850000000000009</v>
      </c>
      <c r="E345" s="439">
        <v>94.350000000000023</v>
      </c>
      <c r="F345" s="439">
        <v>93.450000000000017</v>
      </c>
      <c r="G345" s="439">
        <v>91.950000000000031</v>
      </c>
      <c r="H345" s="439">
        <v>96.750000000000014</v>
      </c>
      <c r="I345" s="439">
        <v>98.249999999999986</v>
      </c>
      <c r="J345" s="439">
        <v>99.15</v>
      </c>
      <c r="K345" s="438">
        <v>97.35</v>
      </c>
      <c r="L345" s="438">
        <v>94.95</v>
      </c>
      <c r="M345" s="438">
        <v>6.5111999999999997</v>
      </c>
    </row>
    <row r="346" spans="1:13">
      <c r="A346" s="245">
        <v>336</v>
      </c>
      <c r="B346" s="441" t="s">
        <v>151</v>
      </c>
      <c r="C346" s="438">
        <v>17436.55</v>
      </c>
      <c r="D346" s="439">
        <v>17531.5</v>
      </c>
      <c r="E346" s="439">
        <v>17315.05</v>
      </c>
      <c r="F346" s="439">
        <v>17193.55</v>
      </c>
      <c r="G346" s="439">
        <v>16977.099999999999</v>
      </c>
      <c r="H346" s="439">
        <v>17653</v>
      </c>
      <c r="I346" s="439">
        <v>17869.449999999997</v>
      </c>
      <c r="J346" s="439">
        <v>17990.95</v>
      </c>
      <c r="K346" s="438">
        <v>17747.95</v>
      </c>
      <c r="L346" s="438">
        <v>17410</v>
      </c>
      <c r="M346" s="438">
        <v>0.70531999999999995</v>
      </c>
    </row>
    <row r="347" spans="1:13">
      <c r="A347" s="245">
        <v>337</v>
      </c>
      <c r="B347" s="441" t="s">
        <v>791</v>
      </c>
      <c r="C347" s="438">
        <v>53.2</v>
      </c>
      <c r="D347" s="439">
        <v>53.85</v>
      </c>
      <c r="E347" s="439">
        <v>52.150000000000006</v>
      </c>
      <c r="F347" s="439">
        <v>51.1</v>
      </c>
      <c r="G347" s="439">
        <v>49.400000000000006</v>
      </c>
      <c r="H347" s="439">
        <v>54.900000000000006</v>
      </c>
      <c r="I347" s="439">
        <v>56.600000000000009</v>
      </c>
      <c r="J347" s="439">
        <v>57.650000000000006</v>
      </c>
      <c r="K347" s="438">
        <v>55.55</v>
      </c>
      <c r="L347" s="438">
        <v>52.8</v>
      </c>
      <c r="M347" s="438">
        <v>24.134070000000001</v>
      </c>
    </row>
    <row r="348" spans="1:13">
      <c r="A348" s="245">
        <v>338</v>
      </c>
      <c r="B348" s="441" t="s">
        <v>451</v>
      </c>
      <c r="C348" s="438">
        <v>2234.5500000000002</v>
      </c>
      <c r="D348" s="439">
        <v>2242.85</v>
      </c>
      <c r="E348" s="439">
        <v>2214.6999999999998</v>
      </c>
      <c r="F348" s="439">
        <v>2194.85</v>
      </c>
      <c r="G348" s="439">
        <v>2166.6999999999998</v>
      </c>
      <c r="H348" s="439">
        <v>2262.6999999999998</v>
      </c>
      <c r="I348" s="439">
        <v>2290.8500000000004</v>
      </c>
      <c r="J348" s="439">
        <v>2310.6999999999998</v>
      </c>
      <c r="K348" s="438">
        <v>2271</v>
      </c>
      <c r="L348" s="438">
        <v>2223</v>
      </c>
      <c r="M348" s="438">
        <v>0.10884000000000001</v>
      </c>
    </row>
    <row r="349" spans="1:13">
      <c r="A349" s="245">
        <v>339</v>
      </c>
      <c r="B349" s="441" t="s">
        <v>790</v>
      </c>
      <c r="C349" s="438">
        <v>357.95</v>
      </c>
      <c r="D349" s="439">
        <v>359.06666666666661</v>
      </c>
      <c r="E349" s="439">
        <v>355.48333333333323</v>
      </c>
      <c r="F349" s="439">
        <v>353.01666666666665</v>
      </c>
      <c r="G349" s="439">
        <v>349.43333333333328</v>
      </c>
      <c r="H349" s="439">
        <v>361.53333333333319</v>
      </c>
      <c r="I349" s="439">
        <v>365.11666666666656</v>
      </c>
      <c r="J349" s="439">
        <v>367.58333333333314</v>
      </c>
      <c r="K349" s="438">
        <v>362.65</v>
      </c>
      <c r="L349" s="438">
        <v>356.6</v>
      </c>
      <c r="M349" s="438">
        <v>10.20293</v>
      </c>
    </row>
    <row r="350" spans="1:13">
      <c r="A350" s="245">
        <v>340</v>
      </c>
      <c r="B350" s="441" t="s">
        <v>265</v>
      </c>
      <c r="C350" s="438">
        <v>612.75</v>
      </c>
      <c r="D350" s="439">
        <v>617.33333333333337</v>
      </c>
      <c r="E350" s="439">
        <v>600.66666666666674</v>
      </c>
      <c r="F350" s="439">
        <v>588.58333333333337</v>
      </c>
      <c r="G350" s="439">
        <v>571.91666666666674</v>
      </c>
      <c r="H350" s="439">
        <v>629.41666666666674</v>
      </c>
      <c r="I350" s="439">
        <v>646.08333333333348</v>
      </c>
      <c r="J350" s="439">
        <v>658.16666666666674</v>
      </c>
      <c r="K350" s="438">
        <v>634</v>
      </c>
      <c r="L350" s="438">
        <v>605.25</v>
      </c>
      <c r="M350" s="438">
        <v>2.2382399999999998</v>
      </c>
    </row>
    <row r="351" spans="1:13">
      <c r="A351" s="245">
        <v>341</v>
      </c>
      <c r="B351" s="441" t="s">
        <v>155</v>
      </c>
      <c r="C351" s="438">
        <v>122.05</v>
      </c>
      <c r="D351" s="439">
        <v>122.58333333333333</v>
      </c>
      <c r="E351" s="439">
        <v>120.96666666666665</v>
      </c>
      <c r="F351" s="439">
        <v>119.88333333333333</v>
      </c>
      <c r="G351" s="439">
        <v>118.26666666666665</v>
      </c>
      <c r="H351" s="439">
        <v>123.66666666666666</v>
      </c>
      <c r="I351" s="439">
        <v>125.28333333333333</v>
      </c>
      <c r="J351" s="439">
        <v>126.36666666666666</v>
      </c>
      <c r="K351" s="438">
        <v>124.2</v>
      </c>
      <c r="L351" s="438">
        <v>121.5</v>
      </c>
      <c r="M351" s="438">
        <v>236.29007999999999</v>
      </c>
    </row>
    <row r="352" spans="1:13">
      <c r="A352" s="245">
        <v>342</v>
      </c>
      <c r="B352" s="441" t="s">
        <v>154</v>
      </c>
      <c r="C352" s="438">
        <v>151.35</v>
      </c>
      <c r="D352" s="439">
        <v>150.1</v>
      </c>
      <c r="E352" s="439">
        <v>147.85</v>
      </c>
      <c r="F352" s="439">
        <v>144.35</v>
      </c>
      <c r="G352" s="439">
        <v>142.1</v>
      </c>
      <c r="H352" s="439">
        <v>153.6</v>
      </c>
      <c r="I352" s="439">
        <v>155.85</v>
      </c>
      <c r="J352" s="439">
        <v>159.35</v>
      </c>
      <c r="K352" s="438">
        <v>152.35</v>
      </c>
      <c r="L352" s="438">
        <v>146.6</v>
      </c>
      <c r="M352" s="438">
        <v>36.594410000000003</v>
      </c>
    </row>
    <row r="353" spans="1:13">
      <c r="A353" s="245">
        <v>343</v>
      </c>
      <c r="B353" s="441" t="s">
        <v>452</v>
      </c>
      <c r="C353" s="438">
        <v>80.75</v>
      </c>
      <c r="D353" s="439">
        <v>81.7</v>
      </c>
      <c r="E353" s="439">
        <v>78.650000000000006</v>
      </c>
      <c r="F353" s="439">
        <v>76.55</v>
      </c>
      <c r="G353" s="439">
        <v>73.5</v>
      </c>
      <c r="H353" s="439">
        <v>83.800000000000011</v>
      </c>
      <c r="I353" s="439">
        <v>86.85</v>
      </c>
      <c r="J353" s="439">
        <v>88.950000000000017</v>
      </c>
      <c r="K353" s="438">
        <v>84.75</v>
      </c>
      <c r="L353" s="438">
        <v>79.599999999999994</v>
      </c>
      <c r="M353" s="438">
        <v>2.5821000000000001</v>
      </c>
    </row>
    <row r="354" spans="1:13">
      <c r="A354" s="245">
        <v>344</v>
      </c>
      <c r="B354" s="441" t="s">
        <v>266</v>
      </c>
      <c r="C354" s="438">
        <v>3558.85</v>
      </c>
      <c r="D354" s="439">
        <v>3580.0666666666671</v>
      </c>
      <c r="E354" s="439">
        <v>3533.7833333333342</v>
      </c>
      <c r="F354" s="439">
        <v>3508.7166666666672</v>
      </c>
      <c r="G354" s="439">
        <v>3462.4333333333343</v>
      </c>
      <c r="H354" s="439">
        <v>3605.1333333333341</v>
      </c>
      <c r="I354" s="439">
        <v>3651.416666666667</v>
      </c>
      <c r="J354" s="439">
        <v>3676.483333333334</v>
      </c>
      <c r="K354" s="438">
        <v>3626.35</v>
      </c>
      <c r="L354" s="438">
        <v>3555</v>
      </c>
      <c r="M354" s="438">
        <v>0.55313999999999997</v>
      </c>
    </row>
    <row r="355" spans="1:13">
      <c r="A355" s="245">
        <v>345</v>
      </c>
      <c r="B355" s="441" t="s">
        <v>453</v>
      </c>
      <c r="C355" s="438">
        <v>133.44999999999999</v>
      </c>
      <c r="D355" s="439">
        <v>134.65</v>
      </c>
      <c r="E355" s="439">
        <v>131.80000000000001</v>
      </c>
      <c r="F355" s="439">
        <v>130.15</v>
      </c>
      <c r="G355" s="439">
        <v>127.30000000000001</v>
      </c>
      <c r="H355" s="439">
        <v>136.30000000000001</v>
      </c>
      <c r="I355" s="439">
        <v>139.14999999999998</v>
      </c>
      <c r="J355" s="439">
        <v>140.80000000000001</v>
      </c>
      <c r="K355" s="438">
        <v>137.5</v>
      </c>
      <c r="L355" s="438">
        <v>133</v>
      </c>
      <c r="M355" s="438">
        <v>8.6189099999999996</v>
      </c>
    </row>
    <row r="356" spans="1:13">
      <c r="A356" s="245">
        <v>346</v>
      </c>
      <c r="B356" s="441" t="s">
        <v>454</v>
      </c>
      <c r="C356" s="438">
        <v>315.39999999999998</v>
      </c>
      <c r="D356" s="439">
        <v>317.5333333333333</v>
      </c>
      <c r="E356" s="439">
        <v>311.56666666666661</v>
      </c>
      <c r="F356" s="439">
        <v>307.73333333333329</v>
      </c>
      <c r="G356" s="439">
        <v>301.76666666666659</v>
      </c>
      <c r="H356" s="439">
        <v>321.36666666666662</v>
      </c>
      <c r="I356" s="439">
        <v>327.33333333333331</v>
      </c>
      <c r="J356" s="439">
        <v>331.16666666666663</v>
      </c>
      <c r="K356" s="438">
        <v>323.5</v>
      </c>
      <c r="L356" s="438">
        <v>313.7</v>
      </c>
      <c r="M356" s="438">
        <v>3.7332399999999999</v>
      </c>
    </row>
    <row r="357" spans="1:13">
      <c r="A357" s="245">
        <v>347</v>
      </c>
      <c r="B357" s="441" t="s">
        <v>455</v>
      </c>
      <c r="C357" s="438">
        <v>327.9</v>
      </c>
      <c r="D357" s="439">
        <v>323.43333333333334</v>
      </c>
      <c r="E357" s="439">
        <v>314.66666666666669</v>
      </c>
      <c r="F357" s="439">
        <v>301.43333333333334</v>
      </c>
      <c r="G357" s="439">
        <v>292.66666666666669</v>
      </c>
      <c r="H357" s="439">
        <v>336.66666666666669</v>
      </c>
      <c r="I357" s="439">
        <v>345.43333333333334</v>
      </c>
      <c r="J357" s="439">
        <v>358.66666666666669</v>
      </c>
      <c r="K357" s="438">
        <v>332.2</v>
      </c>
      <c r="L357" s="438">
        <v>310.2</v>
      </c>
      <c r="M357" s="438">
        <v>6.6726099999999997</v>
      </c>
    </row>
    <row r="358" spans="1:13">
      <c r="A358" s="245">
        <v>348</v>
      </c>
      <c r="B358" s="441" t="s">
        <v>267</v>
      </c>
      <c r="C358" s="438">
        <v>2789.35</v>
      </c>
      <c r="D358" s="439">
        <v>2802.7166666666667</v>
      </c>
      <c r="E358" s="439">
        <v>2766.8333333333335</v>
      </c>
      <c r="F358" s="439">
        <v>2744.3166666666666</v>
      </c>
      <c r="G358" s="439">
        <v>2708.4333333333334</v>
      </c>
      <c r="H358" s="439">
        <v>2825.2333333333336</v>
      </c>
      <c r="I358" s="439">
        <v>2861.1166666666668</v>
      </c>
      <c r="J358" s="439">
        <v>2883.6333333333337</v>
      </c>
      <c r="K358" s="438">
        <v>2838.6</v>
      </c>
      <c r="L358" s="438">
        <v>2780.2</v>
      </c>
      <c r="M358" s="438">
        <v>1.30653</v>
      </c>
    </row>
    <row r="359" spans="1:13">
      <c r="A359" s="245">
        <v>349</v>
      </c>
      <c r="B359" s="441" t="s">
        <v>268</v>
      </c>
      <c r="C359" s="438">
        <v>735.95</v>
      </c>
      <c r="D359" s="439">
        <v>712.9666666666667</v>
      </c>
      <c r="E359" s="439">
        <v>689.98333333333335</v>
      </c>
      <c r="F359" s="439">
        <v>644.01666666666665</v>
      </c>
      <c r="G359" s="439">
        <v>621.0333333333333</v>
      </c>
      <c r="H359" s="439">
        <v>758.93333333333339</v>
      </c>
      <c r="I359" s="439">
        <v>781.91666666666674</v>
      </c>
      <c r="J359" s="439">
        <v>827.88333333333344</v>
      </c>
      <c r="K359" s="438">
        <v>735.95</v>
      </c>
      <c r="L359" s="438">
        <v>667</v>
      </c>
      <c r="M359" s="438">
        <v>2.93207</v>
      </c>
    </row>
    <row r="360" spans="1:13">
      <c r="A360" s="245">
        <v>350</v>
      </c>
      <c r="B360" s="441" t="s">
        <v>456</v>
      </c>
      <c r="C360" s="438">
        <v>251.4</v>
      </c>
      <c r="D360" s="439">
        <v>254.01666666666665</v>
      </c>
      <c r="E360" s="439">
        <v>246.38333333333333</v>
      </c>
      <c r="F360" s="439">
        <v>241.36666666666667</v>
      </c>
      <c r="G360" s="439">
        <v>233.73333333333335</v>
      </c>
      <c r="H360" s="439">
        <v>259.0333333333333</v>
      </c>
      <c r="I360" s="439">
        <v>266.66666666666663</v>
      </c>
      <c r="J360" s="439">
        <v>271.68333333333328</v>
      </c>
      <c r="K360" s="438">
        <v>261.64999999999998</v>
      </c>
      <c r="L360" s="438">
        <v>249</v>
      </c>
      <c r="M360" s="438">
        <v>2.9744199999999998</v>
      </c>
    </row>
    <row r="361" spans="1:13">
      <c r="A361" s="245">
        <v>351</v>
      </c>
      <c r="B361" s="441" t="s">
        <v>758</v>
      </c>
      <c r="C361" s="438">
        <v>432.45</v>
      </c>
      <c r="D361" s="439">
        <v>430.65000000000003</v>
      </c>
      <c r="E361" s="439">
        <v>425.30000000000007</v>
      </c>
      <c r="F361" s="439">
        <v>418.15000000000003</v>
      </c>
      <c r="G361" s="439">
        <v>412.80000000000007</v>
      </c>
      <c r="H361" s="439">
        <v>437.80000000000007</v>
      </c>
      <c r="I361" s="439">
        <v>443.15000000000009</v>
      </c>
      <c r="J361" s="439">
        <v>450.30000000000007</v>
      </c>
      <c r="K361" s="438">
        <v>436</v>
      </c>
      <c r="L361" s="438">
        <v>423.5</v>
      </c>
      <c r="M361" s="438">
        <v>0.92789999999999995</v>
      </c>
    </row>
    <row r="362" spans="1:13">
      <c r="A362" s="245">
        <v>352</v>
      </c>
      <c r="B362" s="441" t="s">
        <v>457</v>
      </c>
      <c r="C362" s="438">
        <v>105.95</v>
      </c>
      <c r="D362" s="439">
        <v>106.31666666666666</v>
      </c>
      <c r="E362" s="439">
        <v>104.63333333333333</v>
      </c>
      <c r="F362" s="439">
        <v>103.31666666666666</v>
      </c>
      <c r="G362" s="439">
        <v>101.63333333333333</v>
      </c>
      <c r="H362" s="439">
        <v>107.63333333333333</v>
      </c>
      <c r="I362" s="439">
        <v>109.31666666666666</v>
      </c>
      <c r="J362" s="439">
        <v>110.63333333333333</v>
      </c>
      <c r="K362" s="438">
        <v>108</v>
      </c>
      <c r="L362" s="438">
        <v>105</v>
      </c>
      <c r="M362" s="438">
        <v>11.171939999999999</v>
      </c>
    </row>
    <row r="363" spans="1:13">
      <c r="A363" s="245">
        <v>353</v>
      </c>
      <c r="B363" s="441" t="s">
        <v>163</v>
      </c>
      <c r="C363" s="438">
        <v>1407.95</v>
      </c>
      <c r="D363" s="439">
        <v>1408.9333333333332</v>
      </c>
      <c r="E363" s="439">
        <v>1386.8666666666663</v>
      </c>
      <c r="F363" s="439">
        <v>1365.7833333333331</v>
      </c>
      <c r="G363" s="439">
        <v>1343.7166666666662</v>
      </c>
      <c r="H363" s="439">
        <v>1430.0166666666664</v>
      </c>
      <c r="I363" s="439">
        <v>1452.0833333333335</v>
      </c>
      <c r="J363" s="439">
        <v>1473.1666666666665</v>
      </c>
      <c r="K363" s="438">
        <v>1431</v>
      </c>
      <c r="L363" s="438">
        <v>1387.85</v>
      </c>
      <c r="M363" s="438">
        <v>7.4148100000000001</v>
      </c>
    </row>
    <row r="364" spans="1:13">
      <c r="A364" s="245">
        <v>354</v>
      </c>
      <c r="B364" s="441" t="s">
        <v>156</v>
      </c>
      <c r="C364" s="438">
        <v>29459.7</v>
      </c>
      <c r="D364" s="439">
        <v>29586.233333333334</v>
      </c>
      <c r="E364" s="439">
        <v>29223.466666666667</v>
      </c>
      <c r="F364" s="439">
        <v>28987.233333333334</v>
      </c>
      <c r="G364" s="439">
        <v>28624.466666666667</v>
      </c>
      <c r="H364" s="439">
        <v>29822.466666666667</v>
      </c>
      <c r="I364" s="439">
        <v>30185.233333333337</v>
      </c>
      <c r="J364" s="439">
        <v>30421.466666666667</v>
      </c>
      <c r="K364" s="438">
        <v>29949</v>
      </c>
      <c r="L364" s="438">
        <v>29350</v>
      </c>
      <c r="M364" s="438">
        <v>0.18064</v>
      </c>
    </row>
    <row r="365" spans="1:13">
      <c r="A365" s="245">
        <v>355</v>
      </c>
      <c r="B365" s="441" t="s">
        <v>458</v>
      </c>
      <c r="C365" s="438">
        <v>2582.25</v>
      </c>
      <c r="D365" s="439">
        <v>2590.2333333333331</v>
      </c>
      <c r="E365" s="439">
        <v>2546.4666666666662</v>
      </c>
      <c r="F365" s="439">
        <v>2510.6833333333329</v>
      </c>
      <c r="G365" s="439">
        <v>2466.9166666666661</v>
      </c>
      <c r="H365" s="439">
        <v>2626.0166666666664</v>
      </c>
      <c r="I365" s="439">
        <v>2669.7833333333338</v>
      </c>
      <c r="J365" s="439">
        <v>2705.5666666666666</v>
      </c>
      <c r="K365" s="438">
        <v>2634</v>
      </c>
      <c r="L365" s="438">
        <v>2554.4499999999998</v>
      </c>
      <c r="M365" s="438">
        <v>0.97341999999999995</v>
      </c>
    </row>
    <row r="366" spans="1:13">
      <c r="A366" s="245">
        <v>356</v>
      </c>
      <c r="B366" s="441" t="s">
        <v>158</v>
      </c>
      <c r="C366" s="438">
        <v>230.15</v>
      </c>
      <c r="D366" s="439">
        <v>229.46666666666667</v>
      </c>
      <c r="E366" s="439">
        <v>228.08333333333334</v>
      </c>
      <c r="F366" s="439">
        <v>226.01666666666668</v>
      </c>
      <c r="G366" s="439">
        <v>224.63333333333335</v>
      </c>
      <c r="H366" s="439">
        <v>231.53333333333333</v>
      </c>
      <c r="I366" s="439">
        <v>232.91666666666666</v>
      </c>
      <c r="J366" s="439">
        <v>234.98333333333332</v>
      </c>
      <c r="K366" s="438">
        <v>230.85</v>
      </c>
      <c r="L366" s="438">
        <v>227.4</v>
      </c>
      <c r="M366" s="438">
        <v>48.698</v>
      </c>
    </row>
    <row r="367" spans="1:13">
      <c r="A367" s="245">
        <v>357</v>
      </c>
      <c r="B367" s="441" t="s">
        <v>269</v>
      </c>
      <c r="C367" s="438">
        <v>5487.9</v>
      </c>
      <c r="D367" s="439">
        <v>5514.6333333333341</v>
      </c>
      <c r="E367" s="439">
        <v>5433.2666666666682</v>
      </c>
      <c r="F367" s="439">
        <v>5378.6333333333341</v>
      </c>
      <c r="G367" s="439">
        <v>5297.2666666666682</v>
      </c>
      <c r="H367" s="439">
        <v>5569.2666666666682</v>
      </c>
      <c r="I367" s="439">
        <v>5650.633333333335</v>
      </c>
      <c r="J367" s="439">
        <v>5705.2666666666682</v>
      </c>
      <c r="K367" s="438">
        <v>5596</v>
      </c>
      <c r="L367" s="438">
        <v>5460</v>
      </c>
      <c r="M367" s="438">
        <v>0.77639999999999998</v>
      </c>
    </row>
    <row r="368" spans="1:13">
      <c r="A368" s="245">
        <v>358</v>
      </c>
      <c r="B368" s="441" t="s">
        <v>459</v>
      </c>
      <c r="C368" s="438">
        <v>227.85</v>
      </c>
      <c r="D368" s="439">
        <v>229.73333333333335</v>
      </c>
      <c r="E368" s="439">
        <v>225.1166666666667</v>
      </c>
      <c r="F368" s="439">
        <v>222.38333333333335</v>
      </c>
      <c r="G368" s="439">
        <v>217.76666666666671</v>
      </c>
      <c r="H368" s="439">
        <v>232.4666666666667</v>
      </c>
      <c r="I368" s="439">
        <v>237.08333333333337</v>
      </c>
      <c r="J368" s="439">
        <v>239.81666666666669</v>
      </c>
      <c r="K368" s="438">
        <v>234.35</v>
      </c>
      <c r="L368" s="438">
        <v>227</v>
      </c>
      <c r="M368" s="438">
        <v>16.191849999999999</v>
      </c>
    </row>
    <row r="369" spans="1:13">
      <c r="A369" s="245">
        <v>359</v>
      </c>
      <c r="B369" s="441" t="s">
        <v>460</v>
      </c>
      <c r="C369" s="438">
        <v>820.95</v>
      </c>
      <c r="D369" s="439">
        <v>819.66666666666663</v>
      </c>
      <c r="E369" s="439">
        <v>809.18333333333328</v>
      </c>
      <c r="F369" s="439">
        <v>797.41666666666663</v>
      </c>
      <c r="G369" s="439">
        <v>786.93333333333328</v>
      </c>
      <c r="H369" s="439">
        <v>831.43333333333328</v>
      </c>
      <c r="I369" s="439">
        <v>841.91666666666663</v>
      </c>
      <c r="J369" s="439">
        <v>853.68333333333328</v>
      </c>
      <c r="K369" s="438">
        <v>830.15</v>
      </c>
      <c r="L369" s="438">
        <v>807.9</v>
      </c>
      <c r="M369" s="438">
        <v>1.4024799999999999</v>
      </c>
    </row>
    <row r="370" spans="1:13">
      <c r="A370" s="245">
        <v>360</v>
      </c>
      <c r="B370" s="441" t="s">
        <v>160</v>
      </c>
      <c r="C370" s="438">
        <v>2147.85</v>
      </c>
      <c r="D370" s="439">
        <v>2154.7166666666667</v>
      </c>
      <c r="E370" s="439">
        <v>2135.4833333333336</v>
      </c>
      <c r="F370" s="439">
        <v>2123.1166666666668</v>
      </c>
      <c r="G370" s="439">
        <v>2103.8833333333337</v>
      </c>
      <c r="H370" s="439">
        <v>2167.0833333333335</v>
      </c>
      <c r="I370" s="439">
        <v>2186.3166666666662</v>
      </c>
      <c r="J370" s="439">
        <v>2198.6833333333334</v>
      </c>
      <c r="K370" s="438">
        <v>2173.9499999999998</v>
      </c>
      <c r="L370" s="438">
        <v>2142.35</v>
      </c>
      <c r="M370" s="438">
        <v>3.7304200000000001</v>
      </c>
    </row>
    <row r="371" spans="1:13">
      <c r="A371" s="245">
        <v>361</v>
      </c>
      <c r="B371" s="441" t="s">
        <v>157</v>
      </c>
      <c r="C371" s="438">
        <v>2446.3000000000002</v>
      </c>
      <c r="D371" s="439">
        <v>2427.25</v>
      </c>
      <c r="E371" s="439">
        <v>2360.0500000000002</v>
      </c>
      <c r="F371" s="439">
        <v>2273.8000000000002</v>
      </c>
      <c r="G371" s="439">
        <v>2206.6000000000004</v>
      </c>
      <c r="H371" s="439">
        <v>2513.5</v>
      </c>
      <c r="I371" s="439">
        <v>2580.6999999999998</v>
      </c>
      <c r="J371" s="439">
        <v>2666.95</v>
      </c>
      <c r="K371" s="438">
        <v>2494.4499999999998</v>
      </c>
      <c r="L371" s="438">
        <v>2341</v>
      </c>
      <c r="M371" s="438">
        <v>36.7012</v>
      </c>
    </row>
    <row r="372" spans="1:13">
      <c r="A372" s="245">
        <v>362</v>
      </c>
      <c r="B372" s="441" t="s">
        <v>756</v>
      </c>
      <c r="C372" s="438">
        <v>961.4</v>
      </c>
      <c r="D372" s="439">
        <v>948.03333333333342</v>
      </c>
      <c r="E372" s="439">
        <v>924.06666666666683</v>
      </c>
      <c r="F372" s="439">
        <v>886.73333333333346</v>
      </c>
      <c r="G372" s="439">
        <v>862.76666666666688</v>
      </c>
      <c r="H372" s="439">
        <v>985.36666666666679</v>
      </c>
      <c r="I372" s="439">
        <v>1009.3333333333333</v>
      </c>
      <c r="J372" s="439">
        <v>1046.6666666666667</v>
      </c>
      <c r="K372" s="438">
        <v>972</v>
      </c>
      <c r="L372" s="438">
        <v>910.7</v>
      </c>
      <c r="M372" s="438">
        <v>3.03565</v>
      </c>
    </row>
    <row r="373" spans="1:13">
      <c r="A373" s="245">
        <v>363</v>
      </c>
      <c r="B373" s="441" t="s">
        <v>461</v>
      </c>
      <c r="C373" s="438">
        <v>1941.6</v>
      </c>
      <c r="D373" s="439">
        <v>1959.8166666666666</v>
      </c>
      <c r="E373" s="439">
        <v>1912.6333333333332</v>
      </c>
      <c r="F373" s="439">
        <v>1883.6666666666665</v>
      </c>
      <c r="G373" s="439">
        <v>1836.4833333333331</v>
      </c>
      <c r="H373" s="439">
        <v>1988.7833333333333</v>
      </c>
      <c r="I373" s="439">
        <v>2035.9666666666667</v>
      </c>
      <c r="J373" s="439">
        <v>2064.9333333333334</v>
      </c>
      <c r="K373" s="438">
        <v>2007</v>
      </c>
      <c r="L373" s="438">
        <v>1930.85</v>
      </c>
      <c r="M373" s="438">
        <v>3.8055300000000001</v>
      </c>
    </row>
    <row r="374" spans="1:13">
      <c r="A374" s="245">
        <v>364</v>
      </c>
      <c r="B374" s="441" t="s">
        <v>757</v>
      </c>
      <c r="C374" s="438">
        <v>1324.9</v>
      </c>
      <c r="D374" s="439">
        <v>1322.3833333333332</v>
      </c>
      <c r="E374" s="439">
        <v>1304.2166666666665</v>
      </c>
      <c r="F374" s="439">
        <v>1283.5333333333333</v>
      </c>
      <c r="G374" s="439">
        <v>1265.3666666666666</v>
      </c>
      <c r="H374" s="439">
        <v>1343.0666666666664</v>
      </c>
      <c r="I374" s="439">
        <v>1361.2333333333333</v>
      </c>
      <c r="J374" s="439">
        <v>1381.9166666666663</v>
      </c>
      <c r="K374" s="438">
        <v>1340.55</v>
      </c>
      <c r="L374" s="438">
        <v>1301.7</v>
      </c>
      <c r="M374" s="438">
        <v>1.1182799999999999</v>
      </c>
    </row>
    <row r="375" spans="1:13">
      <c r="A375" s="245">
        <v>365</v>
      </c>
      <c r="B375" s="441" t="s">
        <v>159</v>
      </c>
      <c r="C375" s="438">
        <v>123.7</v>
      </c>
      <c r="D375" s="439">
        <v>124.46666666666665</v>
      </c>
      <c r="E375" s="439">
        <v>122.73333333333331</v>
      </c>
      <c r="F375" s="439">
        <v>121.76666666666665</v>
      </c>
      <c r="G375" s="439">
        <v>120.0333333333333</v>
      </c>
      <c r="H375" s="439">
        <v>125.43333333333331</v>
      </c>
      <c r="I375" s="439">
        <v>127.16666666666666</v>
      </c>
      <c r="J375" s="439">
        <v>128.13333333333333</v>
      </c>
      <c r="K375" s="438">
        <v>126.2</v>
      </c>
      <c r="L375" s="438">
        <v>123.5</v>
      </c>
      <c r="M375" s="438">
        <v>50.229089999999999</v>
      </c>
    </row>
    <row r="376" spans="1:13">
      <c r="A376" s="245">
        <v>366</v>
      </c>
      <c r="B376" s="441" t="s">
        <v>162</v>
      </c>
      <c r="C376" s="438">
        <v>234.05</v>
      </c>
      <c r="D376" s="439">
        <v>234.36666666666667</v>
      </c>
      <c r="E376" s="439">
        <v>231.73333333333335</v>
      </c>
      <c r="F376" s="439">
        <v>229.41666666666669</v>
      </c>
      <c r="G376" s="439">
        <v>226.78333333333336</v>
      </c>
      <c r="H376" s="439">
        <v>236.68333333333334</v>
      </c>
      <c r="I376" s="439">
        <v>239.31666666666666</v>
      </c>
      <c r="J376" s="439">
        <v>241.63333333333333</v>
      </c>
      <c r="K376" s="438">
        <v>237</v>
      </c>
      <c r="L376" s="438">
        <v>232.05</v>
      </c>
      <c r="M376" s="438">
        <v>61.658709999999999</v>
      </c>
    </row>
    <row r="377" spans="1:13">
      <c r="A377" s="245">
        <v>367</v>
      </c>
      <c r="B377" s="441" t="s">
        <v>462</v>
      </c>
      <c r="C377" s="438">
        <v>365.4</v>
      </c>
      <c r="D377" s="439">
        <v>368.4666666666667</v>
      </c>
      <c r="E377" s="439">
        <v>360.93333333333339</v>
      </c>
      <c r="F377" s="439">
        <v>356.4666666666667</v>
      </c>
      <c r="G377" s="439">
        <v>348.93333333333339</v>
      </c>
      <c r="H377" s="439">
        <v>372.93333333333339</v>
      </c>
      <c r="I377" s="439">
        <v>380.4666666666667</v>
      </c>
      <c r="J377" s="439">
        <v>384.93333333333339</v>
      </c>
      <c r="K377" s="438">
        <v>376</v>
      </c>
      <c r="L377" s="438">
        <v>364</v>
      </c>
      <c r="M377" s="438">
        <v>3.9822600000000001</v>
      </c>
    </row>
    <row r="378" spans="1:13">
      <c r="A378" s="245">
        <v>368</v>
      </c>
      <c r="B378" s="441" t="s">
        <v>270</v>
      </c>
      <c r="C378" s="438">
        <v>288.39999999999998</v>
      </c>
      <c r="D378" s="439">
        <v>290.98333333333335</v>
      </c>
      <c r="E378" s="439">
        <v>281.4666666666667</v>
      </c>
      <c r="F378" s="439">
        <v>274.53333333333336</v>
      </c>
      <c r="G378" s="439">
        <v>265.01666666666671</v>
      </c>
      <c r="H378" s="439">
        <v>297.91666666666669</v>
      </c>
      <c r="I378" s="439">
        <v>307.43333333333334</v>
      </c>
      <c r="J378" s="439">
        <v>314.36666666666667</v>
      </c>
      <c r="K378" s="438">
        <v>300.5</v>
      </c>
      <c r="L378" s="438">
        <v>284.05</v>
      </c>
      <c r="M378" s="438">
        <v>12.59456</v>
      </c>
    </row>
    <row r="379" spans="1:13">
      <c r="A379" s="245">
        <v>369</v>
      </c>
      <c r="B379" s="441" t="s">
        <v>463</v>
      </c>
      <c r="C379" s="438">
        <v>131.19999999999999</v>
      </c>
      <c r="D379" s="439">
        <v>130.54999999999998</v>
      </c>
      <c r="E379" s="439">
        <v>128.64999999999998</v>
      </c>
      <c r="F379" s="439">
        <v>126.1</v>
      </c>
      <c r="G379" s="439">
        <v>124.19999999999999</v>
      </c>
      <c r="H379" s="439">
        <v>133.09999999999997</v>
      </c>
      <c r="I379" s="439">
        <v>135</v>
      </c>
      <c r="J379" s="439">
        <v>137.54999999999995</v>
      </c>
      <c r="K379" s="438">
        <v>132.44999999999999</v>
      </c>
      <c r="L379" s="438">
        <v>128</v>
      </c>
      <c r="M379" s="438">
        <v>4.8942199999999998</v>
      </c>
    </row>
    <row r="380" spans="1:13">
      <c r="A380" s="245">
        <v>370</v>
      </c>
      <c r="B380" s="441" t="s">
        <v>464</v>
      </c>
      <c r="C380" s="438">
        <v>5817.25</v>
      </c>
      <c r="D380" s="439">
        <v>5849.666666666667</v>
      </c>
      <c r="E380" s="439">
        <v>5774.5833333333339</v>
      </c>
      <c r="F380" s="439">
        <v>5731.916666666667</v>
      </c>
      <c r="G380" s="439">
        <v>5656.8333333333339</v>
      </c>
      <c r="H380" s="439">
        <v>5892.3333333333339</v>
      </c>
      <c r="I380" s="439">
        <v>5967.4166666666679</v>
      </c>
      <c r="J380" s="439">
        <v>6010.0833333333339</v>
      </c>
      <c r="K380" s="438">
        <v>5924.75</v>
      </c>
      <c r="L380" s="438">
        <v>5807</v>
      </c>
      <c r="M380" s="438">
        <v>0.14655000000000001</v>
      </c>
    </row>
    <row r="381" spans="1:13">
      <c r="A381" s="245">
        <v>371</v>
      </c>
      <c r="B381" s="441" t="s">
        <v>271</v>
      </c>
      <c r="C381" s="438">
        <v>13396.55</v>
      </c>
      <c r="D381" s="439">
        <v>13321.85</v>
      </c>
      <c r="E381" s="439">
        <v>13144.7</v>
      </c>
      <c r="F381" s="439">
        <v>12892.85</v>
      </c>
      <c r="G381" s="439">
        <v>12715.7</v>
      </c>
      <c r="H381" s="439">
        <v>13573.7</v>
      </c>
      <c r="I381" s="439">
        <v>13750.849999999999</v>
      </c>
      <c r="J381" s="439">
        <v>14002.7</v>
      </c>
      <c r="K381" s="438">
        <v>13499</v>
      </c>
      <c r="L381" s="438">
        <v>13070</v>
      </c>
      <c r="M381" s="438">
        <v>6.7930000000000004E-2</v>
      </c>
    </row>
    <row r="382" spans="1:13">
      <c r="A382" s="245">
        <v>372</v>
      </c>
      <c r="B382" s="441" t="s">
        <v>161</v>
      </c>
      <c r="C382" s="438">
        <v>41.3</v>
      </c>
      <c r="D382" s="439">
        <v>41.699999999999996</v>
      </c>
      <c r="E382" s="439">
        <v>40.649999999999991</v>
      </c>
      <c r="F382" s="439">
        <v>39.999999999999993</v>
      </c>
      <c r="G382" s="439">
        <v>38.949999999999989</v>
      </c>
      <c r="H382" s="439">
        <v>42.349999999999994</v>
      </c>
      <c r="I382" s="439">
        <v>43.399999999999991</v>
      </c>
      <c r="J382" s="439">
        <v>44.05</v>
      </c>
      <c r="K382" s="438">
        <v>42.75</v>
      </c>
      <c r="L382" s="438">
        <v>41.05</v>
      </c>
      <c r="M382" s="438">
        <v>1373.67867</v>
      </c>
    </row>
    <row r="383" spans="1:13">
      <c r="A383" s="245">
        <v>373</v>
      </c>
      <c r="B383" s="441" t="s">
        <v>272</v>
      </c>
      <c r="C383" s="438">
        <v>823.05</v>
      </c>
      <c r="D383" s="439">
        <v>831.7833333333333</v>
      </c>
      <c r="E383" s="439">
        <v>811.51666666666665</v>
      </c>
      <c r="F383" s="439">
        <v>799.98333333333335</v>
      </c>
      <c r="G383" s="439">
        <v>779.7166666666667</v>
      </c>
      <c r="H383" s="439">
        <v>843.31666666666661</v>
      </c>
      <c r="I383" s="439">
        <v>863.58333333333326</v>
      </c>
      <c r="J383" s="439">
        <v>875.11666666666656</v>
      </c>
      <c r="K383" s="438">
        <v>852.05</v>
      </c>
      <c r="L383" s="438">
        <v>820.25</v>
      </c>
      <c r="M383" s="438">
        <v>2.98854</v>
      </c>
    </row>
    <row r="384" spans="1:13">
      <c r="A384" s="245">
        <v>374</v>
      </c>
      <c r="B384" s="441" t="s">
        <v>165</v>
      </c>
      <c r="C384" s="438">
        <v>210.1</v>
      </c>
      <c r="D384" s="439">
        <v>211.41666666666666</v>
      </c>
      <c r="E384" s="439">
        <v>208.08333333333331</v>
      </c>
      <c r="F384" s="439">
        <v>206.06666666666666</v>
      </c>
      <c r="G384" s="439">
        <v>202.73333333333332</v>
      </c>
      <c r="H384" s="439">
        <v>213.43333333333331</v>
      </c>
      <c r="I384" s="439">
        <v>216.76666666666662</v>
      </c>
      <c r="J384" s="439">
        <v>218.7833333333333</v>
      </c>
      <c r="K384" s="438">
        <v>214.75</v>
      </c>
      <c r="L384" s="438">
        <v>209.4</v>
      </c>
      <c r="M384" s="438">
        <v>64.015929999999997</v>
      </c>
    </row>
    <row r="385" spans="1:13">
      <c r="A385" s="245">
        <v>375</v>
      </c>
      <c r="B385" s="441" t="s">
        <v>166</v>
      </c>
      <c r="C385" s="438">
        <v>145</v>
      </c>
      <c r="D385" s="439">
        <v>146.26666666666668</v>
      </c>
      <c r="E385" s="439">
        <v>143.53333333333336</v>
      </c>
      <c r="F385" s="439">
        <v>142.06666666666669</v>
      </c>
      <c r="G385" s="439">
        <v>139.33333333333337</v>
      </c>
      <c r="H385" s="439">
        <v>147.73333333333335</v>
      </c>
      <c r="I385" s="439">
        <v>150.46666666666664</v>
      </c>
      <c r="J385" s="439">
        <v>151.93333333333334</v>
      </c>
      <c r="K385" s="438">
        <v>149</v>
      </c>
      <c r="L385" s="438">
        <v>144.80000000000001</v>
      </c>
      <c r="M385" s="438">
        <v>28.132709999999999</v>
      </c>
    </row>
    <row r="386" spans="1:13">
      <c r="A386" s="245">
        <v>376</v>
      </c>
      <c r="B386" s="441" t="s">
        <v>465</v>
      </c>
      <c r="C386" s="438">
        <v>270.64999999999998</v>
      </c>
      <c r="D386" s="439">
        <v>269.7</v>
      </c>
      <c r="E386" s="439">
        <v>266.29999999999995</v>
      </c>
      <c r="F386" s="439">
        <v>261.95</v>
      </c>
      <c r="G386" s="439">
        <v>258.54999999999995</v>
      </c>
      <c r="H386" s="439">
        <v>274.04999999999995</v>
      </c>
      <c r="I386" s="439">
        <v>277.44999999999993</v>
      </c>
      <c r="J386" s="439">
        <v>281.79999999999995</v>
      </c>
      <c r="K386" s="438">
        <v>273.10000000000002</v>
      </c>
      <c r="L386" s="438">
        <v>265.35000000000002</v>
      </c>
      <c r="M386" s="438">
        <v>5.97858</v>
      </c>
    </row>
    <row r="387" spans="1:13">
      <c r="A387" s="245">
        <v>377</v>
      </c>
      <c r="B387" s="441" t="s">
        <v>466</v>
      </c>
      <c r="C387" s="438">
        <v>794.55</v>
      </c>
      <c r="D387" s="439">
        <v>790.73333333333323</v>
      </c>
      <c r="E387" s="439">
        <v>781.46666666666647</v>
      </c>
      <c r="F387" s="439">
        <v>768.38333333333321</v>
      </c>
      <c r="G387" s="439">
        <v>759.11666666666645</v>
      </c>
      <c r="H387" s="439">
        <v>803.81666666666649</v>
      </c>
      <c r="I387" s="439">
        <v>813.08333333333314</v>
      </c>
      <c r="J387" s="439">
        <v>826.16666666666652</v>
      </c>
      <c r="K387" s="438">
        <v>800</v>
      </c>
      <c r="L387" s="438">
        <v>777.65</v>
      </c>
      <c r="M387" s="438">
        <v>9.2512000000000008</v>
      </c>
    </row>
    <row r="388" spans="1:13">
      <c r="A388" s="245">
        <v>378</v>
      </c>
      <c r="B388" s="441" t="s">
        <v>467</v>
      </c>
      <c r="C388" s="438">
        <v>32.15</v>
      </c>
      <c r="D388" s="439">
        <v>32.366666666666667</v>
      </c>
      <c r="E388" s="439">
        <v>31.833333333333336</v>
      </c>
      <c r="F388" s="439">
        <v>31.516666666666666</v>
      </c>
      <c r="G388" s="439">
        <v>30.983333333333334</v>
      </c>
      <c r="H388" s="439">
        <v>32.683333333333337</v>
      </c>
      <c r="I388" s="439">
        <v>33.216666666666669</v>
      </c>
      <c r="J388" s="439">
        <v>33.533333333333339</v>
      </c>
      <c r="K388" s="438">
        <v>32.9</v>
      </c>
      <c r="L388" s="438">
        <v>32.049999999999997</v>
      </c>
      <c r="M388" s="438">
        <v>45.317700000000002</v>
      </c>
    </row>
    <row r="389" spans="1:13">
      <c r="A389" s="245">
        <v>379</v>
      </c>
      <c r="B389" s="441" t="s">
        <v>468</v>
      </c>
      <c r="C389" s="438">
        <v>194.7</v>
      </c>
      <c r="D389" s="439">
        <v>195.16666666666666</v>
      </c>
      <c r="E389" s="439">
        <v>191.88333333333333</v>
      </c>
      <c r="F389" s="439">
        <v>189.06666666666666</v>
      </c>
      <c r="G389" s="439">
        <v>185.78333333333333</v>
      </c>
      <c r="H389" s="439">
        <v>197.98333333333332</v>
      </c>
      <c r="I389" s="439">
        <v>201.26666666666668</v>
      </c>
      <c r="J389" s="439">
        <v>204.08333333333331</v>
      </c>
      <c r="K389" s="438">
        <v>198.45</v>
      </c>
      <c r="L389" s="438">
        <v>192.35</v>
      </c>
      <c r="M389" s="438">
        <v>47.783059999999999</v>
      </c>
    </row>
    <row r="390" spans="1:13">
      <c r="A390" s="245">
        <v>380</v>
      </c>
      <c r="B390" s="441" t="s">
        <v>273</v>
      </c>
      <c r="C390" s="438">
        <v>583.75</v>
      </c>
      <c r="D390" s="439">
        <v>587.69999999999993</v>
      </c>
      <c r="E390" s="439">
        <v>577.39999999999986</v>
      </c>
      <c r="F390" s="439">
        <v>571.04999999999995</v>
      </c>
      <c r="G390" s="439">
        <v>560.74999999999989</v>
      </c>
      <c r="H390" s="439">
        <v>594.04999999999984</v>
      </c>
      <c r="I390" s="439">
        <v>604.3499999999998</v>
      </c>
      <c r="J390" s="439">
        <v>610.69999999999982</v>
      </c>
      <c r="K390" s="438">
        <v>598</v>
      </c>
      <c r="L390" s="438">
        <v>581.35</v>
      </c>
      <c r="M390" s="438">
        <v>3.4159099999999998</v>
      </c>
    </row>
    <row r="391" spans="1:13">
      <c r="A391" s="245">
        <v>381</v>
      </c>
      <c r="B391" s="441" t="s">
        <v>469</v>
      </c>
      <c r="C391" s="438">
        <v>339.55</v>
      </c>
      <c r="D391" s="439">
        <v>340.83333333333331</v>
      </c>
      <c r="E391" s="439">
        <v>333.96666666666664</v>
      </c>
      <c r="F391" s="439">
        <v>328.38333333333333</v>
      </c>
      <c r="G391" s="439">
        <v>321.51666666666665</v>
      </c>
      <c r="H391" s="439">
        <v>346.41666666666663</v>
      </c>
      <c r="I391" s="439">
        <v>353.2833333333333</v>
      </c>
      <c r="J391" s="439">
        <v>358.86666666666662</v>
      </c>
      <c r="K391" s="438">
        <v>347.7</v>
      </c>
      <c r="L391" s="438">
        <v>335.25</v>
      </c>
      <c r="M391" s="438">
        <v>7.7895500000000002</v>
      </c>
    </row>
    <row r="392" spans="1:13">
      <c r="A392" s="245">
        <v>382</v>
      </c>
      <c r="B392" s="441" t="s">
        <v>470</v>
      </c>
      <c r="C392" s="438">
        <v>82.35</v>
      </c>
      <c r="D392" s="439">
        <v>82.88333333333334</v>
      </c>
      <c r="E392" s="439">
        <v>81.616666666666674</v>
      </c>
      <c r="F392" s="439">
        <v>80.88333333333334</v>
      </c>
      <c r="G392" s="439">
        <v>79.616666666666674</v>
      </c>
      <c r="H392" s="439">
        <v>83.616666666666674</v>
      </c>
      <c r="I392" s="439">
        <v>84.883333333333354</v>
      </c>
      <c r="J392" s="439">
        <v>85.616666666666674</v>
      </c>
      <c r="K392" s="438">
        <v>84.15</v>
      </c>
      <c r="L392" s="438">
        <v>82.15</v>
      </c>
      <c r="M392" s="438">
        <v>27.223790000000001</v>
      </c>
    </row>
    <row r="393" spans="1:13">
      <c r="A393" s="245">
        <v>383</v>
      </c>
      <c r="B393" s="441" t="s">
        <v>471</v>
      </c>
      <c r="C393" s="438">
        <v>2024.95</v>
      </c>
      <c r="D393" s="439">
        <v>2053.6</v>
      </c>
      <c r="E393" s="439">
        <v>1977.25</v>
      </c>
      <c r="F393" s="439">
        <v>1929.5500000000002</v>
      </c>
      <c r="G393" s="439">
        <v>1853.2000000000003</v>
      </c>
      <c r="H393" s="439">
        <v>2101.2999999999997</v>
      </c>
      <c r="I393" s="439">
        <v>2177.6499999999992</v>
      </c>
      <c r="J393" s="439">
        <v>2225.3499999999995</v>
      </c>
      <c r="K393" s="438">
        <v>2129.9499999999998</v>
      </c>
      <c r="L393" s="438">
        <v>2005.9</v>
      </c>
      <c r="M393" s="438">
        <v>0.27346999999999999</v>
      </c>
    </row>
    <row r="394" spans="1:13">
      <c r="A394" s="245">
        <v>384</v>
      </c>
      <c r="B394" s="441" t="s">
        <v>472</v>
      </c>
      <c r="C394" s="438">
        <v>432.85</v>
      </c>
      <c r="D394" s="439">
        <v>434.10000000000008</v>
      </c>
      <c r="E394" s="439">
        <v>418.40000000000015</v>
      </c>
      <c r="F394" s="439">
        <v>403.95000000000005</v>
      </c>
      <c r="G394" s="439">
        <v>388.25000000000011</v>
      </c>
      <c r="H394" s="439">
        <v>448.55000000000018</v>
      </c>
      <c r="I394" s="439">
        <v>464.25000000000011</v>
      </c>
      <c r="J394" s="439">
        <v>478.70000000000022</v>
      </c>
      <c r="K394" s="438">
        <v>449.8</v>
      </c>
      <c r="L394" s="438">
        <v>419.65</v>
      </c>
      <c r="M394" s="438">
        <v>38.297370000000001</v>
      </c>
    </row>
    <row r="395" spans="1:13">
      <c r="A395" s="245">
        <v>385</v>
      </c>
      <c r="B395" s="441" t="s">
        <v>473</v>
      </c>
      <c r="C395" s="438">
        <v>268</v>
      </c>
      <c r="D395" s="439">
        <v>268.5</v>
      </c>
      <c r="E395" s="439">
        <v>265</v>
      </c>
      <c r="F395" s="439">
        <v>262</v>
      </c>
      <c r="G395" s="439">
        <v>258.5</v>
      </c>
      <c r="H395" s="439">
        <v>271.5</v>
      </c>
      <c r="I395" s="439">
        <v>275</v>
      </c>
      <c r="J395" s="439">
        <v>278</v>
      </c>
      <c r="K395" s="438">
        <v>272</v>
      </c>
      <c r="L395" s="438">
        <v>265.5</v>
      </c>
      <c r="M395" s="438">
        <v>5.4004599999999998</v>
      </c>
    </row>
    <row r="396" spans="1:13">
      <c r="A396" s="245">
        <v>386</v>
      </c>
      <c r="B396" s="441" t="s">
        <v>474</v>
      </c>
      <c r="C396" s="438">
        <v>1108.3499999999999</v>
      </c>
      <c r="D396" s="439">
        <v>1112.7833333333333</v>
      </c>
      <c r="E396" s="439">
        <v>1100.5666666666666</v>
      </c>
      <c r="F396" s="439">
        <v>1092.7833333333333</v>
      </c>
      <c r="G396" s="439">
        <v>1080.5666666666666</v>
      </c>
      <c r="H396" s="439">
        <v>1120.5666666666666</v>
      </c>
      <c r="I396" s="439">
        <v>1132.7833333333333</v>
      </c>
      <c r="J396" s="439">
        <v>1140.5666666666666</v>
      </c>
      <c r="K396" s="438">
        <v>1125</v>
      </c>
      <c r="L396" s="438">
        <v>1105</v>
      </c>
      <c r="M396" s="438">
        <v>1.6457200000000001</v>
      </c>
    </row>
    <row r="397" spans="1:13">
      <c r="A397" s="245">
        <v>387</v>
      </c>
      <c r="B397" s="441" t="s">
        <v>167</v>
      </c>
      <c r="C397" s="438">
        <v>2225.75</v>
      </c>
      <c r="D397" s="439">
        <v>2235.3666666666668</v>
      </c>
      <c r="E397" s="439">
        <v>2209.7333333333336</v>
      </c>
      <c r="F397" s="439">
        <v>2193.7166666666667</v>
      </c>
      <c r="G397" s="439">
        <v>2168.0833333333335</v>
      </c>
      <c r="H397" s="439">
        <v>2251.3833333333337</v>
      </c>
      <c r="I397" s="439">
        <v>2277.0166666666669</v>
      </c>
      <c r="J397" s="439">
        <v>2293.0333333333338</v>
      </c>
      <c r="K397" s="438">
        <v>2261</v>
      </c>
      <c r="L397" s="438">
        <v>2219.35</v>
      </c>
      <c r="M397" s="438">
        <v>59.403860000000002</v>
      </c>
    </row>
    <row r="398" spans="1:13">
      <c r="A398" s="245">
        <v>388</v>
      </c>
      <c r="B398" s="441" t="s">
        <v>814</v>
      </c>
      <c r="C398" s="438">
        <v>975.65</v>
      </c>
      <c r="D398" s="439">
        <v>985.26666666666677</v>
      </c>
      <c r="E398" s="439">
        <v>957.53333333333353</v>
      </c>
      <c r="F398" s="439">
        <v>939.41666666666674</v>
      </c>
      <c r="G398" s="439">
        <v>911.68333333333351</v>
      </c>
      <c r="H398" s="439">
        <v>1003.3833333333336</v>
      </c>
      <c r="I398" s="439">
        <v>1031.1166666666668</v>
      </c>
      <c r="J398" s="439">
        <v>1049.2333333333336</v>
      </c>
      <c r="K398" s="438">
        <v>1013</v>
      </c>
      <c r="L398" s="438">
        <v>967.15</v>
      </c>
      <c r="M398" s="438">
        <v>57.321429999999999</v>
      </c>
    </row>
    <row r="399" spans="1:13">
      <c r="A399" s="245">
        <v>389</v>
      </c>
      <c r="B399" s="441" t="s">
        <v>274</v>
      </c>
      <c r="C399" s="438">
        <v>1007</v>
      </c>
      <c r="D399" s="439">
        <v>999.35</v>
      </c>
      <c r="E399" s="439">
        <v>987.7</v>
      </c>
      <c r="F399" s="439">
        <v>968.4</v>
      </c>
      <c r="G399" s="439">
        <v>956.75</v>
      </c>
      <c r="H399" s="439">
        <v>1018.6500000000001</v>
      </c>
      <c r="I399" s="439">
        <v>1030.3</v>
      </c>
      <c r="J399" s="439">
        <v>1049.6000000000001</v>
      </c>
      <c r="K399" s="438">
        <v>1011</v>
      </c>
      <c r="L399" s="438">
        <v>980.05</v>
      </c>
      <c r="M399" s="438">
        <v>22.891719999999999</v>
      </c>
    </row>
    <row r="400" spans="1:13">
      <c r="A400" s="245">
        <v>390</v>
      </c>
      <c r="B400" s="441" t="s">
        <v>476</v>
      </c>
      <c r="C400" s="438">
        <v>28.9</v>
      </c>
      <c r="D400" s="439">
        <v>28.966666666666669</v>
      </c>
      <c r="E400" s="439">
        <v>28.683333333333337</v>
      </c>
      <c r="F400" s="439">
        <v>28.466666666666669</v>
      </c>
      <c r="G400" s="439">
        <v>28.183333333333337</v>
      </c>
      <c r="H400" s="439">
        <v>29.183333333333337</v>
      </c>
      <c r="I400" s="439">
        <v>29.466666666666669</v>
      </c>
      <c r="J400" s="439">
        <v>29.683333333333337</v>
      </c>
      <c r="K400" s="438">
        <v>29.25</v>
      </c>
      <c r="L400" s="438">
        <v>28.75</v>
      </c>
      <c r="M400" s="438">
        <v>21.156179999999999</v>
      </c>
    </row>
    <row r="401" spans="1:13">
      <c r="A401" s="245">
        <v>391</v>
      </c>
      <c r="B401" s="441" t="s">
        <v>477</v>
      </c>
      <c r="C401" s="438">
        <v>2618.15</v>
      </c>
      <c r="D401" s="439">
        <v>2608.4833333333336</v>
      </c>
      <c r="E401" s="439">
        <v>2576.8166666666671</v>
      </c>
      <c r="F401" s="439">
        <v>2535.4833333333336</v>
      </c>
      <c r="G401" s="439">
        <v>2503.8166666666671</v>
      </c>
      <c r="H401" s="439">
        <v>2649.8166666666671</v>
      </c>
      <c r="I401" s="439">
        <v>2681.4833333333331</v>
      </c>
      <c r="J401" s="439">
        <v>2722.8166666666671</v>
      </c>
      <c r="K401" s="438">
        <v>2640.15</v>
      </c>
      <c r="L401" s="438">
        <v>2567.15</v>
      </c>
      <c r="M401" s="438">
        <v>0.12928999999999999</v>
      </c>
    </row>
    <row r="402" spans="1:13">
      <c r="A402" s="245">
        <v>392</v>
      </c>
      <c r="B402" s="441" t="s">
        <v>172</v>
      </c>
      <c r="C402" s="438">
        <v>6982.65</v>
      </c>
      <c r="D402" s="439">
        <v>6993.7166666666672</v>
      </c>
      <c r="E402" s="439">
        <v>6937.4333333333343</v>
      </c>
      <c r="F402" s="439">
        <v>6892.2166666666672</v>
      </c>
      <c r="G402" s="439">
        <v>6835.9333333333343</v>
      </c>
      <c r="H402" s="439">
        <v>7038.9333333333343</v>
      </c>
      <c r="I402" s="439">
        <v>7095.2166666666672</v>
      </c>
      <c r="J402" s="439">
        <v>7140.4333333333343</v>
      </c>
      <c r="K402" s="438">
        <v>7050</v>
      </c>
      <c r="L402" s="438">
        <v>6948.5</v>
      </c>
      <c r="M402" s="438">
        <v>0.75622</v>
      </c>
    </row>
    <row r="403" spans="1:13">
      <c r="A403" s="245">
        <v>393</v>
      </c>
      <c r="B403" s="441" t="s">
        <v>478</v>
      </c>
      <c r="C403" s="438">
        <v>7692.9</v>
      </c>
      <c r="D403" s="439">
        <v>7679.3</v>
      </c>
      <c r="E403" s="439">
        <v>7628.6</v>
      </c>
      <c r="F403" s="439">
        <v>7564.3</v>
      </c>
      <c r="G403" s="439">
        <v>7513.6</v>
      </c>
      <c r="H403" s="439">
        <v>7743.6</v>
      </c>
      <c r="I403" s="439">
        <v>7794.2999999999993</v>
      </c>
      <c r="J403" s="439">
        <v>7858.6</v>
      </c>
      <c r="K403" s="438">
        <v>7730</v>
      </c>
      <c r="L403" s="438">
        <v>7615</v>
      </c>
      <c r="M403" s="438">
        <v>0.10335999999999999</v>
      </c>
    </row>
    <row r="404" spans="1:13">
      <c r="A404" s="245">
        <v>394</v>
      </c>
      <c r="B404" s="441" t="s">
        <v>479</v>
      </c>
      <c r="C404" s="438">
        <v>5307.05</v>
      </c>
      <c r="D404" s="439">
        <v>5324.0666666666666</v>
      </c>
      <c r="E404" s="439">
        <v>5198.1333333333332</v>
      </c>
      <c r="F404" s="439">
        <v>5089.2166666666662</v>
      </c>
      <c r="G404" s="439">
        <v>4963.2833333333328</v>
      </c>
      <c r="H404" s="439">
        <v>5432.9833333333336</v>
      </c>
      <c r="I404" s="439">
        <v>5558.9166666666661</v>
      </c>
      <c r="J404" s="439">
        <v>5667.8333333333339</v>
      </c>
      <c r="K404" s="438">
        <v>5450</v>
      </c>
      <c r="L404" s="438">
        <v>5215.1499999999996</v>
      </c>
      <c r="M404" s="438">
        <v>0.14515</v>
      </c>
    </row>
    <row r="405" spans="1:13">
      <c r="A405" s="245">
        <v>395</v>
      </c>
      <c r="B405" s="441" t="s">
        <v>759</v>
      </c>
      <c r="C405" s="438">
        <v>128.05000000000001</v>
      </c>
      <c r="D405" s="439">
        <v>128.98333333333332</v>
      </c>
      <c r="E405" s="439">
        <v>126.26666666666665</v>
      </c>
      <c r="F405" s="439">
        <v>124.48333333333333</v>
      </c>
      <c r="G405" s="439">
        <v>121.76666666666667</v>
      </c>
      <c r="H405" s="439">
        <v>130.76666666666665</v>
      </c>
      <c r="I405" s="439">
        <v>133.48333333333329</v>
      </c>
      <c r="J405" s="439">
        <v>135.26666666666662</v>
      </c>
      <c r="K405" s="438">
        <v>131.69999999999999</v>
      </c>
      <c r="L405" s="438">
        <v>127.2</v>
      </c>
      <c r="M405" s="438">
        <v>7.4763000000000002</v>
      </c>
    </row>
    <row r="406" spans="1:13">
      <c r="A406" s="245">
        <v>396</v>
      </c>
      <c r="B406" s="441" t="s">
        <v>480</v>
      </c>
      <c r="C406" s="438">
        <v>424.95</v>
      </c>
      <c r="D406" s="439">
        <v>423.06666666666666</v>
      </c>
      <c r="E406" s="439">
        <v>420.13333333333333</v>
      </c>
      <c r="F406" s="439">
        <v>415.31666666666666</v>
      </c>
      <c r="G406" s="439">
        <v>412.38333333333333</v>
      </c>
      <c r="H406" s="439">
        <v>427.88333333333333</v>
      </c>
      <c r="I406" s="439">
        <v>430.81666666666661</v>
      </c>
      <c r="J406" s="439">
        <v>435.63333333333333</v>
      </c>
      <c r="K406" s="438">
        <v>426</v>
      </c>
      <c r="L406" s="438">
        <v>418.25</v>
      </c>
      <c r="M406" s="438">
        <v>2.4370099999999999</v>
      </c>
    </row>
    <row r="407" spans="1:13">
      <c r="A407" s="245">
        <v>397</v>
      </c>
      <c r="B407" s="441" t="s">
        <v>761</v>
      </c>
      <c r="C407" s="438">
        <v>269.55</v>
      </c>
      <c r="D407" s="439">
        <v>270.55</v>
      </c>
      <c r="E407" s="439">
        <v>266.60000000000002</v>
      </c>
      <c r="F407" s="439">
        <v>263.65000000000003</v>
      </c>
      <c r="G407" s="439">
        <v>259.70000000000005</v>
      </c>
      <c r="H407" s="439">
        <v>273.5</v>
      </c>
      <c r="I407" s="439">
        <v>277.44999999999993</v>
      </c>
      <c r="J407" s="439">
        <v>280.39999999999998</v>
      </c>
      <c r="K407" s="438">
        <v>274.5</v>
      </c>
      <c r="L407" s="438">
        <v>267.60000000000002</v>
      </c>
      <c r="M407" s="438">
        <v>5.7707600000000001</v>
      </c>
    </row>
    <row r="408" spans="1:13">
      <c r="A408" s="245">
        <v>398</v>
      </c>
      <c r="B408" s="441" t="s">
        <v>481</v>
      </c>
      <c r="C408" s="438">
        <v>2288.9</v>
      </c>
      <c r="D408" s="439">
        <v>2316.3833333333332</v>
      </c>
      <c r="E408" s="439">
        <v>2193.7666666666664</v>
      </c>
      <c r="F408" s="439">
        <v>2098.6333333333332</v>
      </c>
      <c r="G408" s="439">
        <v>1976.0166666666664</v>
      </c>
      <c r="H408" s="439">
        <v>2411.5166666666664</v>
      </c>
      <c r="I408" s="439">
        <v>2534.1333333333332</v>
      </c>
      <c r="J408" s="439">
        <v>2629.2666666666664</v>
      </c>
      <c r="K408" s="438">
        <v>2439</v>
      </c>
      <c r="L408" s="438">
        <v>2221.25</v>
      </c>
      <c r="M408" s="438">
        <v>2.3187500000000001</v>
      </c>
    </row>
    <row r="409" spans="1:13">
      <c r="A409" s="245">
        <v>399</v>
      </c>
      <c r="B409" s="441" t="s">
        <v>482</v>
      </c>
      <c r="C409" s="438">
        <v>547.75</v>
      </c>
      <c r="D409" s="439">
        <v>549.44999999999993</v>
      </c>
      <c r="E409" s="439">
        <v>536.89999999999986</v>
      </c>
      <c r="F409" s="439">
        <v>526.04999999999995</v>
      </c>
      <c r="G409" s="439">
        <v>513.49999999999989</v>
      </c>
      <c r="H409" s="439">
        <v>560.29999999999984</v>
      </c>
      <c r="I409" s="439">
        <v>572.8499999999998</v>
      </c>
      <c r="J409" s="439">
        <v>583.69999999999982</v>
      </c>
      <c r="K409" s="438">
        <v>562</v>
      </c>
      <c r="L409" s="438">
        <v>538.6</v>
      </c>
      <c r="M409" s="438">
        <v>7.3811200000000001</v>
      </c>
    </row>
    <row r="410" spans="1:13">
      <c r="A410" s="245">
        <v>400</v>
      </c>
      <c r="B410" s="441" t="s">
        <v>760</v>
      </c>
      <c r="C410" s="438">
        <v>113.7</v>
      </c>
      <c r="D410" s="439">
        <v>112.55</v>
      </c>
      <c r="E410" s="439">
        <v>110.8</v>
      </c>
      <c r="F410" s="439">
        <v>107.9</v>
      </c>
      <c r="G410" s="439">
        <v>106.15</v>
      </c>
      <c r="H410" s="439">
        <v>115.44999999999999</v>
      </c>
      <c r="I410" s="439">
        <v>117.19999999999999</v>
      </c>
      <c r="J410" s="439">
        <v>120.09999999999998</v>
      </c>
      <c r="K410" s="438">
        <v>114.3</v>
      </c>
      <c r="L410" s="438">
        <v>109.65</v>
      </c>
      <c r="M410" s="438">
        <v>31.367069999999998</v>
      </c>
    </row>
    <row r="411" spans="1:13">
      <c r="A411" s="245">
        <v>401</v>
      </c>
      <c r="B411" s="441" t="s">
        <v>483</v>
      </c>
      <c r="C411" s="438">
        <v>230.3</v>
      </c>
      <c r="D411" s="439">
        <v>231.76666666666665</v>
      </c>
      <c r="E411" s="439">
        <v>226.5333333333333</v>
      </c>
      <c r="F411" s="439">
        <v>222.76666666666665</v>
      </c>
      <c r="G411" s="439">
        <v>217.5333333333333</v>
      </c>
      <c r="H411" s="439">
        <v>235.5333333333333</v>
      </c>
      <c r="I411" s="439">
        <v>240.76666666666665</v>
      </c>
      <c r="J411" s="439">
        <v>244.5333333333333</v>
      </c>
      <c r="K411" s="438">
        <v>237</v>
      </c>
      <c r="L411" s="438">
        <v>228</v>
      </c>
      <c r="M411" s="438">
        <v>0.92735000000000001</v>
      </c>
    </row>
    <row r="412" spans="1:13">
      <c r="A412" s="245">
        <v>402</v>
      </c>
      <c r="B412" s="441" t="s">
        <v>170</v>
      </c>
      <c r="C412" s="438">
        <v>29239.05</v>
      </c>
      <c r="D412" s="439">
        <v>28998.966666666664</v>
      </c>
      <c r="E412" s="439">
        <v>28491.083333333328</v>
      </c>
      <c r="F412" s="439">
        <v>27743.116666666665</v>
      </c>
      <c r="G412" s="439">
        <v>27235.23333333333</v>
      </c>
      <c r="H412" s="439">
        <v>29746.933333333327</v>
      </c>
      <c r="I412" s="439">
        <v>30254.816666666666</v>
      </c>
      <c r="J412" s="439">
        <v>31002.783333333326</v>
      </c>
      <c r="K412" s="438">
        <v>29506.85</v>
      </c>
      <c r="L412" s="438">
        <v>28251</v>
      </c>
      <c r="M412" s="438">
        <v>0.73694000000000004</v>
      </c>
    </row>
    <row r="413" spans="1:13">
      <c r="A413" s="245">
        <v>403</v>
      </c>
      <c r="B413" s="441" t="s">
        <v>484</v>
      </c>
      <c r="C413" s="438">
        <v>1727</v>
      </c>
      <c r="D413" s="439">
        <v>1728.3</v>
      </c>
      <c r="E413" s="439">
        <v>1710.6</v>
      </c>
      <c r="F413" s="439">
        <v>1694.2</v>
      </c>
      <c r="G413" s="439">
        <v>1676.5</v>
      </c>
      <c r="H413" s="439">
        <v>1744.6999999999998</v>
      </c>
      <c r="I413" s="439">
        <v>1762.4</v>
      </c>
      <c r="J413" s="439">
        <v>1778.7999999999997</v>
      </c>
      <c r="K413" s="438">
        <v>1746</v>
      </c>
      <c r="L413" s="438">
        <v>1711.9</v>
      </c>
      <c r="M413" s="438">
        <v>0.31835000000000002</v>
      </c>
    </row>
    <row r="414" spans="1:13">
      <c r="A414" s="245">
        <v>404</v>
      </c>
      <c r="B414" s="441" t="s">
        <v>173</v>
      </c>
      <c r="C414" s="438">
        <v>1371.7</v>
      </c>
      <c r="D414" s="439">
        <v>1378.2166666666665</v>
      </c>
      <c r="E414" s="439">
        <v>1354.4833333333329</v>
      </c>
      <c r="F414" s="439">
        <v>1337.2666666666664</v>
      </c>
      <c r="G414" s="439">
        <v>1313.5333333333328</v>
      </c>
      <c r="H414" s="439">
        <v>1395.4333333333329</v>
      </c>
      <c r="I414" s="439">
        <v>1419.1666666666665</v>
      </c>
      <c r="J414" s="439">
        <v>1436.383333333333</v>
      </c>
      <c r="K414" s="438">
        <v>1401.95</v>
      </c>
      <c r="L414" s="438">
        <v>1361</v>
      </c>
      <c r="M414" s="438">
        <v>15.835140000000001</v>
      </c>
    </row>
    <row r="415" spans="1:13">
      <c r="A415" s="245">
        <v>405</v>
      </c>
      <c r="B415" s="441" t="s">
        <v>171</v>
      </c>
      <c r="C415" s="438">
        <v>1997.35</v>
      </c>
      <c r="D415" s="439">
        <v>2004.1166666666668</v>
      </c>
      <c r="E415" s="439">
        <v>1986.2333333333336</v>
      </c>
      <c r="F415" s="439">
        <v>1975.1166666666668</v>
      </c>
      <c r="G415" s="439">
        <v>1957.2333333333336</v>
      </c>
      <c r="H415" s="439">
        <v>2015.2333333333336</v>
      </c>
      <c r="I415" s="439">
        <v>2033.1166666666668</v>
      </c>
      <c r="J415" s="439">
        <v>2044.2333333333336</v>
      </c>
      <c r="K415" s="438">
        <v>2022</v>
      </c>
      <c r="L415" s="438">
        <v>1993</v>
      </c>
      <c r="M415" s="438">
        <v>1.00153</v>
      </c>
    </row>
    <row r="416" spans="1:13">
      <c r="A416" s="245">
        <v>406</v>
      </c>
      <c r="B416" s="441" t="s">
        <v>485</v>
      </c>
      <c r="C416" s="438">
        <v>502.75</v>
      </c>
      <c r="D416" s="439">
        <v>506.91666666666669</v>
      </c>
      <c r="E416" s="439">
        <v>493.83333333333337</v>
      </c>
      <c r="F416" s="439">
        <v>484.91666666666669</v>
      </c>
      <c r="G416" s="439">
        <v>471.83333333333337</v>
      </c>
      <c r="H416" s="439">
        <v>515.83333333333337</v>
      </c>
      <c r="I416" s="439">
        <v>528.91666666666674</v>
      </c>
      <c r="J416" s="439">
        <v>537.83333333333337</v>
      </c>
      <c r="K416" s="438">
        <v>520</v>
      </c>
      <c r="L416" s="438">
        <v>498</v>
      </c>
      <c r="M416" s="438">
        <v>3.2730899999999998</v>
      </c>
    </row>
    <row r="417" spans="1:13">
      <c r="A417" s="245">
        <v>407</v>
      </c>
      <c r="B417" s="441" t="s">
        <v>486</v>
      </c>
      <c r="C417" s="438">
        <v>1611.2</v>
      </c>
      <c r="D417" s="439">
        <v>1609.0666666666666</v>
      </c>
      <c r="E417" s="439">
        <v>1588.1333333333332</v>
      </c>
      <c r="F417" s="439">
        <v>1565.0666666666666</v>
      </c>
      <c r="G417" s="439">
        <v>1544.1333333333332</v>
      </c>
      <c r="H417" s="439">
        <v>1632.1333333333332</v>
      </c>
      <c r="I417" s="439">
        <v>1653.0666666666666</v>
      </c>
      <c r="J417" s="439">
        <v>1676.1333333333332</v>
      </c>
      <c r="K417" s="438">
        <v>1630</v>
      </c>
      <c r="L417" s="438">
        <v>1586</v>
      </c>
      <c r="M417" s="438">
        <v>0.26071</v>
      </c>
    </row>
    <row r="418" spans="1:13">
      <c r="A418" s="245">
        <v>408</v>
      </c>
      <c r="B418" s="441" t="s">
        <v>762</v>
      </c>
      <c r="C418" s="438">
        <v>1737.95</v>
      </c>
      <c r="D418" s="439">
        <v>1748.3166666666666</v>
      </c>
      <c r="E418" s="439">
        <v>1718.6333333333332</v>
      </c>
      <c r="F418" s="439">
        <v>1699.3166666666666</v>
      </c>
      <c r="G418" s="439">
        <v>1669.6333333333332</v>
      </c>
      <c r="H418" s="439">
        <v>1767.6333333333332</v>
      </c>
      <c r="I418" s="439">
        <v>1797.3166666666666</v>
      </c>
      <c r="J418" s="439">
        <v>1816.6333333333332</v>
      </c>
      <c r="K418" s="438">
        <v>1778</v>
      </c>
      <c r="L418" s="438">
        <v>1729</v>
      </c>
      <c r="M418" s="438">
        <v>1.07684</v>
      </c>
    </row>
    <row r="419" spans="1:13">
      <c r="A419" s="245">
        <v>409</v>
      </c>
      <c r="B419" s="441" t="s">
        <v>487</v>
      </c>
      <c r="C419" s="438">
        <v>733.6</v>
      </c>
      <c r="D419" s="439">
        <v>735.86666666666667</v>
      </c>
      <c r="E419" s="439">
        <v>727.73333333333335</v>
      </c>
      <c r="F419" s="439">
        <v>721.86666666666667</v>
      </c>
      <c r="G419" s="439">
        <v>713.73333333333335</v>
      </c>
      <c r="H419" s="439">
        <v>741.73333333333335</v>
      </c>
      <c r="I419" s="439">
        <v>749.86666666666679</v>
      </c>
      <c r="J419" s="439">
        <v>755.73333333333335</v>
      </c>
      <c r="K419" s="438">
        <v>744</v>
      </c>
      <c r="L419" s="438">
        <v>730</v>
      </c>
      <c r="M419" s="438">
        <v>1.0947499999999999</v>
      </c>
    </row>
    <row r="420" spans="1:13">
      <c r="A420" s="245">
        <v>410</v>
      </c>
      <c r="B420" s="441" t="s">
        <v>488</v>
      </c>
      <c r="C420" s="438">
        <v>13.25</v>
      </c>
      <c r="D420" s="439">
        <v>13.4</v>
      </c>
      <c r="E420" s="439">
        <v>12.850000000000001</v>
      </c>
      <c r="F420" s="439">
        <v>12.450000000000001</v>
      </c>
      <c r="G420" s="439">
        <v>11.900000000000002</v>
      </c>
      <c r="H420" s="439">
        <v>13.8</v>
      </c>
      <c r="I420" s="439">
        <v>14.350000000000001</v>
      </c>
      <c r="J420" s="439">
        <v>14.75</v>
      </c>
      <c r="K420" s="438">
        <v>13.95</v>
      </c>
      <c r="L420" s="438">
        <v>13</v>
      </c>
      <c r="M420" s="438">
        <v>2324.14642</v>
      </c>
    </row>
    <row r="421" spans="1:13">
      <c r="A421" s="245">
        <v>411</v>
      </c>
      <c r="B421" s="441" t="s">
        <v>763</v>
      </c>
      <c r="C421" s="438">
        <v>80.5</v>
      </c>
      <c r="D421" s="439">
        <v>79.783333333333346</v>
      </c>
      <c r="E421" s="439">
        <v>77.666666666666686</v>
      </c>
      <c r="F421" s="439">
        <v>74.833333333333343</v>
      </c>
      <c r="G421" s="439">
        <v>72.716666666666683</v>
      </c>
      <c r="H421" s="439">
        <v>82.616666666666688</v>
      </c>
      <c r="I421" s="439">
        <v>84.733333333333334</v>
      </c>
      <c r="J421" s="439">
        <v>87.566666666666691</v>
      </c>
      <c r="K421" s="438">
        <v>81.900000000000006</v>
      </c>
      <c r="L421" s="438">
        <v>76.95</v>
      </c>
      <c r="M421" s="438">
        <v>75.180520000000001</v>
      </c>
    </row>
    <row r="422" spans="1:13">
      <c r="A422" s="245">
        <v>412</v>
      </c>
      <c r="B422" s="441" t="s">
        <v>489</v>
      </c>
      <c r="C422" s="438">
        <v>105.35</v>
      </c>
      <c r="D422" s="439">
        <v>106.26666666666667</v>
      </c>
      <c r="E422" s="439">
        <v>104.08333333333333</v>
      </c>
      <c r="F422" s="439">
        <v>102.81666666666666</v>
      </c>
      <c r="G422" s="439">
        <v>100.63333333333333</v>
      </c>
      <c r="H422" s="439">
        <v>107.53333333333333</v>
      </c>
      <c r="I422" s="439">
        <v>109.71666666666667</v>
      </c>
      <c r="J422" s="439">
        <v>110.98333333333333</v>
      </c>
      <c r="K422" s="438">
        <v>108.45</v>
      </c>
      <c r="L422" s="438">
        <v>105</v>
      </c>
      <c r="M422" s="438">
        <v>2.5352000000000001</v>
      </c>
    </row>
    <row r="423" spans="1:13">
      <c r="A423" s="245">
        <v>413</v>
      </c>
      <c r="B423" s="441" t="s">
        <v>169</v>
      </c>
      <c r="C423" s="438">
        <v>418.65</v>
      </c>
      <c r="D423" s="439">
        <v>420.46666666666664</v>
      </c>
      <c r="E423" s="439">
        <v>415.48333333333329</v>
      </c>
      <c r="F423" s="439">
        <v>412.31666666666666</v>
      </c>
      <c r="G423" s="439">
        <v>407.33333333333331</v>
      </c>
      <c r="H423" s="439">
        <v>423.63333333333327</v>
      </c>
      <c r="I423" s="439">
        <v>428.61666666666662</v>
      </c>
      <c r="J423" s="439">
        <v>431.78333333333325</v>
      </c>
      <c r="K423" s="438">
        <v>425.45</v>
      </c>
      <c r="L423" s="438">
        <v>417.3</v>
      </c>
      <c r="M423" s="438">
        <v>284.42964999999998</v>
      </c>
    </row>
    <row r="424" spans="1:13">
      <c r="A424" s="245">
        <v>414</v>
      </c>
      <c r="B424" s="441" t="s">
        <v>168</v>
      </c>
      <c r="C424" s="438">
        <v>127.25</v>
      </c>
      <c r="D424" s="439">
        <v>128.35</v>
      </c>
      <c r="E424" s="439">
        <v>125.5</v>
      </c>
      <c r="F424" s="439">
        <v>123.75</v>
      </c>
      <c r="G424" s="439">
        <v>120.9</v>
      </c>
      <c r="H424" s="439">
        <v>130.1</v>
      </c>
      <c r="I424" s="439">
        <v>132.94999999999996</v>
      </c>
      <c r="J424" s="439">
        <v>134.69999999999999</v>
      </c>
      <c r="K424" s="438">
        <v>131.19999999999999</v>
      </c>
      <c r="L424" s="438">
        <v>126.6</v>
      </c>
      <c r="M424" s="438">
        <v>547.22910999999999</v>
      </c>
    </row>
    <row r="425" spans="1:13">
      <c r="A425" s="245">
        <v>415</v>
      </c>
      <c r="B425" s="441" t="s">
        <v>766</v>
      </c>
      <c r="C425" s="438">
        <v>251.15</v>
      </c>
      <c r="D425" s="439">
        <v>248.46666666666667</v>
      </c>
      <c r="E425" s="439">
        <v>241.18333333333334</v>
      </c>
      <c r="F425" s="439">
        <v>231.21666666666667</v>
      </c>
      <c r="G425" s="439">
        <v>223.93333333333334</v>
      </c>
      <c r="H425" s="439">
        <v>258.43333333333334</v>
      </c>
      <c r="I425" s="439">
        <v>265.7166666666667</v>
      </c>
      <c r="J425" s="439">
        <v>275.68333333333334</v>
      </c>
      <c r="K425" s="438">
        <v>255.75</v>
      </c>
      <c r="L425" s="438">
        <v>238.5</v>
      </c>
      <c r="M425" s="438">
        <v>34.067259999999997</v>
      </c>
    </row>
    <row r="426" spans="1:13">
      <c r="A426" s="245">
        <v>416</v>
      </c>
      <c r="B426" s="441" t="s">
        <v>831</v>
      </c>
      <c r="C426" s="438">
        <v>269.55</v>
      </c>
      <c r="D426" s="439">
        <v>268.41666666666669</v>
      </c>
      <c r="E426" s="439">
        <v>264.33333333333337</v>
      </c>
      <c r="F426" s="439">
        <v>259.11666666666667</v>
      </c>
      <c r="G426" s="439">
        <v>255.03333333333336</v>
      </c>
      <c r="H426" s="439">
        <v>273.63333333333338</v>
      </c>
      <c r="I426" s="439">
        <v>277.71666666666675</v>
      </c>
      <c r="J426" s="439">
        <v>282.93333333333339</v>
      </c>
      <c r="K426" s="438">
        <v>272.5</v>
      </c>
      <c r="L426" s="438">
        <v>263.2</v>
      </c>
      <c r="M426" s="438">
        <v>5.1420700000000004</v>
      </c>
    </row>
    <row r="427" spans="1:13">
      <c r="A427" s="245">
        <v>417</v>
      </c>
      <c r="B427" s="441" t="s">
        <v>174</v>
      </c>
      <c r="C427" s="438">
        <v>777</v>
      </c>
      <c r="D427" s="439">
        <v>751.9</v>
      </c>
      <c r="E427" s="439">
        <v>693.8</v>
      </c>
      <c r="F427" s="439">
        <v>610.6</v>
      </c>
      <c r="G427" s="439">
        <v>552.5</v>
      </c>
      <c r="H427" s="439">
        <v>835.09999999999991</v>
      </c>
      <c r="I427" s="439">
        <v>893.2</v>
      </c>
      <c r="J427" s="439">
        <v>976.39999999999986</v>
      </c>
      <c r="K427" s="438">
        <v>810</v>
      </c>
      <c r="L427" s="438">
        <v>668.7</v>
      </c>
      <c r="M427" s="438">
        <v>4.6000899999999998</v>
      </c>
    </row>
    <row r="428" spans="1:13">
      <c r="A428" s="245">
        <v>418</v>
      </c>
      <c r="B428" s="441" t="s">
        <v>490</v>
      </c>
      <c r="C428" s="438">
        <v>679.4</v>
      </c>
      <c r="D428" s="439">
        <v>681.5333333333333</v>
      </c>
      <c r="E428" s="439">
        <v>670.86666666666656</v>
      </c>
      <c r="F428" s="439">
        <v>662.33333333333326</v>
      </c>
      <c r="G428" s="439">
        <v>651.66666666666652</v>
      </c>
      <c r="H428" s="439">
        <v>690.06666666666661</v>
      </c>
      <c r="I428" s="439">
        <v>700.73333333333335</v>
      </c>
      <c r="J428" s="439">
        <v>709.26666666666665</v>
      </c>
      <c r="K428" s="438">
        <v>692.2</v>
      </c>
      <c r="L428" s="438">
        <v>673</v>
      </c>
      <c r="M428" s="438">
        <v>1.46791</v>
      </c>
    </row>
    <row r="429" spans="1:13">
      <c r="A429" s="245">
        <v>419</v>
      </c>
      <c r="B429" s="441" t="s">
        <v>793</v>
      </c>
      <c r="C429" s="438">
        <v>394.1</v>
      </c>
      <c r="D429" s="439">
        <v>391.7166666666667</v>
      </c>
      <c r="E429" s="439">
        <v>383.43333333333339</v>
      </c>
      <c r="F429" s="439">
        <v>372.76666666666671</v>
      </c>
      <c r="G429" s="439">
        <v>364.48333333333341</v>
      </c>
      <c r="H429" s="439">
        <v>402.38333333333338</v>
      </c>
      <c r="I429" s="439">
        <v>410.66666666666669</v>
      </c>
      <c r="J429" s="439">
        <v>421.33333333333337</v>
      </c>
      <c r="K429" s="438">
        <v>400</v>
      </c>
      <c r="L429" s="438">
        <v>381.05</v>
      </c>
      <c r="M429" s="438">
        <v>10.99574</v>
      </c>
    </row>
    <row r="430" spans="1:13">
      <c r="A430" s="245">
        <v>420</v>
      </c>
      <c r="B430" s="441" t="s">
        <v>491</v>
      </c>
      <c r="C430" s="438">
        <v>233.55</v>
      </c>
      <c r="D430" s="439">
        <v>234.45000000000002</v>
      </c>
      <c r="E430" s="439">
        <v>230.00000000000003</v>
      </c>
      <c r="F430" s="439">
        <v>226.45000000000002</v>
      </c>
      <c r="G430" s="439">
        <v>222.00000000000003</v>
      </c>
      <c r="H430" s="439">
        <v>238.00000000000003</v>
      </c>
      <c r="I430" s="439">
        <v>242.45000000000002</v>
      </c>
      <c r="J430" s="439">
        <v>246.00000000000003</v>
      </c>
      <c r="K430" s="438">
        <v>238.9</v>
      </c>
      <c r="L430" s="438">
        <v>230.9</v>
      </c>
      <c r="M430" s="438">
        <v>8.6526499999999995</v>
      </c>
    </row>
    <row r="431" spans="1:13">
      <c r="A431" s="245">
        <v>421</v>
      </c>
      <c r="B431" s="441" t="s">
        <v>175</v>
      </c>
      <c r="C431" s="438">
        <v>666.8</v>
      </c>
      <c r="D431" s="439">
        <v>670.9666666666667</v>
      </c>
      <c r="E431" s="439">
        <v>661.68333333333339</v>
      </c>
      <c r="F431" s="439">
        <v>656.56666666666672</v>
      </c>
      <c r="G431" s="439">
        <v>647.28333333333342</v>
      </c>
      <c r="H431" s="439">
        <v>676.08333333333337</v>
      </c>
      <c r="I431" s="439">
        <v>685.36666666666667</v>
      </c>
      <c r="J431" s="439">
        <v>690.48333333333335</v>
      </c>
      <c r="K431" s="438">
        <v>680.25</v>
      </c>
      <c r="L431" s="438">
        <v>665.85</v>
      </c>
      <c r="M431" s="438">
        <v>45.771520000000002</v>
      </c>
    </row>
    <row r="432" spans="1:13">
      <c r="A432" s="245">
        <v>422</v>
      </c>
      <c r="B432" s="441" t="s">
        <v>176</v>
      </c>
      <c r="C432" s="438">
        <v>550.45000000000005</v>
      </c>
      <c r="D432" s="439">
        <v>553.58333333333337</v>
      </c>
      <c r="E432" s="439">
        <v>543.16666666666674</v>
      </c>
      <c r="F432" s="439">
        <v>535.88333333333333</v>
      </c>
      <c r="G432" s="439">
        <v>525.4666666666667</v>
      </c>
      <c r="H432" s="439">
        <v>560.86666666666679</v>
      </c>
      <c r="I432" s="439">
        <v>571.28333333333353</v>
      </c>
      <c r="J432" s="439">
        <v>578.56666666666683</v>
      </c>
      <c r="K432" s="438">
        <v>564</v>
      </c>
      <c r="L432" s="438">
        <v>546.29999999999995</v>
      </c>
      <c r="M432" s="438">
        <v>20.091049999999999</v>
      </c>
    </row>
    <row r="433" spans="1:13">
      <c r="A433" s="245">
        <v>423</v>
      </c>
      <c r="B433" s="441" t="s">
        <v>492</v>
      </c>
      <c r="C433" s="438">
        <v>2673.7</v>
      </c>
      <c r="D433" s="439">
        <v>2678.1833333333329</v>
      </c>
      <c r="E433" s="439">
        <v>2648.6166666666659</v>
      </c>
      <c r="F433" s="439">
        <v>2623.5333333333328</v>
      </c>
      <c r="G433" s="439">
        <v>2593.9666666666658</v>
      </c>
      <c r="H433" s="439">
        <v>2703.266666666666</v>
      </c>
      <c r="I433" s="439">
        <v>2732.8333333333326</v>
      </c>
      <c r="J433" s="439">
        <v>2757.9166666666661</v>
      </c>
      <c r="K433" s="438">
        <v>2707.75</v>
      </c>
      <c r="L433" s="438">
        <v>2653.1</v>
      </c>
      <c r="M433" s="438">
        <v>0.36185</v>
      </c>
    </row>
    <row r="434" spans="1:13">
      <c r="A434" s="245">
        <v>424</v>
      </c>
      <c r="B434" s="441" t="s">
        <v>493</v>
      </c>
      <c r="C434" s="438">
        <v>789.5</v>
      </c>
      <c r="D434" s="439">
        <v>794.06666666666661</v>
      </c>
      <c r="E434" s="439">
        <v>780.53333333333319</v>
      </c>
      <c r="F434" s="439">
        <v>771.56666666666661</v>
      </c>
      <c r="G434" s="439">
        <v>758.03333333333319</v>
      </c>
      <c r="H434" s="439">
        <v>803.03333333333319</v>
      </c>
      <c r="I434" s="439">
        <v>816.56666666666649</v>
      </c>
      <c r="J434" s="439">
        <v>825.53333333333319</v>
      </c>
      <c r="K434" s="438">
        <v>807.6</v>
      </c>
      <c r="L434" s="438">
        <v>785.1</v>
      </c>
      <c r="M434" s="438">
        <v>0.58728000000000002</v>
      </c>
    </row>
    <row r="435" spans="1:13">
      <c r="A435" s="245">
        <v>425</v>
      </c>
      <c r="B435" s="441" t="s">
        <v>494</v>
      </c>
      <c r="C435" s="438">
        <v>300.25</v>
      </c>
      <c r="D435" s="439">
        <v>302.76666666666665</v>
      </c>
      <c r="E435" s="439">
        <v>291.5333333333333</v>
      </c>
      <c r="F435" s="439">
        <v>282.81666666666666</v>
      </c>
      <c r="G435" s="439">
        <v>271.58333333333331</v>
      </c>
      <c r="H435" s="439">
        <v>311.48333333333329</v>
      </c>
      <c r="I435" s="439">
        <v>322.71666666666664</v>
      </c>
      <c r="J435" s="439">
        <v>331.43333333333328</v>
      </c>
      <c r="K435" s="438">
        <v>314</v>
      </c>
      <c r="L435" s="438">
        <v>294.05</v>
      </c>
      <c r="M435" s="438">
        <v>9.2471499999999995</v>
      </c>
    </row>
    <row r="436" spans="1:13">
      <c r="A436" s="245">
        <v>426</v>
      </c>
      <c r="B436" s="441" t="s">
        <v>495</v>
      </c>
      <c r="C436" s="438">
        <v>287</v>
      </c>
      <c r="D436" s="439">
        <v>288.2166666666667</v>
      </c>
      <c r="E436" s="439">
        <v>283.83333333333337</v>
      </c>
      <c r="F436" s="439">
        <v>280.66666666666669</v>
      </c>
      <c r="G436" s="439">
        <v>276.28333333333336</v>
      </c>
      <c r="H436" s="439">
        <v>291.38333333333338</v>
      </c>
      <c r="I436" s="439">
        <v>295.76666666666671</v>
      </c>
      <c r="J436" s="439">
        <v>298.93333333333339</v>
      </c>
      <c r="K436" s="438">
        <v>292.60000000000002</v>
      </c>
      <c r="L436" s="438">
        <v>285.05</v>
      </c>
      <c r="M436" s="438">
        <v>2.7235100000000001</v>
      </c>
    </row>
    <row r="437" spans="1:13">
      <c r="A437" s="245">
        <v>427</v>
      </c>
      <c r="B437" s="441" t="s">
        <v>496</v>
      </c>
      <c r="C437" s="438">
        <v>2160.1999999999998</v>
      </c>
      <c r="D437" s="439">
        <v>2160.6833333333334</v>
      </c>
      <c r="E437" s="439">
        <v>2121.5666666666666</v>
      </c>
      <c r="F437" s="439">
        <v>2082.9333333333334</v>
      </c>
      <c r="G437" s="439">
        <v>2043.8166666666666</v>
      </c>
      <c r="H437" s="439">
        <v>2199.3166666666666</v>
      </c>
      <c r="I437" s="439">
        <v>2238.4333333333334</v>
      </c>
      <c r="J437" s="439">
        <v>2277.0666666666666</v>
      </c>
      <c r="K437" s="438">
        <v>2199.8000000000002</v>
      </c>
      <c r="L437" s="438">
        <v>2122.0500000000002</v>
      </c>
      <c r="M437" s="438">
        <v>1.35381</v>
      </c>
    </row>
    <row r="438" spans="1:13">
      <c r="A438" s="245">
        <v>428</v>
      </c>
      <c r="B438" s="441" t="s">
        <v>764</v>
      </c>
      <c r="C438" s="438">
        <v>737</v>
      </c>
      <c r="D438" s="439">
        <v>736.48333333333323</v>
      </c>
      <c r="E438" s="439">
        <v>730.51666666666642</v>
      </c>
      <c r="F438" s="439">
        <v>724.03333333333319</v>
      </c>
      <c r="G438" s="439">
        <v>718.06666666666638</v>
      </c>
      <c r="H438" s="439">
        <v>742.96666666666647</v>
      </c>
      <c r="I438" s="439">
        <v>748.93333333333339</v>
      </c>
      <c r="J438" s="439">
        <v>755.41666666666652</v>
      </c>
      <c r="K438" s="438">
        <v>742.45</v>
      </c>
      <c r="L438" s="438">
        <v>730</v>
      </c>
      <c r="M438" s="438">
        <v>0.44564999999999999</v>
      </c>
    </row>
    <row r="439" spans="1:13">
      <c r="A439" s="245">
        <v>429</v>
      </c>
      <c r="B439" s="441" t="s">
        <v>813</v>
      </c>
      <c r="C439" s="438">
        <v>480.05</v>
      </c>
      <c r="D439" s="439">
        <v>478.95</v>
      </c>
      <c r="E439" s="439">
        <v>475.09999999999997</v>
      </c>
      <c r="F439" s="439">
        <v>470.15</v>
      </c>
      <c r="G439" s="439">
        <v>466.29999999999995</v>
      </c>
      <c r="H439" s="439">
        <v>483.9</v>
      </c>
      <c r="I439" s="439">
        <v>487.75</v>
      </c>
      <c r="J439" s="439">
        <v>492.7</v>
      </c>
      <c r="K439" s="438">
        <v>482.8</v>
      </c>
      <c r="L439" s="438">
        <v>474</v>
      </c>
      <c r="M439" s="438">
        <v>1.67008</v>
      </c>
    </row>
    <row r="440" spans="1:13">
      <c r="A440" s="245">
        <v>430</v>
      </c>
      <c r="B440" s="441" t="s">
        <v>497</v>
      </c>
      <c r="C440" s="438">
        <v>8.1999999999999993</v>
      </c>
      <c r="D440" s="439">
        <v>8.1333333333333329</v>
      </c>
      <c r="E440" s="439">
        <v>8.0666666666666664</v>
      </c>
      <c r="F440" s="439">
        <v>7.9333333333333336</v>
      </c>
      <c r="G440" s="439">
        <v>7.8666666666666671</v>
      </c>
      <c r="H440" s="439">
        <v>8.2666666666666657</v>
      </c>
      <c r="I440" s="439">
        <v>8.3333333333333321</v>
      </c>
      <c r="J440" s="439">
        <v>8.466666666666665</v>
      </c>
      <c r="K440" s="438">
        <v>8.1999999999999993</v>
      </c>
      <c r="L440" s="438">
        <v>8</v>
      </c>
      <c r="M440" s="438">
        <v>794.99874</v>
      </c>
    </row>
    <row r="441" spans="1:13">
      <c r="A441" s="245">
        <v>431</v>
      </c>
      <c r="B441" s="441" t="s">
        <v>498</v>
      </c>
      <c r="C441" s="438">
        <v>144</v>
      </c>
      <c r="D441" s="439">
        <v>144.41666666666666</v>
      </c>
      <c r="E441" s="439">
        <v>141.88333333333333</v>
      </c>
      <c r="F441" s="439">
        <v>139.76666666666668</v>
      </c>
      <c r="G441" s="439">
        <v>137.23333333333335</v>
      </c>
      <c r="H441" s="439">
        <v>146.5333333333333</v>
      </c>
      <c r="I441" s="439">
        <v>149.06666666666666</v>
      </c>
      <c r="J441" s="439">
        <v>151.18333333333328</v>
      </c>
      <c r="K441" s="438">
        <v>146.94999999999999</v>
      </c>
      <c r="L441" s="438">
        <v>142.30000000000001</v>
      </c>
      <c r="M441" s="438">
        <v>1.8104899999999999</v>
      </c>
    </row>
    <row r="442" spans="1:13">
      <c r="A442" s="245">
        <v>432</v>
      </c>
      <c r="B442" s="441" t="s">
        <v>765</v>
      </c>
      <c r="C442" s="438">
        <v>1750.05</v>
      </c>
      <c r="D442" s="439">
        <v>1745.0333333333335</v>
      </c>
      <c r="E442" s="439">
        <v>1730.0666666666671</v>
      </c>
      <c r="F442" s="439">
        <v>1710.0833333333335</v>
      </c>
      <c r="G442" s="439">
        <v>1695.116666666667</v>
      </c>
      <c r="H442" s="439">
        <v>1765.0166666666671</v>
      </c>
      <c r="I442" s="439">
        <v>1779.9833333333338</v>
      </c>
      <c r="J442" s="439">
        <v>1799.9666666666672</v>
      </c>
      <c r="K442" s="438">
        <v>1760</v>
      </c>
      <c r="L442" s="438">
        <v>1725.05</v>
      </c>
      <c r="M442" s="438">
        <v>0.26617000000000002</v>
      </c>
    </row>
    <row r="443" spans="1:13">
      <c r="A443" s="245">
        <v>433</v>
      </c>
      <c r="B443" s="441" t="s">
        <v>499</v>
      </c>
      <c r="C443" s="438">
        <v>1059.3499999999999</v>
      </c>
      <c r="D443" s="439">
        <v>1064.45</v>
      </c>
      <c r="E443" s="439">
        <v>1049.9000000000001</v>
      </c>
      <c r="F443" s="439">
        <v>1040.45</v>
      </c>
      <c r="G443" s="439">
        <v>1025.9000000000001</v>
      </c>
      <c r="H443" s="439">
        <v>1073.9000000000001</v>
      </c>
      <c r="I443" s="439">
        <v>1088.4499999999998</v>
      </c>
      <c r="J443" s="439">
        <v>1097.9000000000001</v>
      </c>
      <c r="K443" s="438">
        <v>1079</v>
      </c>
      <c r="L443" s="438">
        <v>1055</v>
      </c>
      <c r="M443" s="438">
        <v>1.1851499999999999</v>
      </c>
    </row>
    <row r="444" spans="1:13">
      <c r="A444" s="245">
        <v>434</v>
      </c>
      <c r="B444" s="441" t="s">
        <v>275</v>
      </c>
      <c r="C444" s="438">
        <v>586.1</v>
      </c>
      <c r="D444" s="439">
        <v>585.63333333333333</v>
      </c>
      <c r="E444" s="439">
        <v>579.26666666666665</v>
      </c>
      <c r="F444" s="439">
        <v>572.43333333333328</v>
      </c>
      <c r="G444" s="439">
        <v>566.06666666666661</v>
      </c>
      <c r="H444" s="439">
        <v>592.4666666666667</v>
      </c>
      <c r="I444" s="439">
        <v>598.83333333333326</v>
      </c>
      <c r="J444" s="439">
        <v>605.66666666666674</v>
      </c>
      <c r="K444" s="438">
        <v>592</v>
      </c>
      <c r="L444" s="438">
        <v>578.79999999999995</v>
      </c>
      <c r="M444" s="438">
        <v>2.5298099999999999</v>
      </c>
    </row>
    <row r="445" spans="1:13">
      <c r="A445" s="245">
        <v>435</v>
      </c>
      <c r="B445" s="441" t="s">
        <v>500</v>
      </c>
      <c r="C445" s="438">
        <v>1409.65</v>
      </c>
      <c r="D445" s="439">
        <v>1428.7</v>
      </c>
      <c r="E445" s="439">
        <v>1369.4</v>
      </c>
      <c r="F445" s="439">
        <v>1329.15</v>
      </c>
      <c r="G445" s="439">
        <v>1269.8500000000001</v>
      </c>
      <c r="H445" s="439">
        <v>1468.95</v>
      </c>
      <c r="I445" s="439">
        <v>1528.2499999999998</v>
      </c>
      <c r="J445" s="439">
        <v>1568.5</v>
      </c>
      <c r="K445" s="438">
        <v>1488</v>
      </c>
      <c r="L445" s="438">
        <v>1388.45</v>
      </c>
      <c r="M445" s="438">
        <v>0.66496999999999995</v>
      </c>
    </row>
    <row r="446" spans="1:13">
      <c r="A446" s="245">
        <v>436</v>
      </c>
      <c r="B446" s="441" t="s">
        <v>501</v>
      </c>
      <c r="C446" s="438">
        <v>592.65</v>
      </c>
      <c r="D446" s="439">
        <v>596.66666666666663</v>
      </c>
      <c r="E446" s="439">
        <v>575.33333333333326</v>
      </c>
      <c r="F446" s="439">
        <v>558.01666666666665</v>
      </c>
      <c r="G446" s="439">
        <v>536.68333333333328</v>
      </c>
      <c r="H446" s="439">
        <v>613.98333333333323</v>
      </c>
      <c r="I446" s="439">
        <v>635.31666666666649</v>
      </c>
      <c r="J446" s="439">
        <v>652.63333333333321</v>
      </c>
      <c r="K446" s="438">
        <v>618</v>
      </c>
      <c r="L446" s="438">
        <v>579.35</v>
      </c>
      <c r="M446" s="438">
        <v>4.3400299999999996</v>
      </c>
    </row>
    <row r="447" spans="1:13">
      <c r="A447" s="245">
        <v>437</v>
      </c>
      <c r="B447" s="441" t="s">
        <v>502</v>
      </c>
      <c r="C447" s="438">
        <v>8730.5499999999993</v>
      </c>
      <c r="D447" s="439">
        <v>8728.6833333333325</v>
      </c>
      <c r="E447" s="439">
        <v>8632.866666666665</v>
      </c>
      <c r="F447" s="439">
        <v>8535.1833333333325</v>
      </c>
      <c r="G447" s="439">
        <v>8439.366666666665</v>
      </c>
      <c r="H447" s="439">
        <v>8826.366666666665</v>
      </c>
      <c r="I447" s="439">
        <v>8922.1833333333343</v>
      </c>
      <c r="J447" s="439">
        <v>9019.866666666665</v>
      </c>
      <c r="K447" s="438">
        <v>8824.5</v>
      </c>
      <c r="L447" s="438">
        <v>8631</v>
      </c>
      <c r="M447" s="438">
        <v>0.10688</v>
      </c>
    </row>
    <row r="448" spans="1:13">
      <c r="A448" s="245">
        <v>438</v>
      </c>
      <c r="B448" s="441" t="s">
        <v>503</v>
      </c>
      <c r="C448" s="438">
        <v>306.35000000000002</v>
      </c>
      <c r="D448" s="439">
        <v>308.28333333333336</v>
      </c>
      <c r="E448" s="439">
        <v>303.16666666666674</v>
      </c>
      <c r="F448" s="439">
        <v>299.98333333333341</v>
      </c>
      <c r="G448" s="439">
        <v>294.86666666666679</v>
      </c>
      <c r="H448" s="439">
        <v>311.4666666666667</v>
      </c>
      <c r="I448" s="439">
        <v>316.58333333333337</v>
      </c>
      <c r="J448" s="439">
        <v>319.76666666666665</v>
      </c>
      <c r="K448" s="438">
        <v>313.39999999999998</v>
      </c>
      <c r="L448" s="438">
        <v>305.10000000000002</v>
      </c>
      <c r="M448" s="438">
        <v>0.96101000000000003</v>
      </c>
    </row>
    <row r="449" spans="1:13">
      <c r="A449" s="245">
        <v>439</v>
      </c>
      <c r="B449" s="441" t="s">
        <v>504</v>
      </c>
      <c r="C449" s="438">
        <v>44.95</v>
      </c>
      <c r="D449" s="439">
        <v>45.533333333333331</v>
      </c>
      <c r="E449" s="439">
        <v>43.666666666666664</v>
      </c>
      <c r="F449" s="439">
        <v>42.383333333333333</v>
      </c>
      <c r="G449" s="439">
        <v>40.516666666666666</v>
      </c>
      <c r="H449" s="439">
        <v>46.816666666666663</v>
      </c>
      <c r="I449" s="439">
        <v>48.683333333333337</v>
      </c>
      <c r="J449" s="439">
        <v>49.966666666666661</v>
      </c>
      <c r="K449" s="438">
        <v>47.4</v>
      </c>
      <c r="L449" s="438">
        <v>44.25</v>
      </c>
      <c r="M449" s="438">
        <v>225.99637999999999</v>
      </c>
    </row>
    <row r="450" spans="1:13">
      <c r="A450" s="245">
        <v>440</v>
      </c>
      <c r="B450" s="441" t="s">
        <v>188</v>
      </c>
      <c r="C450" s="438">
        <v>617.65</v>
      </c>
      <c r="D450" s="439">
        <v>620.33333333333337</v>
      </c>
      <c r="E450" s="439">
        <v>612.51666666666677</v>
      </c>
      <c r="F450" s="439">
        <v>607.38333333333344</v>
      </c>
      <c r="G450" s="439">
        <v>599.56666666666683</v>
      </c>
      <c r="H450" s="439">
        <v>625.4666666666667</v>
      </c>
      <c r="I450" s="439">
        <v>633.2833333333333</v>
      </c>
      <c r="J450" s="439">
        <v>638.41666666666663</v>
      </c>
      <c r="K450" s="438">
        <v>628.15</v>
      </c>
      <c r="L450" s="438">
        <v>615.20000000000005</v>
      </c>
      <c r="M450" s="438">
        <v>17.136859999999999</v>
      </c>
    </row>
    <row r="451" spans="1:13">
      <c r="A451" s="245">
        <v>441</v>
      </c>
      <c r="B451" s="441" t="s">
        <v>767</v>
      </c>
      <c r="C451" s="438">
        <v>15185.5</v>
      </c>
      <c r="D451" s="439">
        <v>15296.833333333334</v>
      </c>
      <c r="E451" s="439">
        <v>15038.666666666668</v>
      </c>
      <c r="F451" s="439">
        <v>14891.833333333334</v>
      </c>
      <c r="G451" s="439">
        <v>14633.666666666668</v>
      </c>
      <c r="H451" s="439">
        <v>15443.666666666668</v>
      </c>
      <c r="I451" s="439">
        <v>15701.833333333336</v>
      </c>
      <c r="J451" s="439">
        <v>15848.666666666668</v>
      </c>
      <c r="K451" s="438">
        <v>15555</v>
      </c>
      <c r="L451" s="438">
        <v>15150</v>
      </c>
      <c r="M451" s="438">
        <v>2.1819999999999999E-2</v>
      </c>
    </row>
    <row r="452" spans="1:13">
      <c r="A452" s="245">
        <v>442</v>
      </c>
      <c r="B452" s="441" t="s">
        <v>177</v>
      </c>
      <c r="C452" s="438">
        <v>723.85</v>
      </c>
      <c r="D452" s="439">
        <v>726.6</v>
      </c>
      <c r="E452" s="439">
        <v>717.05000000000007</v>
      </c>
      <c r="F452" s="439">
        <v>710.25</v>
      </c>
      <c r="G452" s="439">
        <v>700.7</v>
      </c>
      <c r="H452" s="439">
        <v>733.40000000000009</v>
      </c>
      <c r="I452" s="439">
        <v>742.95</v>
      </c>
      <c r="J452" s="439">
        <v>749.75000000000011</v>
      </c>
      <c r="K452" s="438">
        <v>736.15</v>
      </c>
      <c r="L452" s="438">
        <v>719.8</v>
      </c>
      <c r="M452" s="438">
        <v>22.544910000000002</v>
      </c>
    </row>
    <row r="453" spans="1:13">
      <c r="A453" s="245">
        <v>443</v>
      </c>
      <c r="B453" s="441" t="s">
        <v>768</v>
      </c>
      <c r="C453" s="438">
        <v>175.95</v>
      </c>
      <c r="D453" s="439">
        <v>176.61666666666665</v>
      </c>
      <c r="E453" s="439">
        <v>174.5333333333333</v>
      </c>
      <c r="F453" s="439">
        <v>173.11666666666665</v>
      </c>
      <c r="G453" s="439">
        <v>171.0333333333333</v>
      </c>
      <c r="H453" s="439">
        <v>178.0333333333333</v>
      </c>
      <c r="I453" s="439">
        <v>180.11666666666662</v>
      </c>
      <c r="J453" s="439">
        <v>181.5333333333333</v>
      </c>
      <c r="K453" s="438">
        <v>178.7</v>
      </c>
      <c r="L453" s="438">
        <v>175.2</v>
      </c>
      <c r="M453" s="438">
        <v>12.15089</v>
      </c>
    </row>
    <row r="454" spans="1:13">
      <c r="A454" s="245">
        <v>444</v>
      </c>
      <c r="B454" s="441" t="s">
        <v>769</v>
      </c>
      <c r="C454" s="438">
        <v>1269.0999999999999</v>
      </c>
      <c r="D454" s="439">
        <v>1286.3833333333332</v>
      </c>
      <c r="E454" s="439">
        <v>1245.4166666666665</v>
      </c>
      <c r="F454" s="439">
        <v>1221.7333333333333</v>
      </c>
      <c r="G454" s="439">
        <v>1180.7666666666667</v>
      </c>
      <c r="H454" s="439">
        <v>1310.0666666666664</v>
      </c>
      <c r="I454" s="439">
        <v>1351.0333333333331</v>
      </c>
      <c r="J454" s="439">
        <v>1374.7166666666662</v>
      </c>
      <c r="K454" s="438">
        <v>1327.35</v>
      </c>
      <c r="L454" s="438">
        <v>1262.7</v>
      </c>
      <c r="M454" s="438">
        <v>5.2076200000000004</v>
      </c>
    </row>
    <row r="455" spans="1:13">
      <c r="A455" s="245">
        <v>445</v>
      </c>
      <c r="B455" s="441" t="s">
        <v>183</v>
      </c>
      <c r="C455" s="438">
        <v>3301.2</v>
      </c>
      <c r="D455" s="439">
        <v>3304.4166666666665</v>
      </c>
      <c r="E455" s="439">
        <v>3281.7833333333328</v>
      </c>
      <c r="F455" s="439">
        <v>3262.3666666666663</v>
      </c>
      <c r="G455" s="439">
        <v>3239.7333333333327</v>
      </c>
      <c r="H455" s="439">
        <v>3323.833333333333</v>
      </c>
      <c r="I455" s="439">
        <v>3346.4666666666672</v>
      </c>
      <c r="J455" s="439">
        <v>3365.8833333333332</v>
      </c>
      <c r="K455" s="438">
        <v>3327.05</v>
      </c>
      <c r="L455" s="438">
        <v>3285</v>
      </c>
      <c r="M455" s="438">
        <v>17.086880000000001</v>
      </c>
    </row>
    <row r="456" spans="1:13">
      <c r="A456" s="245">
        <v>446</v>
      </c>
      <c r="B456" s="441" t="s">
        <v>804</v>
      </c>
      <c r="C456" s="438">
        <v>756.7</v>
      </c>
      <c r="D456" s="439">
        <v>752.6</v>
      </c>
      <c r="E456" s="439">
        <v>746.45</v>
      </c>
      <c r="F456" s="439">
        <v>736.2</v>
      </c>
      <c r="G456" s="439">
        <v>730.05000000000007</v>
      </c>
      <c r="H456" s="439">
        <v>762.85</v>
      </c>
      <c r="I456" s="439">
        <v>768.99999999999989</v>
      </c>
      <c r="J456" s="439">
        <v>779.25</v>
      </c>
      <c r="K456" s="438">
        <v>758.75</v>
      </c>
      <c r="L456" s="438">
        <v>742.35</v>
      </c>
      <c r="M456" s="438">
        <v>33.467840000000002</v>
      </c>
    </row>
    <row r="457" spans="1:13">
      <c r="A457" s="245">
        <v>447</v>
      </c>
      <c r="B457" s="441" t="s">
        <v>178</v>
      </c>
      <c r="C457" s="438">
        <v>3689.7</v>
      </c>
      <c r="D457" s="439">
        <v>3679.2333333333336</v>
      </c>
      <c r="E457" s="439">
        <v>3646.4666666666672</v>
      </c>
      <c r="F457" s="439">
        <v>3603.2333333333336</v>
      </c>
      <c r="G457" s="439">
        <v>3570.4666666666672</v>
      </c>
      <c r="H457" s="439">
        <v>3722.4666666666672</v>
      </c>
      <c r="I457" s="439">
        <v>3755.2333333333336</v>
      </c>
      <c r="J457" s="439">
        <v>3798.4666666666672</v>
      </c>
      <c r="K457" s="438">
        <v>3712</v>
      </c>
      <c r="L457" s="438">
        <v>3636</v>
      </c>
      <c r="M457" s="438">
        <v>1.23922</v>
      </c>
    </row>
    <row r="458" spans="1:13">
      <c r="A458" s="245">
        <v>448</v>
      </c>
      <c r="B458" s="441" t="s">
        <v>505</v>
      </c>
      <c r="C458" s="438">
        <v>1136.9000000000001</v>
      </c>
      <c r="D458" s="439">
        <v>1137.0999999999999</v>
      </c>
      <c r="E458" s="439">
        <v>1124.8999999999999</v>
      </c>
      <c r="F458" s="439">
        <v>1112.8999999999999</v>
      </c>
      <c r="G458" s="439">
        <v>1100.6999999999998</v>
      </c>
      <c r="H458" s="439">
        <v>1149.0999999999999</v>
      </c>
      <c r="I458" s="439">
        <v>1161.2999999999997</v>
      </c>
      <c r="J458" s="439">
        <v>1173.3</v>
      </c>
      <c r="K458" s="438">
        <v>1149.3</v>
      </c>
      <c r="L458" s="438">
        <v>1125.0999999999999</v>
      </c>
      <c r="M458" s="438">
        <v>0.28287000000000001</v>
      </c>
    </row>
    <row r="459" spans="1:13">
      <c r="A459" s="245">
        <v>449</v>
      </c>
      <c r="B459" s="441" t="s">
        <v>180</v>
      </c>
      <c r="C459" s="438">
        <v>159.6</v>
      </c>
      <c r="D459" s="439">
        <v>159.79999999999998</v>
      </c>
      <c r="E459" s="439">
        <v>157.29999999999995</v>
      </c>
      <c r="F459" s="439">
        <v>154.99999999999997</v>
      </c>
      <c r="G459" s="439">
        <v>152.49999999999994</v>
      </c>
      <c r="H459" s="439">
        <v>162.09999999999997</v>
      </c>
      <c r="I459" s="439">
        <v>164.60000000000002</v>
      </c>
      <c r="J459" s="439">
        <v>166.89999999999998</v>
      </c>
      <c r="K459" s="438">
        <v>162.30000000000001</v>
      </c>
      <c r="L459" s="438">
        <v>157.5</v>
      </c>
      <c r="M459" s="438">
        <v>28.321459999999998</v>
      </c>
    </row>
    <row r="460" spans="1:13">
      <c r="A460" s="245">
        <v>450</v>
      </c>
      <c r="B460" s="441" t="s">
        <v>179</v>
      </c>
      <c r="C460" s="438">
        <v>337.9</v>
      </c>
      <c r="D460" s="439">
        <v>339.45</v>
      </c>
      <c r="E460" s="439">
        <v>334.59999999999997</v>
      </c>
      <c r="F460" s="439">
        <v>331.29999999999995</v>
      </c>
      <c r="G460" s="439">
        <v>326.44999999999993</v>
      </c>
      <c r="H460" s="439">
        <v>342.75</v>
      </c>
      <c r="I460" s="439">
        <v>347.6</v>
      </c>
      <c r="J460" s="439">
        <v>350.90000000000003</v>
      </c>
      <c r="K460" s="438">
        <v>344.3</v>
      </c>
      <c r="L460" s="438">
        <v>336.15</v>
      </c>
      <c r="M460" s="438">
        <v>267.08458999999999</v>
      </c>
    </row>
    <row r="461" spans="1:13">
      <c r="A461" s="245">
        <v>451</v>
      </c>
      <c r="B461" s="441" t="s">
        <v>181</v>
      </c>
      <c r="C461" s="438">
        <v>121.45</v>
      </c>
      <c r="D461" s="439">
        <v>122.48333333333335</v>
      </c>
      <c r="E461" s="439">
        <v>119.8666666666667</v>
      </c>
      <c r="F461" s="439">
        <v>118.28333333333336</v>
      </c>
      <c r="G461" s="439">
        <v>115.66666666666671</v>
      </c>
      <c r="H461" s="439">
        <v>124.06666666666669</v>
      </c>
      <c r="I461" s="439">
        <v>126.68333333333334</v>
      </c>
      <c r="J461" s="439">
        <v>128.26666666666668</v>
      </c>
      <c r="K461" s="438">
        <v>125.1</v>
      </c>
      <c r="L461" s="438">
        <v>120.9</v>
      </c>
      <c r="M461" s="438">
        <v>442.46677</v>
      </c>
    </row>
    <row r="462" spans="1:13">
      <c r="A462" s="245">
        <v>452</v>
      </c>
      <c r="B462" s="441" t="s">
        <v>770</v>
      </c>
      <c r="C462" s="438">
        <v>92.1</v>
      </c>
      <c r="D462" s="439">
        <v>92.866666666666674</v>
      </c>
      <c r="E462" s="439">
        <v>91.033333333333346</v>
      </c>
      <c r="F462" s="439">
        <v>89.966666666666669</v>
      </c>
      <c r="G462" s="439">
        <v>88.13333333333334</v>
      </c>
      <c r="H462" s="439">
        <v>93.933333333333351</v>
      </c>
      <c r="I462" s="439">
        <v>95.766666666666666</v>
      </c>
      <c r="J462" s="439">
        <v>96.833333333333357</v>
      </c>
      <c r="K462" s="438">
        <v>94.7</v>
      </c>
      <c r="L462" s="438">
        <v>91.8</v>
      </c>
      <c r="M462" s="438">
        <v>35.43085</v>
      </c>
    </row>
    <row r="463" spans="1:13">
      <c r="A463" s="245">
        <v>453</v>
      </c>
      <c r="B463" s="441" t="s">
        <v>182</v>
      </c>
      <c r="C463" s="438">
        <v>1112.3</v>
      </c>
      <c r="D463" s="439">
        <v>1116.6000000000001</v>
      </c>
      <c r="E463" s="439">
        <v>1102.2000000000003</v>
      </c>
      <c r="F463" s="439">
        <v>1092.1000000000001</v>
      </c>
      <c r="G463" s="439">
        <v>1077.7000000000003</v>
      </c>
      <c r="H463" s="439">
        <v>1126.7000000000003</v>
      </c>
      <c r="I463" s="439">
        <v>1141.1000000000004</v>
      </c>
      <c r="J463" s="439">
        <v>1151.2000000000003</v>
      </c>
      <c r="K463" s="438">
        <v>1131</v>
      </c>
      <c r="L463" s="438">
        <v>1106.5</v>
      </c>
      <c r="M463" s="438">
        <v>90.246340000000004</v>
      </c>
    </row>
    <row r="464" spans="1:13">
      <c r="A464" s="245">
        <v>454</v>
      </c>
      <c r="B464" s="441" t="s">
        <v>506</v>
      </c>
      <c r="C464" s="438">
        <v>3614.5</v>
      </c>
      <c r="D464" s="439">
        <v>3602.6</v>
      </c>
      <c r="E464" s="439">
        <v>3570.75</v>
      </c>
      <c r="F464" s="439">
        <v>3527</v>
      </c>
      <c r="G464" s="439">
        <v>3495.15</v>
      </c>
      <c r="H464" s="439">
        <v>3646.35</v>
      </c>
      <c r="I464" s="439">
        <v>3678.1999999999994</v>
      </c>
      <c r="J464" s="439">
        <v>3721.95</v>
      </c>
      <c r="K464" s="438">
        <v>3634.45</v>
      </c>
      <c r="L464" s="438">
        <v>3558.85</v>
      </c>
      <c r="M464" s="438">
        <v>0.23780999999999999</v>
      </c>
    </row>
    <row r="465" spans="1:13">
      <c r="A465" s="245">
        <v>455</v>
      </c>
      <c r="B465" s="441" t="s">
        <v>184</v>
      </c>
      <c r="C465" s="438">
        <v>1057.2</v>
      </c>
      <c r="D465" s="439">
        <v>1060.9666666666665</v>
      </c>
      <c r="E465" s="439">
        <v>1049.9333333333329</v>
      </c>
      <c r="F465" s="439">
        <v>1042.6666666666665</v>
      </c>
      <c r="G465" s="439">
        <v>1031.633333333333</v>
      </c>
      <c r="H465" s="439">
        <v>1068.2333333333329</v>
      </c>
      <c r="I465" s="439">
        <v>1079.2666666666662</v>
      </c>
      <c r="J465" s="439">
        <v>1086.5333333333328</v>
      </c>
      <c r="K465" s="438">
        <v>1072</v>
      </c>
      <c r="L465" s="438">
        <v>1053.7</v>
      </c>
      <c r="M465" s="438">
        <v>24.372890000000002</v>
      </c>
    </row>
    <row r="466" spans="1:13">
      <c r="A466" s="245">
        <v>456</v>
      </c>
      <c r="B466" s="441" t="s">
        <v>276</v>
      </c>
      <c r="C466" s="438">
        <v>169.55</v>
      </c>
      <c r="D466" s="439">
        <v>170.76666666666668</v>
      </c>
      <c r="E466" s="439">
        <v>167.88333333333335</v>
      </c>
      <c r="F466" s="439">
        <v>166.21666666666667</v>
      </c>
      <c r="G466" s="439">
        <v>163.33333333333334</v>
      </c>
      <c r="H466" s="439">
        <v>172.43333333333337</v>
      </c>
      <c r="I466" s="439">
        <v>175.31666666666669</v>
      </c>
      <c r="J466" s="439">
        <v>176.98333333333338</v>
      </c>
      <c r="K466" s="438">
        <v>173.65</v>
      </c>
      <c r="L466" s="438">
        <v>169.1</v>
      </c>
      <c r="M466" s="438">
        <v>5.3133800000000004</v>
      </c>
    </row>
    <row r="467" spans="1:13">
      <c r="A467" s="245">
        <v>457</v>
      </c>
      <c r="B467" s="441" t="s">
        <v>164</v>
      </c>
      <c r="C467" s="438">
        <v>1023.3</v>
      </c>
      <c r="D467" s="439">
        <v>1027.9333333333334</v>
      </c>
      <c r="E467" s="439">
        <v>1017.3666666666668</v>
      </c>
      <c r="F467" s="439">
        <v>1011.4333333333334</v>
      </c>
      <c r="G467" s="439">
        <v>1000.8666666666668</v>
      </c>
      <c r="H467" s="439">
        <v>1033.8666666666668</v>
      </c>
      <c r="I467" s="439">
        <v>1044.4333333333334</v>
      </c>
      <c r="J467" s="439">
        <v>1050.3666666666668</v>
      </c>
      <c r="K467" s="438">
        <v>1038.5</v>
      </c>
      <c r="L467" s="438">
        <v>1022</v>
      </c>
      <c r="M467" s="438">
        <v>3.3300700000000001</v>
      </c>
    </row>
    <row r="468" spans="1:13">
      <c r="A468" s="245">
        <v>458</v>
      </c>
      <c r="B468" s="441" t="s">
        <v>507</v>
      </c>
      <c r="C468" s="438">
        <v>1388.15</v>
      </c>
      <c r="D468" s="439">
        <v>1396.8166666666666</v>
      </c>
      <c r="E468" s="439">
        <v>1368.8333333333333</v>
      </c>
      <c r="F468" s="439">
        <v>1349.5166666666667</v>
      </c>
      <c r="G468" s="439">
        <v>1321.5333333333333</v>
      </c>
      <c r="H468" s="439">
        <v>1416.1333333333332</v>
      </c>
      <c r="I468" s="439">
        <v>1444.1166666666668</v>
      </c>
      <c r="J468" s="439">
        <v>1463.4333333333332</v>
      </c>
      <c r="K468" s="438">
        <v>1424.8</v>
      </c>
      <c r="L468" s="438">
        <v>1377.5</v>
      </c>
      <c r="M468" s="438">
        <v>0.21178</v>
      </c>
    </row>
    <row r="469" spans="1:13">
      <c r="A469" s="245">
        <v>459</v>
      </c>
      <c r="B469" s="441" t="s">
        <v>508</v>
      </c>
      <c r="C469" s="438">
        <v>1336.25</v>
      </c>
      <c r="D469" s="439">
        <v>1330.6666666666667</v>
      </c>
      <c r="E469" s="439">
        <v>1314.5833333333335</v>
      </c>
      <c r="F469" s="439">
        <v>1292.9166666666667</v>
      </c>
      <c r="G469" s="439">
        <v>1276.8333333333335</v>
      </c>
      <c r="H469" s="439">
        <v>1352.3333333333335</v>
      </c>
      <c r="I469" s="439">
        <v>1368.416666666667</v>
      </c>
      <c r="J469" s="439">
        <v>1390.0833333333335</v>
      </c>
      <c r="K469" s="438">
        <v>1346.75</v>
      </c>
      <c r="L469" s="438">
        <v>1309</v>
      </c>
      <c r="M469" s="438">
        <v>5.4535400000000003</v>
      </c>
    </row>
    <row r="470" spans="1:13">
      <c r="A470" s="245">
        <v>460</v>
      </c>
      <c r="B470" s="441" t="s">
        <v>509</v>
      </c>
      <c r="C470" s="438">
        <v>1408.8</v>
      </c>
      <c r="D470" s="439">
        <v>1418.6166666666668</v>
      </c>
      <c r="E470" s="439">
        <v>1386.2333333333336</v>
      </c>
      <c r="F470" s="439">
        <v>1363.6666666666667</v>
      </c>
      <c r="G470" s="439">
        <v>1331.2833333333335</v>
      </c>
      <c r="H470" s="439">
        <v>1441.1833333333336</v>
      </c>
      <c r="I470" s="439">
        <v>1473.5666666666668</v>
      </c>
      <c r="J470" s="439">
        <v>1496.1333333333337</v>
      </c>
      <c r="K470" s="438">
        <v>1451</v>
      </c>
      <c r="L470" s="438">
        <v>1396.05</v>
      </c>
      <c r="M470" s="438">
        <v>0.59613000000000005</v>
      </c>
    </row>
    <row r="471" spans="1:13">
      <c r="A471" s="245">
        <v>461</v>
      </c>
      <c r="B471" s="441" t="s">
        <v>185</v>
      </c>
      <c r="C471" s="438">
        <v>1757</v>
      </c>
      <c r="D471" s="439">
        <v>1758.6000000000001</v>
      </c>
      <c r="E471" s="439">
        <v>1746.4000000000003</v>
      </c>
      <c r="F471" s="439">
        <v>1735.8000000000002</v>
      </c>
      <c r="G471" s="439">
        <v>1723.6000000000004</v>
      </c>
      <c r="H471" s="439">
        <v>1769.2000000000003</v>
      </c>
      <c r="I471" s="439">
        <v>1781.4</v>
      </c>
      <c r="J471" s="439">
        <v>1792.0000000000002</v>
      </c>
      <c r="K471" s="438">
        <v>1770.8</v>
      </c>
      <c r="L471" s="438">
        <v>1748</v>
      </c>
      <c r="M471" s="438">
        <v>20.831720000000001</v>
      </c>
    </row>
    <row r="472" spans="1:13">
      <c r="A472" s="245">
        <v>462</v>
      </c>
      <c r="B472" s="441" t="s">
        <v>186</v>
      </c>
      <c r="C472" s="438">
        <v>2924.95</v>
      </c>
      <c r="D472" s="439">
        <v>2920.9499999999994</v>
      </c>
      <c r="E472" s="439">
        <v>2889.0499999999988</v>
      </c>
      <c r="F472" s="439">
        <v>2853.1499999999996</v>
      </c>
      <c r="G472" s="439">
        <v>2821.2499999999991</v>
      </c>
      <c r="H472" s="439">
        <v>2956.8499999999985</v>
      </c>
      <c r="I472" s="439">
        <v>2988.7499999999991</v>
      </c>
      <c r="J472" s="439">
        <v>3024.6499999999983</v>
      </c>
      <c r="K472" s="438">
        <v>2952.85</v>
      </c>
      <c r="L472" s="438">
        <v>2885.05</v>
      </c>
      <c r="M472" s="438">
        <v>1.6041399999999999</v>
      </c>
    </row>
    <row r="473" spans="1:13">
      <c r="A473" s="245">
        <v>463</v>
      </c>
      <c r="B473" s="441" t="s">
        <v>187</v>
      </c>
      <c r="C473" s="438">
        <v>458.75</v>
      </c>
      <c r="D473" s="439">
        <v>462.40000000000003</v>
      </c>
      <c r="E473" s="439">
        <v>453.40000000000009</v>
      </c>
      <c r="F473" s="439">
        <v>448.05000000000007</v>
      </c>
      <c r="G473" s="439">
        <v>439.05000000000013</v>
      </c>
      <c r="H473" s="439">
        <v>467.75000000000006</v>
      </c>
      <c r="I473" s="439">
        <v>476.74999999999994</v>
      </c>
      <c r="J473" s="439">
        <v>482.1</v>
      </c>
      <c r="K473" s="438">
        <v>471.4</v>
      </c>
      <c r="L473" s="438">
        <v>457.05</v>
      </c>
      <c r="M473" s="438">
        <v>13.69609</v>
      </c>
    </row>
    <row r="474" spans="1:13">
      <c r="A474" s="245">
        <v>464</v>
      </c>
      <c r="B474" s="441" t="s">
        <v>510</v>
      </c>
      <c r="C474" s="438">
        <v>853</v>
      </c>
      <c r="D474" s="439">
        <v>855.4666666666667</v>
      </c>
      <c r="E474" s="439">
        <v>846.53333333333342</v>
      </c>
      <c r="F474" s="439">
        <v>840.06666666666672</v>
      </c>
      <c r="G474" s="439">
        <v>831.13333333333344</v>
      </c>
      <c r="H474" s="439">
        <v>861.93333333333339</v>
      </c>
      <c r="I474" s="439">
        <v>870.86666666666679</v>
      </c>
      <c r="J474" s="439">
        <v>877.33333333333337</v>
      </c>
      <c r="K474" s="438">
        <v>864.4</v>
      </c>
      <c r="L474" s="438">
        <v>849</v>
      </c>
      <c r="M474" s="438">
        <v>4.2745499999999996</v>
      </c>
    </row>
    <row r="475" spans="1:13">
      <c r="A475" s="245">
        <v>465</v>
      </c>
      <c r="B475" s="441" t="s">
        <v>511</v>
      </c>
      <c r="C475" s="438">
        <v>16.7</v>
      </c>
      <c r="D475" s="439">
        <v>16.833333333333332</v>
      </c>
      <c r="E475" s="439">
        <v>16.516666666666666</v>
      </c>
      <c r="F475" s="439">
        <v>16.333333333333332</v>
      </c>
      <c r="G475" s="439">
        <v>16.016666666666666</v>
      </c>
      <c r="H475" s="439">
        <v>17.016666666666666</v>
      </c>
      <c r="I475" s="439">
        <v>17.333333333333336</v>
      </c>
      <c r="J475" s="439">
        <v>17.516666666666666</v>
      </c>
      <c r="K475" s="438">
        <v>17.149999999999999</v>
      </c>
      <c r="L475" s="438">
        <v>16.649999999999999</v>
      </c>
      <c r="M475" s="438">
        <v>139.23522</v>
      </c>
    </row>
    <row r="476" spans="1:13">
      <c r="A476" s="245">
        <v>466</v>
      </c>
      <c r="B476" s="441" t="s">
        <v>512</v>
      </c>
      <c r="C476" s="438">
        <v>1167.0999999999999</v>
      </c>
      <c r="D476" s="439">
        <v>1170.7</v>
      </c>
      <c r="E476" s="439">
        <v>1145.4000000000001</v>
      </c>
      <c r="F476" s="439">
        <v>1123.7</v>
      </c>
      <c r="G476" s="439">
        <v>1098.4000000000001</v>
      </c>
      <c r="H476" s="439">
        <v>1192.4000000000001</v>
      </c>
      <c r="I476" s="439">
        <v>1217.6999999999998</v>
      </c>
      <c r="J476" s="439">
        <v>1239.4000000000001</v>
      </c>
      <c r="K476" s="438">
        <v>1196</v>
      </c>
      <c r="L476" s="438">
        <v>1149</v>
      </c>
      <c r="M476" s="438">
        <v>0.55220999999999998</v>
      </c>
    </row>
    <row r="477" spans="1:13">
      <c r="A477" s="245">
        <v>467</v>
      </c>
      <c r="B477" s="441" t="s">
        <v>513</v>
      </c>
      <c r="C477" s="438">
        <v>14.55</v>
      </c>
      <c r="D477" s="439">
        <v>14.716666666666669</v>
      </c>
      <c r="E477" s="439">
        <v>14.283333333333337</v>
      </c>
      <c r="F477" s="439">
        <v>14.016666666666667</v>
      </c>
      <c r="G477" s="439">
        <v>13.583333333333336</v>
      </c>
      <c r="H477" s="439">
        <v>14.983333333333338</v>
      </c>
      <c r="I477" s="439">
        <v>15.416666666666668</v>
      </c>
      <c r="J477" s="439">
        <v>15.683333333333339</v>
      </c>
      <c r="K477" s="438">
        <v>15.15</v>
      </c>
      <c r="L477" s="438">
        <v>14.45</v>
      </c>
      <c r="M477" s="438">
        <v>480.88742999999999</v>
      </c>
    </row>
    <row r="478" spans="1:13">
      <c r="A478" s="245">
        <v>468</v>
      </c>
      <c r="B478" s="441" t="s">
        <v>514</v>
      </c>
      <c r="C478" s="438">
        <v>460.35</v>
      </c>
      <c r="D478" s="439">
        <v>462.7166666666667</v>
      </c>
      <c r="E478" s="439">
        <v>453.33333333333337</v>
      </c>
      <c r="F478" s="439">
        <v>446.31666666666666</v>
      </c>
      <c r="G478" s="439">
        <v>436.93333333333334</v>
      </c>
      <c r="H478" s="439">
        <v>469.73333333333341</v>
      </c>
      <c r="I478" s="439">
        <v>479.11666666666673</v>
      </c>
      <c r="J478" s="439">
        <v>486.13333333333344</v>
      </c>
      <c r="K478" s="438">
        <v>472.1</v>
      </c>
      <c r="L478" s="438">
        <v>455.7</v>
      </c>
      <c r="M478" s="438">
        <v>0.89129000000000003</v>
      </c>
    </row>
    <row r="479" spans="1:13">
      <c r="A479" s="245">
        <v>469</v>
      </c>
      <c r="B479" s="441" t="s">
        <v>193</v>
      </c>
      <c r="C479" s="438">
        <v>802.5</v>
      </c>
      <c r="D479" s="439">
        <v>795.19999999999993</v>
      </c>
      <c r="E479" s="439">
        <v>783.89999999999986</v>
      </c>
      <c r="F479" s="439">
        <v>765.3</v>
      </c>
      <c r="G479" s="439">
        <v>753.99999999999989</v>
      </c>
      <c r="H479" s="439">
        <v>813.79999999999984</v>
      </c>
      <c r="I479" s="439">
        <v>825.0999999999998</v>
      </c>
      <c r="J479" s="439">
        <v>843.69999999999982</v>
      </c>
      <c r="K479" s="438">
        <v>806.5</v>
      </c>
      <c r="L479" s="438">
        <v>776.6</v>
      </c>
      <c r="M479" s="438">
        <v>87.736580000000004</v>
      </c>
    </row>
    <row r="480" spans="1:13">
      <c r="A480" s="245">
        <v>470</v>
      </c>
      <c r="B480" s="441" t="s">
        <v>190</v>
      </c>
      <c r="C480" s="438">
        <v>209.2</v>
      </c>
      <c r="D480" s="439">
        <v>210.95000000000002</v>
      </c>
      <c r="E480" s="439">
        <v>205.35000000000002</v>
      </c>
      <c r="F480" s="439">
        <v>201.5</v>
      </c>
      <c r="G480" s="439">
        <v>195.9</v>
      </c>
      <c r="H480" s="439">
        <v>214.80000000000004</v>
      </c>
      <c r="I480" s="439">
        <v>220.4</v>
      </c>
      <c r="J480" s="439">
        <v>224.25000000000006</v>
      </c>
      <c r="K480" s="438">
        <v>216.55</v>
      </c>
      <c r="L480" s="438">
        <v>207.1</v>
      </c>
      <c r="M480" s="438">
        <v>5.7620800000000001</v>
      </c>
    </row>
    <row r="481" spans="1:13">
      <c r="A481" s="245">
        <v>471</v>
      </c>
      <c r="B481" s="441" t="s">
        <v>784</v>
      </c>
      <c r="C481" s="438">
        <v>31.7</v>
      </c>
      <c r="D481" s="439">
        <v>31.883333333333329</v>
      </c>
      <c r="E481" s="439">
        <v>31.36666666666666</v>
      </c>
      <c r="F481" s="439">
        <v>31.033333333333331</v>
      </c>
      <c r="G481" s="439">
        <v>30.516666666666662</v>
      </c>
      <c r="H481" s="439">
        <v>32.216666666666654</v>
      </c>
      <c r="I481" s="439">
        <v>32.733333333333334</v>
      </c>
      <c r="J481" s="439">
        <v>33.066666666666656</v>
      </c>
      <c r="K481" s="438">
        <v>32.4</v>
      </c>
      <c r="L481" s="438">
        <v>31.55</v>
      </c>
      <c r="M481" s="438">
        <v>28.54889</v>
      </c>
    </row>
    <row r="482" spans="1:13">
      <c r="A482" s="245">
        <v>472</v>
      </c>
      <c r="B482" s="441" t="s">
        <v>191</v>
      </c>
      <c r="C482" s="438">
        <v>6858.95</v>
      </c>
      <c r="D482" s="439">
        <v>6850.1333333333341</v>
      </c>
      <c r="E482" s="439">
        <v>6760.2666666666682</v>
      </c>
      <c r="F482" s="439">
        <v>6661.5833333333339</v>
      </c>
      <c r="G482" s="439">
        <v>6571.7166666666681</v>
      </c>
      <c r="H482" s="439">
        <v>6948.8166666666684</v>
      </c>
      <c r="I482" s="439">
        <v>7038.6833333333352</v>
      </c>
      <c r="J482" s="439">
        <v>7137.3666666666686</v>
      </c>
      <c r="K482" s="438">
        <v>6940</v>
      </c>
      <c r="L482" s="438">
        <v>6751.45</v>
      </c>
      <c r="M482" s="438">
        <v>5.4227999999999996</v>
      </c>
    </row>
    <row r="483" spans="1:13">
      <c r="A483" s="245">
        <v>473</v>
      </c>
      <c r="B483" s="441" t="s">
        <v>192</v>
      </c>
      <c r="C483" s="438">
        <v>40.15</v>
      </c>
      <c r="D483" s="439">
        <v>40.5</v>
      </c>
      <c r="E483" s="439">
        <v>39.5</v>
      </c>
      <c r="F483" s="439">
        <v>38.85</v>
      </c>
      <c r="G483" s="439">
        <v>37.85</v>
      </c>
      <c r="H483" s="439">
        <v>41.15</v>
      </c>
      <c r="I483" s="439">
        <v>42.15</v>
      </c>
      <c r="J483" s="439">
        <v>42.8</v>
      </c>
      <c r="K483" s="438">
        <v>41.5</v>
      </c>
      <c r="L483" s="438">
        <v>39.85</v>
      </c>
      <c r="M483" s="438">
        <v>589.88779999999997</v>
      </c>
    </row>
    <row r="484" spans="1:13">
      <c r="A484" s="245">
        <v>474</v>
      </c>
      <c r="B484" s="441" t="s">
        <v>189</v>
      </c>
      <c r="C484" s="438">
        <v>1456.5</v>
      </c>
      <c r="D484" s="439">
        <v>1448.7166666666665</v>
      </c>
      <c r="E484" s="439">
        <v>1425.4333333333329</v>
      </c>
      <c r="F484" s="439">
        <v>1394.3666666666666</v>
      </c>
      <c r="G484" s="439">
        <v>1371.083333333333</v>
      </c>
      <c r="H484" s="439">
        <v>1479.7833333333328</v>
      </c>
      <c r="I484" s="439">
        <v>1503.0666666666662</v>
      </c>
      <c r="J484" s="439">
        <v>1534.1333333333328</v>
      </c>
      <c r="K484" s="438">
        <v>1472</v>
      </c>
      <c r="L484" s="438">
        <v>1417.65</v>
      </c>
      <c r="M484" s="438">
        <v>12.593500000000001</v>
      </c>
    </row>
    <row r="485" spans="1:13">
      <c r="A485" s="245">
        <v>475</v>
      </c>
      <c r="B485" s="441" t="s">
        <v>141</v>
      </c>
      <c r="C485" s="438">
        <v>673.85</v>
      </c>
      <c r="D485" s="439">
        <v>672.4</v>
      </c>
      <c r="E485" s="439">
        <v>666</v>
      </c>
      <c r="F485" s="439">
        <v>658.15</v>
      </c>
      <c r="G485" s="439">
        <v>651.75</v>
      </c>
      <c r="H485" s="439">
        <v>680.25</v>
      </c>
      <c r="I485" s="439">
        <v>686.64999999999986</v>
      </c>
      <c r="J485" s="439">
        <v>694.5</v>
      </c>
      <c r="K485" s="438">
        <v>678.8</v>
      </c>
      <c r="L485" s="438">
        <v>664.55</v>
      </c>
      <c r="M485" s="438">
        <v>22.627569999999999</v>
      </c>
    </row>
    <row r="486" spans="1:13">
      <c r="A486" s="245">
        <v>476</v>
      </c>
      <c r="B486" s="441" t="s">
        <v>277</v>
      </c>
      <c r="C486" s="438">
        <v>263.55</v>
      </c>
      <c r="D486" s="439">
        <v>263.66666666666669</v>
      </c>
      <c r="E486" s="439">
        <v>261.88333333333338</v>
      </c>
      <c r="F486" s="439">
        <v>260.2166666666667</v>
      </c>
      <c r="G486" s="439">
        <v>258.43333333333339</v>
      </c>
      <c r="H486" s="439">
        <v>265.33333333333337</v>
      </c>
      <c r="I486" s="439">
        <v>267.11666666666667</v>
      </c>
      <c r="J486" s="439">
        <v>268.78333333333336</v>
      </c>
      <c r="K486" s="438">
        <v>265.45</v>
      </c>
      <c r="L486" s="438">
        <v>262</v>
      </c>
      <c r="M486" s="438">
        <v>5.7524199999999999</v>
      </c>
    </row>
    <row r="487" spans="1:13">
      <c r="A487" s="245">
        <v>477</v>
      </c>
      <c r="B487" s="441" t="s">
        <v>515</v>
      </c>
      <c r="C487" s="438">
        <v>2821.65</v>
      </c>
      <c r="D487" s="439">
        <v>2832.3000000000006</v>
      </c>
      <c r="E487" s="439">
        <v>2797.4000000000015</v>
      </c>
      <c r="F487" s="439">
        <v>2773.150000000001</v>
      </c>
      <c r="G487" s="439">
        <v>2738.2500000000018</v>
      </c>
      <c r="H487" s="439">
        <v>2856.5500000000011</v>
      </c>
      <c r="I487" s="439">
        <v>2891.45</v>
      </c>
      <c r="J487" s="439">
        <v>2915.7000000000007</v>
      </c>
      <c r="K487" s="438">
        <v>2867.2</v>
      </c>
      <c r="L487" s="438">
        <v>2808.05</v>
      </c>
      <c r="M487" s="438">
        <v>9.9019999999999997E-2</v>
      </c>
    </row>
    <row r="488" spans="1:13">
      <c r="A488" s="245">
        <v>478</v>
      </c>
      <c r="B488" s="441" t="s">
        <v>516</v>
      </c>
      <c r="C488" s="438">
        <v>390.6</v>
      </c>
      <c r="D488" s="439">
        <v>390.8</v>
      </c>
      <c r="E488" s="439">
        <v>383.6</v>
      </c>
      <c r="F488" s="439">
        <v>376.6</v>
      </c>
      <c r="G488" s="439">
        <v>369.40000000000003</v>
      </c>
      <c r="H488" s="439">
        <v>397.8</v>
      </c>
      <c r="I488" s="439">
        <v>404.99999999999994</v>
      </c>
      <c r="J488" s="439">
        <v>412</v>
      </c>
      <c r="K488" s="438">
        <v>398</v>
      </c>
      <c r="L488" s="438">
        <v>383.8</v>
      </c>
      <c r="M488" s="438">
        <v>2.8869600000000002</v>
      </c>
    </row>
    <row r="489" spans="1:13">
      <c r="A489" s="245">
        <v>479</v>
      </c>
      <c r="B489" s="441" t="s">
        <v>517</v>
      </c>
      <c r="C489" s="438">
        <v>276.89999999999998</v>
      </c>
      <c r="D489" s="439">
        <v>279.45</v>
      </c>
      <c r="E489" s="439">
        <v>272.25</v>
      </c>
      <c r="F489" s="439">
        <v>267.60000000000002</v>
      </c>
      <c r="G489" s="439">
        <v>260.40000000000003</v>
      </c>
      <c r="H489" s="439">
        <v>284.09999999999997</v>
      </c>
      <c r="I489" s="439">
        <v>291.2999999999999</v>
      </c>
      <c r="J489" s="439">
        <v>295.94999999999993</v>
      </c>
      <c r="K489" s="438">
        <v>286.64999999999998</v>
      </c>
      <c r="L489" s="438">
        <v>274.8</v>
      </c>
      <c r="M489" s="438">
        <v>3.6769400000000001</v>
      </c>
    </row>
    <row r="490" spans="1:13">
      <c r="A490" s="245">
        <v>480</v>
      </c>
      <c r="B490" s="441" t="s">
        <v>518</v>
      </c>
      <c r="C490" s="438">
        <v>3506.05</v>
      </c>
      <c r="D490" s="439">
        <v>3498.6833333333329</v>
      </c>
      <c r="E490" s="439">
        <v>3477.3666666666659</v>
      </c>
      <c r="F490" s="439">
        <v>3448.6833333333329</v>
      </c>
      <c r="G490" s="439">
        <v>3427.3666666666659</v>
      </c>
      <c r="H490" s="439">
        <v>3527.3666666666659</v>
      </c>
      <c r="I490" s="439">
        <v>3548.6833333333325</v>
      </c>
      <c r="J490" s="439">
        <v>3577.3666666666659</v>
      </c>
      <c r="K490" s="438">
        <v>3520</v>
      </c>
      <c r="L490" s="438">
        <v>3470</v>
      </c>
      <c r="M490" s="438">
        <v>0.43613000000000002</v>
      </c>
    </row>
    <row r="491" spans="1:13">
      <c r="A491" s="245">
        <v>481</v>
      </c>
      <c r="B491" s="441" t="s">
        <v>519</v>
      </c>
      <c r="C491" s="438">
        <v>837.35</v>
      </c>
      <c r="D491" s="439">
        <v>838.46666666666658</v>
      </c>
      <c r="E491" s="439">
        <v>824.93333333333317</v>
      </c>
      <c r="F491" s="439">
        <v>812.51666666666654</v>
      </c>
      <c r="G491" s="439">
        <v>798.98333333333312</v>
      </c>
      <c r="H491" s="439">
        <v>850.88333333333321</v>
      </c>
      <c r="I491" s="439">
        <v>864.41666666666674</v>
      </c>
      <c r="J491" s="439">
        <v>876.83333333333326</v>
      </c>
      <c r="K491" s="438">
        <v>852</v>
      </c>
      <c r="L491" s="438">
        <v>826.05</v>
      </c>
      <c r="M491" s="438">
        <v>2.8812899999999999</v>
      </c>
    </row>
    <row r="492" spans="1:13">
      <c r="A492" s="245">
        <v>482</v>
      </c>
      <c r="B492" s="441" t="s">
        <v>520</v>
      </c>
      <c r="C492" s="438">
        <v>46.25</v>
      </c>
      <c r="D492" s="439">
        <v>46.416666666666664</v>
      </c>
      <c r="E492" s="439">
        <v>45.833333333333329</v>
      </c>
      <c r="F492" s="439">
        <v>45.416666666666664</v>
      </c>
      <c r="G492" s="439">
        <v>44.833333333333329</v>
      </c>
      <c r="H492" s="439">
        <v>46.833333333333329</v>
      </c>
      <c r="I492" s="439">
        <v>47.416666666666657</v>
      </c>
      <c r="J492" s="439">
        <v>47.833333333333329</v>
      </c>
      <c r="K492" s="438">
        <v>47</v>
      </c>
      <c r="L492" s="438">
        <v>46</v>
      </c>
      <c r="M492" s="438">
        <v>30.79804</v>
      </c>
    </row>
    <row r="493" spans="1:13">
      <c r="A493" s="245">
        <v>483</v>
      </c>
      <c r="B493" s="441" t="s">
        <v>521</v>
      </c>
      <c r="C493" s="438">
        <v>1373.95</v>
      </c>
      <c r="D493" s="439">
        <v>1382.8499999999997</v>
      </c>
      <c r="E493" s="439">
        <v>1355.6999999999994</v>
      </c>
      <c r="F493" s="439">
        <v>1337.4499999999996</v>
      </c>
      <c r="G493" s="439">
        <v>1310.2999999999993</v>
      </c>
      <c r="H493" s="439">
        <v>1401.0999999999995</v>
      </c>
      <c r="I493" s="439">
        <v>1428.2499999999995</v>
      </c>
      <c r="J493" s="439">
        <v>1446.4999999999995</v>
      </c>
      <c r="K493" s="438">
        <v>1410</v>
      </c>
      <c r="L493" s="438">
        <v>1364.6</v>
      </c>
      <c r="M493" s="438">
        <v>0.38439000000000001</v>
      </c>
    </row>
    <row r="494" spans="1:13">
      <c r="A494" s="245">
        <v>484</v>
      </c>
      <c r="B494" s="441" t="s">
        <v>278</v>
      </c>
      <c r="C494" s="438">
        <v>375.55</v>
      </c>
      <c r="D494" s="439">
        <v>376.18333333333334</v>
      </c>
      <c r="E494" s="439">
        <v>373.36666666666667</v>
      </c>
      <c r="F494" s="439">
        <v>371.18333333333334</v>
      </c>
      <c r="G494" s="439">
        <v>368.36666666666667</v>
      </c>
      <c r="H494" s="439">
        <v>378.36666666666667</v>
      </c>
      <c r="I494" s="439">
        <v>381.18333333333339</v>
      </c>
      <c r="J494" s="439">
        <v>383.36666666666667</v>
      </c>
      <c r="K494" s="438">
        <v>379</v>
      </c>
      <c r="L494" s="438">
        <v>374</v>
      </c>
      <c r="M494" s="438">
        <v>0.87231999999999998</v>
      </c>
    </row>
    <row r="495" spans="1:13">
      <c r="A495" s="245">
        <v>485</v>
      </c>
      <c r="B495" s="441" t="s">
        <v>522</v>
      </c>
      <c r="C495" s="438">
        <v>777.8</v>
      </c>
      <c r="D495" s="439">
        <v>782.26666666666677</v>
      </c>
      <c r="E495" s="439">
        <v>770.53333333333353</v>
      </c>
      <c r="F495" s="439">
        <v>763.26666666666677</v>
      </c>
      <c r="G495" s="439">
        <v>751.53333333333353</v>
      </c>
      <c r="H495" s="439">
        <v>789.53333333333353</v>
      </c>
      <c r="I495" s="439">
        <v>801.26666666666688</v>
      </c>
      <c r="J495" s="439">
        <v>808.53333333333353</v>
      </c>
      <c r="K495" s="438">
        <v>794</v>
      </c>
      <c r="L495" s="438">
        <v>775</v>
      </c>
      <c r="M495" s="438">
        <v>3.6770999999999998</v>
      </c>
    </row>
    <row r="496" spans="1:13">
      <c r="A496" s="245">
        <v>486</v>
      </c>
      <c r="B496" s="441" t="s">
        <v>523</v>
      </c>
      <c r="C496" s="438">
        <v>3420.3</v>
      </c>
      <c r="D496" s="439">
        <v>3291.85</v>
      </c>
      <c r="E496" s="439">
        <v>3119.45</v>
      </c>
      <c r="F496" s="439">
        <v>2818.6</v>
      </c>
      <c r="G496" s="439">
        <v>2646.2</v>
      </c>
      <c r="H496" s="439">
        <v>3592.7</v>
      </c>
      <c r="I496" s="439">
        <v>3765.1000000000004</v>
      </c>
      <c r="J496" s="439">
        <v>4065.95</v>
      </c>
      <c r="K496" s="438">
        <v>3464.25</v>
      </c>
      <c r="L496" s="438">
        <v>2991</v>
      </c>
      <c r="M496" s="438">
        <v>24.52599</v>
      </c>
    </row>
    <row r="497" spans="1:13">
      <c r="A497" s="245">
        <v>487</v>
      </c>
      <c r="B497" s="441" t="s">
        <v>524</v>
      </c>
      <c r="C497" s="438">
        <v>1799.8</v>
      </c>
      <c r="D497" s="439">
        <v>1806.6666666666667</v>
      </c>
      <c r="E497" s="439">
        <v>1785.1333333333334</v>
      </c>
      <c r="F497" s="439">
        <v>1770.4666666666667</v>
      </c>
      <c r="G497" s="439">
        <v>1748.9333333333334</v>
      </c>
      <c r="H497" s="439">
        <v>1821.3333333333335</v>
      </c>
      <c r="I497" s="439">
        <v>1842.8666666666668</v>
      </c>
      <c r="J497" s="439">
        <v>1857.5333333333335</v>
      </c>
      <c r="K497" s="438">
        <v>1828.2</v>
      </c>
      <c r="L497" s="438">
        <v>1792</v>
      </c>
      <c r="M497" s="438">
        <v>1.0885400000000001</v>
      </c>
    </row>
    <row r="498" spans="1:13">
      <c r="A498" s="245">
        <v>488</v>
      </c>
      <c r="B498" s="441" t="s">
        <v>118</v>
      </c>
      <c r="C498" s="438">
        <v>10</v>
      </c>
      <c r="D498" s="439">
        <v>10.066666666666668</v>
      </c>
      <c r="E498" s="439">
        <v>9.8333333333333357</v>
      </c>
      <c r="F498" s="439">
        <v>9.6666666666666679</v>
      </c>
      <c r="G498" s="439">
        <v>9.4333333333333353</v>
      </c>
      <c r="H498" s="439">
        <v>10.233333333333336</v>
      </c>
      <c r="I498" s="439">
        <v>10.466666666666667</v>
      </c>
      <c r="J498" s="439">
        <v>10.633333333333336</v>
      </c>
      <c r="K498" s="438">
        <v>10.3</v>
      </c>
      <c r="L498" s="438">
        <v>9.9</v>
      </c>
      <c r="M498" s="438">
        <v>1924.6049499999999</v>
      </c>
    </row>
    <row r="499" spans="1:13">
      <c r="A499" s="245">
        <v>489</v>
      </c>
      <c r="B499" s="441" t="s">
        <v>195</v>
      </c>
      <c r="C499" s="438">
        <v>1020.2</v>
      </c>
      <c r="D499" s="439">
        <v>1022.8333333333334</v>
      </c>
      <c r="E499" s="439">
        <v>1015.3666666666668</v>
      </c>
      <c r="F499" s="439">
        <v>1010.5333333333334</v>
      </c>
      <c r="G499" s="439">
        <v>1003.0666666666668</v>
      </c>
      <c r="H499" s="439">
        <v>1027.6666666666667</v>
      </c>
      <c r="I499" s="439">
        <v>1035.1333333333332</v>
      </c>
      <c r="J499" s="439">
        <v>1039.9666666666667</v>
      </c>
      <c r="K499" s="438">
        <v>1030.3</v>
      </c>
      <c r="L499" s="438">
        <v>1018</v>
      </c>
      <c r="M499" s="438">
        <v>6.8083600000000004</v>
      </c>
    </row>
    <row r="500" spans="1:13">
      <c r="A500" s="245">
        <v>490</v>
      </c>
      <c r="B500" s="441" t="s">
        <v>525</v>
      </c>
      <c r="C500" s="438">
        <v>6963.15</v>
      </c>
      <c r="D500" s="439">
        <v>6984.7</v>
      </c>
      <c r="E500" s="439">
        <v>6901.75</v>
      </c>
      <c r="F500" s="439">
        <v>6840.35</v>
      </c>
      <c r="G500" s="439">
        <v>6757.4000000000005</v>
      </c>
      <c r="H500" s="439">
        <v>7046.0999999999995</v>
      </c>
      <c r="I500" s="439">
        <v>7129.0499999999984</v>
      </c>
      <c r="J500" s="439">
        <v>7190.4499999999989</v>
      </c>
      <c r="K500" s="438">
        <v>7067.65</v>
      </c>
      <c r="L500" s="438">
        <v>6923.3</v>
      </c>
      <c r="M500" s="438">
        <v>6.8010000000000001E-2</v>
      </c>
    </row>
    <row r="501" spans="1:13">
      <c r="A501" s="245">
        <v>491</v>
      </c>
      <c r="B501" s="441" t="s">
        <v>526</v>
      </c>
      <c r="C501" s="438">
        <v>150.1</v>
      </c>
      <c r="D501" s="439">
        <v>149.20000000000002</v>
      </c>
      <c r="E501" s="439">
        <v>146.65000000000003</v>
      </c>
      <c r="F501" s="439">
        <v>143.20000000000002</v>
      </c>
      <c r="G501" s="439">
        <v>140.65000000000003</v>
      </c>
      <c r="H501" s="439">
        <v>152.65000000000003</v>
      </c>
      <c r="I501" s="439">
        <v>155.20000000000005</v>
      </c>
      <c r="J501" s="439">
        <v>158.65000000000003</v>
      </c>
      <c r="K501" s="438">
        <v>151.75</v>
      </c>
      <c r="L501" s="438">
        <v>145.75</v>
      </c>
      <c r="M501" s="438">
        <v>21.57958</v>
      </c>
    </row>
    <row r="502" spans="1:13">
      <c r="A502" s="245">
        <v>492</v>
      </c>
      <c r="B502" s="441" t="s">
        <v>527</v>
      </c>
      <c r="C502" s="438">
        <v>93.45</v>
      </c>
      <c r="D502" s="439">
        <v>94.016666666666666</v>
      </c>
      <c r="E502" s="439">
        <v>92.633333333333326</v>
      </c>
      <c r="F502" s="439">
        <v>91.816666666666663</v>
      </c>
      <c r="G502" s="439">
        <v>90.433333333333323</v>
      </c>
      <c r="H502" s="439">
        <v>94.833333333333329</v>
      </c>
      <c r="I502" s="439">
        <v>96.216666666666683</v>
      </c>
      <c r="J502" s="439">
        <v>97.033333333333331</v>
      </c>
      <c r="K502" s="438">
        <v>95.4</v>
      </c>
      <c r="L502" s="438">
        <v>93.2</v>
      </c>
      <c r="M502" s="438">
        <v>25.8889</v>
      </c>
    </row>
    <row r="503" spans="1:13">
      <c r="A503" s="245">
        <v>493</v>
      </c>
      <c r="B503" s="441" t="s">
        <v>771</v>
      </c>
      <c r="C503" s="438">
        <v>490.8</v>
      </c>
      <c r="D503" s="439">
        <v>494.7</v>
      </c>
      <c r="E503" s="439">
        <v>485.09999999999997</v>
      </c>
      <c r="F503" s="439">
        <v>479.4</v>
      </c>
      <c r="G503" s="439">
        <v>469.79999999999995</v>
      </c>
      <c r="H503" s="439">
        <v>500.4</v>
      </c>
      <c r="I503" s="439">
        <v>510</v>
      </c>
      <c r="J503" s="439">
        <v>515.70000000000005</v>
      </c>
      <c r="K503" s="438">
        <v>504.3</v>
      </c>
      <c r="L503" s="438">
        <v>489</v>
      </c>
      <c r="M503" s="438">
        <v>0.56013000000000002</v>
      </c>
    </row>
    <row r="504" spans="1:13">
      <c r="A504" s="245">
        <v>494</v>
      </c>
      <c r="B504" s="441" t="s">
        <v>528</v>
      </c>
      <c r="C504" s="438">
        <v>2199.35</v>
      </c>
      <c r="D504" s="439">
        <v>2204.7833333333333</v>
      </c>
      <c r="E504" s="439">
        <v>2184.5666666666666</v>
      </c>
      <c r="F504" s="439">
        <v>2169.7833333333333</v>
      </c>
      <c r="G504" s="439">
        <v>2149.5666666666666</v>
      </c>
      <c r="H504" s="439">
        <v>2219.5666666666666</v>
      </c>
      <c r="I504" s="439">
        <v>2239.7833333333328</v>
      </c>
      <c r="J504" s="439">
        <v>2254.5666666666666</v>
      </c>
      <c r="K504" s="438">
        <v>2225</v>
      </c>
      <c r="L504" s="438">
        <v>2190</v>
      </c>
      <c r="M504" s="438">
        <v>1.57399</v>
      </c>
    </row>
    <row r="505" spans="1:13">
      <c r="A505" s="245">
        <v>495</v>
      </c>
      <c r="B505" s="441" t="s">
        <v>196</v>
      </c>
      <c r="C505" s="438">
        <v>556.54999999999995</v>
      </c>
      <c r="D505" s="439">
        <v>552.93333333333328</v>
      </c>
      <c r="E505" s="439">
        <v>545.91666666666652</v>
      </c>
      <c r="F505" s="439">
        <v>535.28333333333319</v>
      </c>
      <c r="G505" s="439">
        <v>528.26666666666642</v>
      </c>
      <c r="H505" s="439">
        <v>563.56666666666661</v>
      </c>
      <c r="I505" s="439">
        <v>570.58333333333326</v>
      </c>
      <c r="J505" s="439">
        <v>581.2166666666667</v>
      </c>
      <c r="K505" s="438">
        <v>559.95000000000005</v>
      </c>
      <c r="L505" s="438">
        <v>542.29999999999995</v>
      </c>
      <c r="M505" s="438">
        <v>57.529209999999999</v>
      </c>
    </row>
    <row r="506" spans="1:13">
      <c r="A506" s="245">
        <v>496</v>
      </c>
      <c r="B506" s="441" t="s">
        <v>529</v>
      </c>
      <c r="C506" s="438">
        <v>596.5</v>
      </c>
      <c r="D506" s="439">
        <v>601.80000000000007</v>
      </c>
      <c r="E506" s="439">
        <v>589.70000000000016</v>
      </c>
      <c r="F506" s="439">
        <v>582.90000000000009</v>
      </c>
      <c r="G506" s="439">
        <v>570.80000000000018</v>
      </c>
      <c r="H506" s="439">
        <v>608.60000000000014</v>
      </c>
      <c r="I506" s="439">
        <v>620.70000000000005</v>
      </c>
      <c r="J506" s="439">
        <v>627.50000000000011</v>
      </c>
      <c r="K506" s="438">
        <v>613.9</v>
      </c>
      <c r="L506" s="438">
        <v>595</v>
      </c>
      <c r="M506" s="438">
        <v>3.5510100000000002</v>
      </c>
    </row>
    <row r="507" spans="1:13">
      <c r="A507" s="245">
        <v>497</v>
      </c>
      <c r="B507" s="441" t="s">
        <v>197</v>
      </c>
      <c r="C507" s="438">
        <v>13.8</v>
      </c>
      <c r="D507" s="439">
        <v>13.883333333333333</v>
      </c>
      <c r="E507" s="439">
        <v>13.666666666666666</v>
      </c>
      <c r="F507" s="439">
        <v>13.533333333333333</v>
      </c>
      <c r="G507" s="439">
        <v>13.316666666666666</v>
      </c>
      <c r="H507" s="439">
        <v>14.016666666666666</v>
      </c>
      <c r="I507" s="439">
        <v>14.233333333333334</v>
      </c>
      <c r="J507" s="439">
        <v>14.366666666666665</v>
      </c>
      <c r="K507" s="438">
        <v>14.1</v>
      </c>
      <c r="L507" s="438">
        <v>13.75</v>
      </c>
      <c r="M507" s="438">
        <v>937.76873999999998</v>
      </c>
    </row>
    <row r="508" spans="1:13">
      <c r="A508" s="245">
        <v>498</v>
      </c>
      <c r="B508" s="441" t="s">
        <v>198</v>
      </c>
      <c r="C508" s="438">
        <v>218.15</v>
      </c>
      <c r="D508" s="439">
        <v>219.81666666666669</v>
      </c>
      <c r="E508" s="439">
        <v>215.73333333333338</v>
      </c>
      <c r="F508" s="439">
        <v>213.31666666666669</v>
      </c>
      <c r="G508" s="439">
        <v>209.23333333333338</v>
      </c>
      <c r="H508" s="439">
        <v>222.23333333333338</v>
      </c>
      <c r="I508" s="439">
        <v>226.31666666666669</v>
      </c>
      <c r="J508" s="439">
        <v>228.73333333333338</v>
      </c>
      <c r="K508" s="438">
        <v>223.9</v>
      </c>
      <c r="L508" s="438">
        <v>217.4</v>
      </c>
      <c r="M508" s="438">
        <v>93.389570000000006</v>
      </c>
    </row>
    <row r="509" spans="1:13">
      <c r="A509" s="245">
        <v>499</v>
      </c>
      <c r="B509" s="441" t="s">
        <v>530</v>
      </c>
      <c r="C509" s="438">
        <v>298.14999999999998</v>
      </c>
      <c r="D509" s="439">
        <v>299.38333333333333</v>
      </c>
      <c r="E509" s="439">
        <v>294.91666666666663</v>
      </c>
      <c r="F509" s="439">
        <v>291.68333333333328</v>
      </c>
      <c r="G509" s="439">
        <v>287.21666666666658</v>
      </c>
      <c r="H509" s="439">
        <v>302.61666666666667</v>
      </c>
      <c r="I509" s="439">
        <v>307.08333333333337</v>
      </c>
      <c r="J509" s="439">
        <v>310.31666666666672</v>
      </c>
      <c r="K509" s="438">
        <v>303.85000000000002</v>
      </c>
      <c r="L509" s="438">
        <v>296.14999999999998</v>
      </c>
      <c r="M509" s="438">
        <v>6.4592200000000002</v>
      </c>
    </row>
    <row r="510" spans="1:13">
      <c r="A510" s="245">
        <v>500</v>
      </c>
      <c r="B510" s="441" t="s">
        <v>531</v>
      </c>
      <c r="C510" s="438">
        <v>2060.75</v>
      </c>
      <c r="D510" s="439">
        <v>2063.4</v>
      </c>
      <c r="E510" s="439">
        <v>2047.3500000000004</v>
      </c>
      <c r="F510" s="439">
        <v>2033.9500000000003</v>
      </c>
      <c r="G510" s="439">
        <v>2017.9000000000005</v>
      </c>
      <c r="H510" s="439">
        <v>2076.8000000000002</v>
      </c>
      <c r="I510" s="439">
        <v>2092.8500000000004</v>
      </c>
      <c r="J510" s="439">
        <v>2106.25</v>
      </c>
      <c r="K510" s="438">
        <v>2079.4499999999998</v>
      </c>
      <c r="L510" s="438">
        <v>2050</v>
      </c>
      <c r="M510" s="438">
        <v>0.14279</v>
      </c>
    </row>
    <row r="511" spans="1:13">
      <c r="A511" s="245">
        <v>501</v>
      </c>
      <c r="B511" s="441" t="s">
        <v>741</v>
      </c>
      <c r="C511" s="438">
        <v>1791.2</v>
      </c>
      <c r="D511" s="439">
        <v>1766.2</v>
      </c>
      <c r="E511" s="439">
        <v>1740.8500000000001</v>
      </c>
      <c r="F511" s="439">
        <v>1690.5</v>
      </c>
      <c r="G511" s="439">
        <v>1665.15</v>
      </c>
      <c r="H511" s="439">
        <v>1816.5500000000002</v>
      </c>
      <c r="I511" s="439">
        <v>1841.9</v>
      </c>
      <c r="J511" s="439">
        <v>1892.2500000000002</v>
      </c>
      <c r="K511" s="438">
        <v>1791.55</v>
      </c>
      <c r="L511" s="438">
        <v>1715.85</v>
      </c>
      <c r="M511" s="438">
        <v>0.60235000000000005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7"/>
      <c r="B5" s="557"/>
      <c r="C5" s="558"/>
      <c r="D5" s="558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9" t="s">
        <v>533</v>
      </c>
      <c r="C7" s="559"/>
      <c r="D7" s="239">
        <f>Main!B10</f>
        <v>44370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44369</v>
      </c>
      <c r="B10" s="244">
        <v>520123</v>
      </c>
      <c r="C10" s="245" t="s">
        <v>1057</v>
      </c>
      <c r="D10" s="245" t="s">
        <v>1058</v>
      </c>
      <c r="E10" s="467" t="s">
        <v>542</v>
      </c>
      <c r="F10" s="338">
        <v>38561</v>
      </c>
      <c r="G10" s="244">
        <v>87.25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44369</v>
      </c>
      <c r="B11" s="244">
        <v>520123</v>
      </c>
      <c r="C11" s="245" t="s">
        <v>1057</v>
      </c>
      <c r="D11" s="245" t="s">
        <v>1059</v>
      </c>
      <c r="E11" s="245" t="s">
        <v>543</v>
      </c>
      <c r="F11" s="338">
        <v>38561</v>
      </c>
      <c r="G11" s="244">
        <v>87.25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44369</v>
      </c>
      <c r="B12" s="244">
        <v>531752</v>
      </c>
      <c r="C12" s="245" t="s">
        <v>978</v>
      </c>
      <c r="D12" s="245" t="s">
        <v>841</v>
      </c>
      <c r="E12" s="467" t="s">
        <v>542</v>
      </c>
      <c r="F12" s="338">
        <v>10000</v>
      </c>
      <c r="G12" s="244">
        <v>0.37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44369</v>
      </c>
      <c r="B13" s="244">
        <v>531752</v>
      </c>
      <c r="C13" s="245" t="s">
        <v>978</v>
      </c>
      <c r="D13" s="245" t="s">
        <v>841</v>
      </c>
      <c r="E13" s="467" t="s">
        <v>543</v>
      </c>
      <c r="F13" s="338">
        <v>16000000</v>
      </c>
      <c r="G13" s="244">
        <v>0.37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44369</v>
      </c>
      <c r="B14" s="244">
        <v>531752</v>
      </c>
      <c r="C14" s="245" t="s">
        <v>978</v>
      </c>
      <c r="D14" s="245" t="s">
        <v>1060</v>
      </c>
      <c r="E14" s="245" t="s">
        <v>543</v>
      </c>
      <c r="F14" s="338">
        <v>6000000</v>
      </c>
      <c r="G14" s="244">
        <v>0.37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44369</v>
      </c>
      <c r="B15" s="244">
        <v>532813</v>
      </c>
      <c r="C15" s="245" t="s">
        <v>1061</v>
      </c>
      <c r="D15" s="245" t="s">
        <v>1062</v>
      </c>
      <c r="E15" s="245" t="s">
        <v>543</v>
      </c>
      <c r="F15" s="338">
        <v>140000</v>
      </c>
      <c r="G15" s="244">
        <v>4.51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44369</v>
      </c>
      <c r="B16" s="244">
        <v>543172</v>
      </c>
      <c r="C16" s="245" t="s">
        <v>1063</v>
      </c>
      <c r="D16" s="245" t="s">
        <v>1064</v>
      </c>
      <c r="E16" s="245" t="s">
        <v>542</v>
      </c>
      <c r="F16" s="338">
        <v>10000</v>
      </c>
      <c r="G16" s="244">
        <v>43.99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44369</v>
      </c>
      <c r="B17" s="244">
        <v>543172</v>
      </c>
      <c r="C17" s="245" t="s">
        <v>1063</v>
      </c>
      <c r="D17" s="245" t="s">
        <v>1064</v>
      </c>
      <c r="E17" s="245" t="s">
        <v>543</v>
      </c>
      <c r="F17" s="338">
        <v>2000</v>
      </c>
      <c r="G17" s="244">
        <v>46.1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44369</v>
      </c>
      <c r="B18" s="244">
        <v>511710</v>
      </c>
      <c r="C18" s="245" t="s">
        <v>1018</v>
      </c>
      <c r="D18" s="245" t="s">
        <v>1065</v>
      </c>
      <c r="E18" s="467" t="s">
        <v>543</v>
      </c>
      <c r="F18" s="338">
        <v>483300</v>
      </c>
      <c r="G18" s="244">
        <v>1.36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44369</v>
      </c>
      <c r="B19" s="244">
        <v>511710</v>
      </c>
      <c r="C19" s="245" t="s">
        <v>1018</v>
      </c>
      <c r="D19" s="245" t="s">
        <v>1019</v>
      </c>
      <c r="E19" s="245" t="s">
        <v>543</v>
      </c>
      <c r="F19" s="338">
        <v>484121</v>
      </c>
      <c r="G19" s="244">
        <v>1.37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44369</v>
      </c>
      <c r="B20" s="244">
        <v>539197</v>
      </c>
      <c r="C20" s="245" t="s">
        <v>979</v>
      </c>
      <c r="D20" s="245" t="s">
        <v>1066</v>
      </c>
      <c r="E20" s="245" t="s">
        <v>542</v>
      </c>
      <c r="F20" s="338">
        <v>458279</v>
      </c>
      <c r="G20" s="244">
        <v>0.9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44369</v>
      </c>
      <c r="B21" s="244">
        <v>539197</v>
      </c>
      <c r="C21" s="245" t="s">
        <v>979</v>
      </c>
      <c r="D21" s="245" t="s">
        <v>1067</v>
      </c>
      <c r="E21" s="245" t="s">
        <v>542</v>
      </c>
      <c r="F21" s="338">
        <v>400000</v>
      </c>
      <c r="G21" s="244">
        <v>0.91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44369</v>
      </c>
      <c r="B22" s="244">
        <v>539197</v>
      </c>
      <c r="C22" s="245" t="s">
        <v>979</v>
      </c>
      <c r="D22" s="245" t="s">
        <v>1068</v>
      </c>
      <c r="E22" s="467" t="s">
        <v>542</v>
      </c>
      <c r="F22" s="338">
        <v>445968</v>
      </c>
      <c r="G22" s="244">
        <v>0.96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44369</v>
      </c>
      <c r="B23" s="244">
        <v>539197</v>
      </c>
      <c r="C23" s="245" t="s">
        <v>979</v>
      </c>
      <c r="D23" s="245" t="s">
        <v>999</v>
      </c>
      <c r="E23" s="245" t="s">
        <v>543</v>
      </c>
      <c r="F23" s="338">
        <v>3130010</v>
      </c>
      <c r="G23" s="244">
        <v>0.91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44369</v>
      </c>
      <c r="B24" s="244">
        <v>542155</v>
      </c>
      <c r="C24" s="245" t="s">
        <v>916</v>
      </c>
      <c r="D24" s="245" t="s">
        <v>917</v>
      </c>
      <c r="E24" s="245" t="s">
        <v>543</v>
      </c>
      <c r="F24" s="338">
        <v>112000</v>
      </c>
      <c r="G24" s="244">
        <v>2.82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44369</v>
      </c>
      <c r="B25" s="244">
        <v>538708</v>
      </c>
      <c r="C25" s="245" t="s">
        <v>1069</v>
      </c>
      <c r="D25" s="245" t="s">
        <v>1070</v>
      </c>
      <c r="E25" s="467" t="s">
        <v>543</v>
      </c>
      <c r="F25" s="338">
        <v>178506</v>
      </c>
      <c r="G25" s="244">
        <v>5.76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44369</v>
      </c>
      <c r="B26" s="244">
        <v>542918</v>
      </c>
      <c r="C26" s="245" t="s">
        <v>1071</v>
      </c>
      <c r="D26" s="245" t="s">
        <v>1072</v>
      </c>
      <c r="E26" s="245" t="s">
        <v>543</v>
      </c>
      <c r="F26" s="338">
        <v>24000</v>
      </c>
      <c r="G26" s="244">
        <v>26.9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44369</v>
      </c>
      <c r="B27" s="244">
        <v>542918</v>
      </c>
      <c r="C27" s="245" t="s">
        <v>1071</v>
      </c>
      <c r="D27" s="245" t="s">
        <v>1073</v>
      </c>
      <c r="E27" s="467" t="s">
        <v>542</v>
      </c>
      <c r="F27" s="338">
        <v>24000</v>
      </c>
      <c r="G27" s="244">
        <v>26.9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44369</v>
      </c>
      <c r="B28" s="244">
        <v>533212</v>
      </c>
      <c r="C28" s="245" t="s">
        <v>1074</v>
      </c>
      <c r="D28" s="245" t="s">
        <v>1075</v>
      </c>
      <c r="E28" s="467" t="s">
        <v>542</v>
      </c>
      <c r="F28" s="338">
        <v>51700</v>
      </c>
      <c r="G28" s="244">
        <v>101.92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44369</v>
      </c>
      <c r="B29" s="244">
        <v>533212</v>
      </c>
      <c r="C29" s="245" t="s">
        <v>1074</v>
      </c>
      <c r="D29" s="245" t="s">
        <v>1076</v>
      </c>
      <c r="E29" s="245" t="s">
        <v>543</v>
      </c>
      <c r="F29" s="338">
        <v>56668</v>
      </c>
      <c r="G29" s="244">
        <v>101.08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44369</v>
      </c>
      <c r="B30" s="244">
        <v>540743</v>
      </c>
      <c r="C30" s="245" t="s">
        <v>242</v>
      </c>
      <c r="D30" s="245" t="s">
        <v>1077</v>
      </c>
      <c r="E30" s="467" t="s">
        <v>543</v>
      </c>
      <c r="F30" s="338">
        <v>1000000</v>
      </c>
      <c r="G30" s="244">
        <v>570.01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44369</v>
      </c>
      <c r="B31" s="244">
        <v>540743</v>
      </c>
      <c r="C31" s="245" t="s">
        <v>242</v>
      </c>
      <c r="D31" s="245" t="s">
        <v>1078</v>
      </c>
      <c r="E31" s="467" t="s">
        <v>542</v>
      </c>
      <c r="F31" s="338">
        <v>976047</v>
      </c>
      <c r="G31" s="244">
        <v>570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44369</v>
      </c>
      <c r="B32" s="244">
        <v>538979</v>
      </c>
      <c r="C32" s="245" t="s">
        <v>1079</v>
      </c>
      <c r="D32" s="245" t="s">
        <v>1080</v>
      </c>
      <c r="E32" s="245" t="s">
        <v>542</v>
      </c>
      <c r="F32" s="338">
        <v>135000</v>
      </c>
      <c r="G32" s="244">
        <v>1150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44369</v>
      </c>
      <c r="B33" s="244">
        <v>538979</v>
      </c>
      <c r="C33" s="245" t="s">
        <v>1079</v>
      </c>
      <c r="D33" s="245" t="s">
        <v>1081</v>
      </c>
      <c r="E33" s="467" t="s">
        <v>543</v>
      </c>
      <c r="F33" s="338">
        <v>135000</v>
      </c>
      <c r="G33" s="244">
        <v>1150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44369</v>
      </c>
      <c r="B34" s="244">
        <v>514312</v>
      </c>
      <c r="C34" s="245" t="s">
        <v>1082</v>
      </c>
      <c r="D34" s="245" t="s">
        <v>1083</v>
      </c>
      <c r="E34" s="245" t="s">
        <v>542</v>
      </c>
      <c r="F34" s="338">
        <v>25800</v>
      </c>
      <c r="G34" s="244">
        <v>8.08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44369</v>
      </c>
      <c r="B35" s="244">
        <v>542446</v>
      </c>
      <c r="C35" s="245" t="s">
        <v>1084</v>
      </c>
      <c r="D35" s="245" t="s">
        <v>1085</v>
      </c>
      <c r="E35" s="467" t="s">
        <v>542</v>
      </c>
      <c r="F35" s="338">
        <v>26000</v>
      </c>
      <c r="G35" s="244">
        <v>38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44369</v>
      </c>
      <c r="B36" s="244">
        <v>538837</v>
      </c>
      <c r="C36" s="245" t="s">
        <v>1086</v>
      </c>
      <c r="D36" s="245" t="s">
        <v>841</v>
      </c>
      <c r="E36" s="245" t="s">
        <v>542</v>
      </c>
      <c r="F36" s="338">
        <v>86051</v>
      </c>
      <c r="G36" s="244">
        <v>88.9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44369</v>
      </c>
      <c r="B37" s="244">
        <v>538837</v>
      </c>
      <c r="C37" s="245" t="s">
        <v>1086</v>
      </c>
      <c r="D37" s="245" t="s">
        <v>841</v>
      </c>
      <c r="E37" s="467" t="s">
        <v>543</v>
      </c>
      <c r="F37" s="338">
        <v>86051</v>
      </c>
      <c r="G37" s="244">
        <v>96.38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44369</v>
      </c>
      <c r="B38" s="244">
        <v>539997</v>
      </c>
      <c r="C38" s="245" t="s">
        <v>1087</v>
      </c>
      <c r="D38" s="245" t="s">
        <v>1026</v>
      </c>
      <c r="E38" s="245" t="s">
        <v>542</v>
      </c>
      <c r="F38" s="338">
        <v>66000</v>
      </c>
      <c r="G38" s="244">
        <v>118.85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44369</v>
      </c>
      <c r="B39" s="244">
        <v>539992</v>
      </c>
      <c r="C39" s="245" t="s">
        <v>1088</v>
      </c>
      <c r="D39" s="245" t="s">
        <v>1089</v>
      </c>
      <c r="E39" s="467" t="s">
        <v>543</v>
      </c>
      <c r="F39" s="338">
        <v>5200000</v>
      </c>
      <c r="G39" s="244">
        <v>3.87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44369</v>
      </c>
      <c r="B40" s="244">
        <v>505523</v>
      </c>
      <c r="C40" s="245" t="s">
        <v>1090</v>
      </c>
      <c r="D40" s="245" t="s">
        <v>1091</v>
      </c>
      <c r="E40" s="467" t="s">
        <v>543</v>
      </c>
      <c r="F40" s="338">
        <v>2000000</v>
      </c>
      <c r="G40" s="244">
        <v>0.47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44369</v>
      </c>
      <c r="B41" s="244">
        <v>540937</v>
      </c>
      <c r="C41" s="245" t="s">
        <v>1092</v>
      </c>
      <c r="D41" s="245" t="s">
        <v>1093</v>
      </c>
      <c r="E41" s="245" t="s">
        <v>543</v>
      </c>
      <c r="F41" s="338">
        <v>48000</v>
      </c>
      <c r="G41" s="244">
        <v>160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44369</v>
      </c>
      <c r="B42" s="244">
        <v>540937</v>
      </c>
      <c r="C42" s="245" t="s">
        <v>1092</v>
      </c>
      <c r="D42" s="245" t="s">
        <v>1094</v>
      </c>
      <c r="E42" s="245" t="s">
        <v>542</v>
      </c>
      <c r="F42" s="338">
        <v>61200</v>
      </c>
      <c r="G42" s="244">
        <v>160.97999999999999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44369</v>
      </c>
      <c r="B43" s="244">
        <v>541337</v>
      </c>
      <c r="C43" s="245" t="s">
        <v>1095</v>
      </c>
      <c r="D43" s="245" t="s">
        <v>1096</v>
      </c>
      <c r="E43" s="467" t="s">
        <v>542</v>
      </c>
      <c r="F43" s="338">
        <v>3000</v>
      </c>
      <c r="G43" s="244">
        <v>19.2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44369</v>
      </c>
      <c r="B44" s="244">
        <v>541337</v>
      </c>
      <c r="C44" s="245" t="s">
        <v>1095</v>
      </c>
      <c r="D44" s="245" t="s">
        <v>1096</v>
      </c>
      <c r="E44" s="467" t="s">
        <v>543</v>
      </c>
      <c r="F44" s="338">
        <v>93000</v>
      </c>
      <c r="G44" s="244">
        <v>18.28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44369</v>
      </c>
      <c r="B45" s="244">
        <v>531456</v>
      </c>
      <c r="C45" s="245" t="s">
        <v>1097</v>
      </c>
      <c r="D45" s="245" t="s">
        <v>1098</v>
      </c>
      <c r="E45" s="245" t="s">
        <v>543</v>
      </c>
      <c r="F45" s="338">
        <v>500000</v>
      </c>
      <c r="G45" s="244">
        <v>1.18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44369</v>
      </c>
      <c r="B46" s="244">
        <v>540416</v>
      </c>
      <c r="C46" s="245" t="s">
        <v>1099</v>
      </c>
      <c r="D46" s="245" t="s">
        <v>1100</v>
      </c>
      <c r="E46" s="467" t="s">
        <v>543</v>
      </c>
      <c r="F46" s="338">
        <v>22400</v>
      </c>
      <c r="G46" s="244">
        <v>88.9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44369</v>
      </c>
      <c r="B47" s="244">
        <v>531254</v>
      </c>
      <c r="C47" s="245" t="s">
        <v>918</v>
      </c>
      <c r="D47" s="245" t="s">
        <v>961</v>
      </c>
      <c r="E47" s="245" t="s">
        <v>542</v>
      </c>
      <c r="F47" s="338">
        <v>50000</v>
      </c>
      <c r="G47" s="244">
        <v>28.25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44369</v>
      </c>
      <c r="B48" s="244">
        <v>531254</v>
      </c>
      <c r="C48" s="245" t="s">
        <v>918</v>
      </c>
      <c r="D48" s="245" t="s">
        <v>961</v>
      </c>
      <c r="E48" s="467" t="s">
        <v>543</v>
      </c>
      <c r="F48" s="338">
        <v>679</v>
      </c>
      <c r="G48" s="244">
        <v>29.5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44369</v>
      </c>
      <c r="B49" s="244">
        <v>531254</v>
      </c>
      <c r="C49" s="245" t="s">
        <v>918</v>
      </c>
      <c r="D49" s="245" t="s">
        <v>919</v>
      </c>
      <c r="E49" s="467" t="s">
        <v>543</v>
      </c>
      <c r="F49" s="338">
        <v>50000</v>
      </c>
      <c r="G49" s="244">
        <v>28.25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44369</v>
      </c>
      <c r="B50" s="244">
        <v>506122</v>
      </c>
      <c r="C50" s="245" t="s">
        <v>1020</v>
      </c>
      <c r="D50" s="245" t="s">
        <v>1021</v>
      </c>
      <c r="E50" s="245" t="s">
        <v>542</v>
      </c>
      <c r="F50" s="338">
        <v>4617</v>
      </c>
      <c r="G50" s="244">
        <v>78.5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44369</v>
      </c>
      <c r="B51" s="244">
        <v>506122</v>
      </c>
      <c r="C51" s="245" t="s">
        <v>1020</v>
      </c>
      <c r="D51" s="245" t="s">
        <v>1022</v>
      </c>
      <c r="E51" s="245" t="s">
        <v>543</v>
      </c>
      <c r="F51" s="338">
        <v>5014</v>
      </c>
      <c r="G51" s="244">
        <v>78.5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44369</v>
      </c>
      <c r="B52" s="244">
        <v>532092</v>
      </c>
      <c r="C52" s="245" t="s">
        <v>1101</v>
      </c>
      <c r="D52" s="245" t="s">
        <v>1102</v>
      </c>
      <c r="E52" s="245" t="s">
        <v>543</v>
      </c>
      <c r="F52" s="338">
        <v>229150</v>
      </c>
      <c r="G52" s="244">
        <v>2.2599999999999998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44369</v>
      </c>
      <c r="B53" s="244">
        <v>524642</v>
      </c>
      <c r="C53" s="245" t="s">
        <v>1103</v>
      </c>
      <c r="D53" s="245" t="s">
        <v>1104</v>
      </c>
      <c r="E53" s="467" t="s">
        <v>542</v>
      </c>
      <c r="F53" s="338">
        <v>324000</v>
      </c>
      <c r="G53" s="244">
        <v>1.39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44369</v>
      </c>
      <c r="B54" s="244">
        <v>524642</v>
      </c>
      <c r="C54" s="245" t="s">
        <v>1103</v>
      </c>
      <c r="D54" s="245" t="s">
        <v>1105</v>
      </c>
      <c r="E54" s="467" t="s">
        <v>543</v>
      </c>
      <c r="F54" s="338">
        <v>425000</v>
      </c>
      <c r="G54" s="244">
        <v>1.39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44369</v>
      </c>
      <c r="B55" s="244">
        <v>539026</v>
      </c>
      <c r="C55" s="245" t="s">
        <v>1106</v>
      </c>
      <c r="D55" s="245" t="s">
        <v>1107</v>
      </c>
      <c r="E55" s="245" t="s">
        <v>542</v>
      </c>
      <c r="F55" s="338">
        <v>40000</v>
      </c>
      <c r="G55" s="244">
        <v>12.83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44369</v>
      </c>
      <c r="B56" s="244">
        <v>539026</v>
      </c>
      <c r="C56" s="245" t="s">
        <v>1106</v>
      </c>
      <c r="D56" s="245" t="s">
        <v>1108</v>
      </c>
      <c r="E56" s="245" t="s">
        <v>543</v>
      </c>
      <c r="F56" s="338">
        <v>40000</v>
      </c>
      <c r="G56" s="244">
        <v>12.78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44369</v>
      </c>
      <c r="B57" s="244">
        <v>539026</v>
      </c>
      <c r="C57" s="245" t="s">
        <v>1106</v>
      </c>
      <c r="D57" s="245" t="s">
        <v>1109</v>
      </c>
      <c r="E57" s="467" t="s">
        <v>542</v>
      </c>
      <c r="F57" s="338">
        <v>64000</v>
      </c>
      <c r="G57" s="244">
        <v>12.8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44369</v>
      </c>
      <c r="B58" s="244">
        <v>539026</v>
      </c>
      <c r="C58" s="245" t="s">
        <v>1106</v>
      </c>
      <c r="D58" s="245" t="s">
        <v>1109</v>
      </c>
      <c r="E58" s="245" t="s">
        <v>543</v>
      </c>
      <c r="F58" s="338">
        <v>40000</v>
      </c>
      <c r="G58" s="244">
        <v>12.83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44369</v>
      </c>
      <c r="B59" s="244">
        <v>530419</v>
      </c>
      <c r="C59" s="245" t="s">
        <v>980</v>
      </c>
      <c r="D59" s="245" t="s">
        <v>1110</v>
      </c>
      <c r="E59" s="245" t="s">
        <v>542</v>
      </c>
      <c r="F59" s="338">
        <v>60000</v>
      </c>
      <c r="G59" s="244">
        <v>30.52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44369</v>
      </c>
      <c r="B60" s="244">
        <v>530419</v>
      </c>
      <c r="C60" s="245" t="s">
        <v>980</v>
      </c>
      <c r="D60" s="245" t="s">
        <v>1023</v>
      </c>
      <c r="E60" s="245" t="s">
        <v>542</v>
      </c>
      <c r="F60" s="338">
        <v>1</v>
      </c>
      <c r="G60" s="244">
        <v>30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44369</v>
      </c>
      <c r="B61" s="244">
        <v>530419</v>
      </c>
      <c r="C61" s="245" t="s">
        <v>980</v>
      </c>
      <c r="D61" s="245" t="s">
        <v>1023</v>
      </c>
      <c r="E61" s="245" t="s">
        <v>543</v>
      </c>
      <c r="F61" s="338">
        <v>112082</v>
      </c>
      <c r="G61" s="244">
        <v>31.07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44369</v>
      </c>
      <c r="B62" s="244">
        <v>530419</v>
      </c>
      <c r="C62" s="222" t="s">
        <v>980</v>
      </c>
      <c r="D62" s="222" t="s">
        <v>1111</v>
      </c>
      <c r="E62" s="245" t="s">
        <v>543</v>
      </c>
      <c r="F62" s="338">
        <v>50789</v>
      </c>
      <c r="G62" s="244">
        <v>30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44369</v>
      </c>
      <c r="B63" s="244">
        <v>542025</v>
      </c>
      <c r="C63" s="245" t="s">
        <v>1112</v>
      </c>
      <c r="D63" s="245" t="s">
        <v>1113</v>
      </c>
      <c r="E63" s="245" t="s">
        <v>543</v>
      </c>
      <c r="F63" s="338">
        <v>51000</v>
      </c>
      <c r="G63" s="244">
        <v>25.48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44369</v>
      </c>
      <c r="B64" s="244">
        <v>539141</v>
      </c>
      <c r="C64" s="245" t="s">
        <v>1114</v>
      </c>
      <c r="D64" s="245" t="s">
        <v>1115</v>
      </c>
      <c r="E64" s="245" t="s">
        <v>543</v>
      </c>
      <c r="F64" s="338">
        <v>184200</v>
      </c>
      <c r="G64" s="244">
        <v>87.05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44369</v>
      </c>
      <c r="B65" s="244">
        <v>513216</v>
      </c>
      <c r="C65" s="245" t="s">
        <v>1116</v>
      </c>
      <c r="D65" s="245" t="s">
        <v>1117</v>
      </c>
      <c r="E65" s="245" t="s">
        <v>543</v>
      </c>
      <c r="F65" s="338">
        <v>1060554</v>
      </c>
      <c r="G65" s="244">
        <v>6.22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44369</v>
      </c>
      <c r="B66" s="244">
        <v>533056</v>
      </c>
      <c r="C66" s="245" t="s">
        <v>1118</v>
      </c>
      <c r="D66" s="245" t="s">
        <v>1119</v>
      </c>
      <c r="E66" s="245" t="s">
        <v>543</v>
      </c>
      <c r="F66" s="338">
        <v>180000</v>
      </c>
      <c r="G66" s="244">
        <v>42.82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44369</v>
      </c>
      <c r="B67" s="244">
        <v>533056</v>
      </c>
      <c r="C67" s="245" t="s">
        <v>1118</v>
      </c>
      <c r="D67" s="245" t="s">
        <v>1120</v>
      </c>
      <c r="E67" s="245" t="s">
        <v>542</v>
      </c>
      <c r="F67" s="338">
        <v>154400</v>
      </c>
      <c r="G67" s="244">
        <v>42.75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44369</v>
      </c>
      <c r="B68" s="244">
        <v>513713</v>
      </c>
      <c r="C68" s="245" t="s">
        <v>1121</v>
      </c>
      <c r="D68" s="245" t="s">
        <v>841</v>
      </c>
      <c r="E68" s="245" t="s">
        <v>542</v>
      </c>
      <c r="F68" s="338">
        <v>500000</v>
      </c>
      <c r="G68" s="244">
        <v>8.25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44369</v>
      </c>
      <c r="B69" s="244" t="s">
        <v>1024</v>
      </c>
      <c r="C69" s="245" t="s">
        <v>1025</v>
      </c>
      <c r="D69" s="245" t="s">
        <v>845</v>
      </c>
      <c r="E69" s="245" t="s">
        <v>542</v>
      </c>
      <c r="F69" s="338">
        <v>314877</v>
      </c>
      <c r="G69" s="244">
        <v>118.08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44369</v>
      </c>
      <c r="B70" s="244" t="s">
        <v>329</v>
      </c>
      <c r="C70" s="245" t="s">
        <v>1122</v>
      </c>
      <c r="D70" s="245" t="s">
        <v>1123</v>
      </c>
      <c r="E70" s="245" t="s">
        <v>542</v>
      </c>
      <c r="F70" s="338">
        <v>1590764</v>
      </c>
      <c r="G70" s="244">
        <v>937.34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44369</v>
      </c>
      <c r="B71" s="244" t="s">
        <v>1124</v>
      </c>
      <c r="C71" s="245" t="s">
        <v>1125</v>
      </c>
      <c r="D71" s="245" t="s">
        <v>1126</v>
      </c>
      <c r="E71" s="245" t="s">
        <v>542</v>
      </c>
      <c r="F71" s="338">
        <v>118216</v>
      </c>
      <c r="G71" s="244">
        <v>58.53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44369</v>
      </c>
      <c r="B72" s="244" t="s">
        <v>1124</v>
      </c>
      <c r="C72" s="245" t="s">
        <v>1125</v>
      </c>
      <c r="D72" s="245" t="s">
        <v>960</v>
      </c>
      <c r="E72" s="245" t="s">
        <v>542</v>
      </c>
      <c r="F72" s="338">
        <v>113809</v>
      </c>
      <c r="G72" s="244">
        <v>62.23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44369</v>
      </c>
      <c r="B73" s="244" t="s">
        <v>1124</v>
      </c>
      <c r="C73" s="245" t="s">
        <v>1125</v>
      </c>
      <c r="D73" s="245" t="s">
        <v>845</v>
      </c>
      <c r="E73" s="245" t="s">
        <v>542</v>
      </c>
      <c r="F73" s="338">
        <v>90292</v>
      </c>
      <c r="G73" s="244">
        <v>60.93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44369</v>
      </c>
      <c r="B74" s="244" t="s">
        <v>1124</v>
      </c>
      <c r="C74" s="245" t="s">
        <v>1125</v>
      </c>
      <c r="D74" s="245" t="s">
        <v>1127</v>
      </c>
      <c r="E74" s="245" t="s">
        <v>542</v>
      </c>
      <c r="F74" s="338">
        <v>159928</v>
      </c>
      <c r="G74" s="244">
        <v>62.64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44369</v>
      </c>
      <c r="B75" s="244" t="s">
        <v>1128</v>
      </c>
      <c r="C75" s="245" t="s">
        <v>1129</v>
      </c>
      <c r="D75" s="245" t="s">
        <v>845</v>
      </c>
      <c r="E75" s="245" t="s">
        <v>542</v>
      </c>
      <c r="F75" s="338">
        <v>65065</v>
      </c>
      <c r="G75" s="244">
        <v>105.74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44369</v>
      </c>
      <c r="B76" s="244" t="s">
        <v>1028</v>
      </c>
      <c r="C76" s="245" t="s">
        <v>1029</v>
      </c>
      <c r="D76" s="245" t="s">
        <v>845</v>
      </c>
      <c r="E76" s="245" t="s">
        <v>542</v>
      </c>
      <c r="F76" s="338">
        <v>253924</v>
      </c>
      <c r="G76" s="244">
        <v>138.77000000000001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44369</v>
      </c>
      <c r="B77" s="244" t="s">
        <v>1130</v>
      </c>
      <c r="C77" s="245" t="s">
        <v>1131</v>
      </c>
      <c r="D77" s="245" t="s">
        <v>920</v>
      </c>
      <c r="E77" s="245" t="s">
        <v>542</v>
      </c>
      <c r="F77" s="338">
        <v>186830</v>
      </c>
      <c r="G77" s="244">
        <v>451.52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44369</v>
      </c>
      <c r="B78" s="244" t="s">
        <v>1130</v>
      </c>
      <c r="C78" s="245" t="s">
        <v>1131</v>
      </c>
      <c r="D78" s="245" t="s">
        <v>845</v>
      </c>
      <c r="E78" s="245" t="s">
        <v>542</v>
      </c>
      <c r="F78" s="338">
        <v>140736</v>
      </c>
      <c r="G78" s="244">
        <v>451.71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44369</v>
      </c>
      <c r="B79" s="244" t="s">
        <v>1132</v>
      </c>
      <c r="C79" s="245" t="s">
        <v>1133</v>
      </c>
      <c r="D79" s="245" t="s">
        <v>1134</v>
      </c>
      <c r="E79" s="245" t="s">
        <v>542</v>
      </c>
      <c r="F79" s="338">
        <v>65217</v>
      </c>
      <c r="G79" s="244">
        <v>194.52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44369</v>
      </c>
      <c r="B80" s="244" t="s">
        <v>382</v>
      </c>
      <c r="C80" s="245" t="s">
        <v>1135</v>
      </c>
      <c r="D80" s="245" t="s">
        <v>845</v>
      </c>
      <c r="E80" s="245" t="s">
        <v>542</v>
      </c>
      <c r="F80" s="338">
        <v>8249186</v>
      </c>
      <c r="G80" s="244">
        <v>62.18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44369</v>
      </c>
      <c r="B81" s="244" t="s">
        <v>1136</v>
      </c>
      <c r="C81" s="245" t="s">
        <v>1137</v>
      </c>
      <c r="D81" s="245" t="s">
        <v>1138</v>
      </c>
      <c r="E81" s="245" t="s">
        <v>542</v>
      </c>
      <c r="F81" s="338">
        <v>405000</v>
      </c>
      <c r="G81" s="244">
        <v>110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44369</v>
      </c>
      <c r="B82" s="244" t="s">
        <v>409</v>
      </c>
      <c r="C82" s="245" t="s">
        <v>1030</v>
      </c>
      <c r="D82" s="245" t="s">
        <v>845</v>
      </c>
      <c r="E82" s="245" t="s">
        <v>542</v>
      </c>
      <c r="F82" s="338">
        <v>5134052</v>
      </c>
      <c r="G82" s="244">
        <v>41.74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44369</v>
      </c>
      <c r="B83" s="244" t="s">
        <v>404</v>
      </c>
      <c r="C83" s="245" t="s">
        <v>1139</v>
      </c>
      <c r="D83" s="245" t="s">
        <v>845</v>
      </c>
      <c r="E83" s="245" t="s">
        <v>542</v>
      </c>
      <c r="F83" s="338">
        <v>1005466</v>
      </c>
      <c r="G83" s="244">
        <v>195.66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44369</v>
      </c>
      <c r="B84" s="244" t="s">
        <v>1001</v>
      </c>
      <c r="C84" s="245" t="s">
        <v>1002</v>
      </c>
      <c r="D84" s="245" t="s">
        <v>1000</v>
      </c>
      <c r="E84" s="245" t="s">
        <v>542</v>
      </c>
      <c r="F84" s="338">
        <v>2574023</v>
      </c>
      <c r="G84" s="244">
        <v>9.77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44369</v>
      </c>
      <c r="B85" s="244" t="s">
        <v>1140</v>
      </c>
      <c r="C85" s="245" t="s">
        <v>1141</v>
      </c>
      <c r="D85" s="245" t="s">
        <v>1142</v>
      </c>
      <c r="E85" s="245" t="s">
        <v>542</v>
      </c>
      <c r="F85" s="338">
        <v>1974357</v>
      </c>
      <c r="G85" s="244">
        <v>7.06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44369</v>
      </c>
      <c r="B86" s="244" t="s">
        <v>1143</v>
      </c>
      <c r="C86" s="245" t="s">
        <v>1144</v>
      </c>
      <c r="D86" s="245" t="s">
        <v>1027</v>
      </c>
      <c r="E86" s="245" t="s">
        <v>542</v>
      </c>
      <c r="F86" s="338">
        <v>132000</v>
      </c>
      <c r="G86" s="244">
        <v>89.9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44369</v>
      </c>
      <c r="B87" s="244" t="s">
        <v>1143</v>
      </c>
      <c r="C87" s="245" t="s">
        <v>1144</v>
      </c>
      <c r="D87" s="245" t="s">
        <v>920</v>
      </c>
      <c r="E87" s="245" t="s">
        <v>542</v>
      </c>
      <c r="F87" s="338">
        <v>182125</v>
      </c>
      <c r="G87" s="244">
        <v>87.83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44369</v>
      </c>
      <c r="B88" s="244" t="s">
        <v>1143</v>
      </c>
      <c r="C88" s="245" t="s">
        <v>1144</v>
      </c>
      <c r="D88" s="245" t="s">
        <v>845</v>
      </c>
      <c r="E88" s="245" t="s">
        <v>542</v>
      </c>
      <c r="F88" s="338">
        <v>309731</v>
      </c>
      <c r="G88" s="244">
        <v>88.02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44369</v>
      </c>
      <c r="B89" s="244" t="s">
        <v>1032</v>
      </c>
      <c r="C89" s="245" t="s">
        <v>1033</v>
      </c>
      <c r="D89" s="245" t="s">
        <v>907</v>
      </c>
      <c r="E89" s="245" t="s">
        <v>542</v>
      </c>
      <c r="F89" s="338">
        <v>23240</v>
      </c>
      <c r="G89" s="244">
        <v>839.8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44369</v>
      </c>
      <c r="B90" s="244" t="s">
        <v>1032</v>
      </c>
      <c r="C90" s="245" t="s">
        <v>1033</v>
      </c>
      <c r="D90" s="245" t="s">
        <v>1145</v>
      </c>
      <c r="E90" s="245" t="s">
        <v>542</v>
      </c>
      <c r="F90" s="338">
        <v>15578</v>
      </c>
      <c r="G90" s="244">
        <v>858.24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44369</v>
      </c>
      <c r="B91" s="244" t="s">
        <v>1032</v>
      </c>
      <c r="C91" s="245" t="s">
        <v>1033</v>
      </c>
      <c r="D91" s="245" t="s">
        <v>845</v>
      </c>
      <c r="E91" s="245" t="s">
        <v>542</v>
      </c>
      <c r="F91" s="338">
        <v>44797</v>
      </c>
      <c r="G91" s="244">
        <v>837.46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44369</v>
      </c>
      <c r="B92" s="244" t="s">
        <v>1032</v>
      </c>
      <c r="C92" s="245" t="s">
        <v>1033</v>
      </c>
      <c r="D92" s="245" t="s">
        <v>959</v>
      </c>
      <c r="E92" s="245" t="s">
        <v>542</v>
      </c>
      <c r="F92" s="338">
        <v>8129</v>
      </c>
      <c r="G92" s="244">
        <v>854.37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44369</v>
      </c>
      <c r="B93" s="244" t="s">
        <v>488</v>
      </c>
      <c r="C93" s="245" t="s">
        <v>1034</v>
      </c>
      <c r="D93" s="245" t="s">
        <v>1146</v>
      </c>
      <c r="E93" s="245" t="s">
        <v>542</v>
      </c>
      <c r="F93" s="338">
        <v>29256171</v>
      </c>
      <c r="G93" s="244">
        <v>13.44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44369</v>
      </c>
      <c r="B94" s="244" t="s">
        <v>488</v>
      </c>
      <c r="C94" s="245" t="s">
        <v>1034</v>
      </c>
      <c r="D94" s="245" t="s">
        <v>1035</v>
      </c>
      <c r="E94" s="245" t="s">
        <v>542</v>
      </c>
      <c r="F94" s="338">
        <v>36551316</v>
      </c>
      <c r="G94" s="244">
        <v>13.47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44369</v>
      </c>
      <c r="B95" s="244" t="s">
        <v>488</v>
      </c>
      <c r="C95" s="245" t="s">
        <v>1034</v>
      </c>
      <c r="D95" s="245" t="s">
        <v>947</v>
      </c>
      <c r="E95" s="245" t="s">
        <v>542</v>
      </c>
      <c r="F95" s="338">
        <v>15918020</v>
      </c>
      <c r="G95" s="244">
        <v>13.53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44369</v>
      </c>
      <c r="B96" s="244" t="s">
        <v>1147</v>
      </c>
      <c r="C96" s="245" t="s">
        <v>1148</v>
      </c>
      <c r="D96" s="245" t="s">
        <v>845</v>
      </c>
      <c r="E96" s="245" t="s">
        <v>542</v>
      </c>
      <c r="F96" s="338">
        <v>115857</v>
      </c>
      <c r="G96" s="244">
        <v>148.22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44369</v>
      </c>
      <c r="B97" s="244" t="s">
        <v>523</v>
      </c>
      <c r="C97" s="245" t="s">
        <v>1149</v>
      </c>
      <c r="D97" s="245" t="s">
        <v>845</v>
      </c>
      <c r="E97" s="245" t="s">
        <v>542</v>
      </c>
      <c r="F97" s="338">
        <v>117184</v>
      </c>
      <c r="G97" s="244">
        <v>3160.34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44369</v>
      </c>
      <c r="B98" s="244" t="s">
        <v>523</v>
      </c>
      <c r="C98" s="245" t="s">
        <v>1149</v>
      </c>
      <c r="D98" s="245" t="s">
        <v>1031</v>
      </c>
      <c r="E98" s="245" t="s">
        <v>542</v>
      </c>
      <c r="F98" s="338">
        <v>87023</v>
      </c>
      <c r="G98" s="244">
        <v>3252.04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44369</v>
      </c>
      <c r="B99" s="244" t="s">
        <v>523</v>
      </c>
      <c r="C99" s="245" t="s">
        <v>1149</v>
      </c>
      <c r="D99" s="245" t="s">
        <v>920</v>
      </c>
      <c r="E99" s="245" t="s">
        <v>542</v>
      </c>
      <c r="F99" s="338">
        <v>156576</v>
      </c>
      <c r="G99" s="244">
        <v>3216.71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44369</v>
      </c>
      <c r="B100" s="244" t="s">
        <v>523</v>
      </c>
      <c r="C100" s="245" t="s">
        <v>1149</v>
      </c>
      <c r="D100" s="245" t="s">
        <v>907</v>
      </c>
      <c r="E100" s="245" t="s">
        <v>542</v>
      </c>
      <c r="F100" s="338">
        <v>133339</v>
      </c>
      <c r="G100" s="244">
        <v>3268.7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44369</v>
      </c>
      <c r="B101" s="244" t="s">
        <v>921</v>
      </c>
      <c r="C101" s="245" t="s">
        <v>922</v>
      </c>
      <c r="D101" s="245" t="s">
        <v>1150</v>
      </c>
      <c r="E101" s="245" t="s">
        <v>542</v>
      </c>
      <c r="F101" s="338">
        <v>62107</v>
      </c>
      <c r="G101" s="244">
        <v>198.61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44369</v>
      </c>
      <c r="B102" s="244" t="s">
        <v>921</v>
      </c>
      <c r="C102" s="245" t="s">
        <v>922</v>
      </c>
      <c r="D102" s="245" t="s">
        <v>1000</v>
      </c>
      <c r="E102" s="245" t="s">
        <v>542</v>
      </c>
      <c r="F102" s="338">
        <v>109155</v>
      </c>
      <c r="G102" s="244">
        <v>197.4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44369</v>
      </c>
      <c r="B103" s="244" t="s">
        <v>1036</v>
      </c>
      <c r="C103" s="245" t="s">
        <v>1037</v>
      </c>
      <c r="D103" s="245" t="s">
        <v>1038</v>
      </c>
      <c r="E103" s="245" t="s">
        <v>543</v>
      </c>
      <c r="F103" s="338">
        <v>8492587</v>
      </c>
      <c r="G103" s="244">
        <v>11.48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44369</v>
      </c>
      <c r="B104" s="244" t="s">
        <v>1024</v>
      </c>
      <c r="C104" s="245" t="s">
        <v>1025</v>
      </c>
      <c r="D104" s="245" t="s">
        <v>845</v>
      </c>
      <c r="E104" s="245" t="s">
        <v>543</v>
      </c>
      <c r="F104" s="338">
        <v>314877</v>
      </c>
      <c r="G104" s="244">
        <v>118.17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44369</v>
      </c>
      <c r="B105" s="244" t="s">
        <v>1061</v>
      </c>
      <c r="C105" s="245" t="s">
        <v>1151</v>
      </c>
      <c r="D105" s="245" t="s">
        <v>1152</v>
      </c>
      <c r="E105" s="245" t="s">
        <v>543</v>
      </c>
      <c r="F105" s="338">
        <v>141176</v>
      </c>
      <c r="G105" s="244">
        <v>4.54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44369</v>
      </c>
      <c r="B106" s="244" t="s">
        <v>329</v>
      </c>
      <c r="C106" s="245" t="s">
        <v>1122</v>
      </c>
      <c r="D106" s="245" t="s">
        <v>1153</v>
      </c>
      <c r="E106" s="245" t="s">
        <v>543</v>
      </c>
      <c r="F106" s="338">
        <v>1980000</v>
      </c>
      <c r="G106" s="244">
        <v>936.39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44369</v>
      </c>
      <c r="B107" s="244" t="s">
        <v>1124</v>
      </c>
      <c r="C107" s="245" t="s">
        <v>1125</v>
      </c>
      <c r="D107" s="245" t="s">
        <v>845</v>
      </c>
      <c r="E107" s="245" t="s">
        <v>543</v>
      </c>
      <c r="F107" s="338">
        <v>90292</v>
      </c>
      <c r="G107" s="244">
        <v>60.96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44369</v>
      </c>
      <c r="B108" s="244" t="s">
        <v>1124</v>
      </c>
      <c r="C108" s="245" t="s">
        <v>1125</v>
      </c>
      <c r="D108" s="245" t="s">
        <v>1126</v>
      </c>
      <c r="E108" s="245" t="s">
        <v>543</v>
      </c>
      <c r="F108" s="338">
        <v>118216</v>
      </c>
      <c r="G108" s="244">
        <v>62.12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44369</v>
      </c>
      <c r="B109" s="244" t="s">
        <v>1124</v>
      </c>
      <c r="C109" s="245" t="s">
        <v>1125</v>
      </c>
      <c r="D109" s="245" t="s">
        <v>960</v>
      </c>
      <c r="E109" s="245" t="s">
        <v>543</v>
      </c>
      <c r="F109" s="338">
        <v>3809</v>
      </c>
      <c r="G109" s="244">
        <v>56.5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44369</v>
      </c>
      <c r="B110" s="244" t="s">
        <v>1124</v>
      </c>
      <c r="C110" s="245" t="s">
        <v>1125</v>
      </c>
      <c r="D110" s="245" t="s">
        <v>1127</v>
      </c>
      <c r="E110" s="245" t="s">
        <v>543</v>
      </c>
      <c r="F110" s="338">
        <v>135928</v>
      </c>
      <c r="G110" s="244">
        <v>62.53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44369</v>
      </c>
      <c r="B111" s="244" t="s">
        <v>1128</v>
      </c>
      <c r="C111" s="245" t="s">
        <v>1129</v>
      </c>
      <c r="D111" s="245" t="s">
        <v>845</v>
      </c>
      <c r="E111" s="245" t="s">
        <v>543</v>
      </c>
      <c r="F111" s="338">
        <v>65065</v>
      </c>
      <c r="G111" s="244">
        <v>105.5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44369</v>
      </c>
      <c r="B112" s="244" t="s">
        <v>1028</v>
      </c>
      <c r="C112" s="245" t="s">
        <v>1029</v>
      </c>
      <c r="D112" s="245" t="s">
        <v>845</v>
      </c>
      <c r="E112" s="245" t="s">
        <v>543</v>
      </c>
      <c r="F112" s="338">
        <v>253924</v>
      </c>
      <c r="G112" s="244">
        <v>138.69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44369</v>
      </c>
      <c r="B113" s="244" t="s">
        <v>1130</v>
      </c>
      <c r="C113" s="245" t="s">
        <v>1131</v>
      </c>
      <c r="D113" s="245" t="s">
        <v>920</v>
      </c>
      <c r="E113" s="245" t="s">
        <v>543</v>
      </c>
      <c r="F113" s="338">
        <v>190641</v>
      </c>
      <c r="G113" s="244">
        <v>452.06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44369</v>
      </c>
      <c r="B114" s="244" t="s">
        <v>1130</v>
      </c>
      <c r="C114" s="245" t="s">
        <v>1131</v>
      </c>
      <c r="D114" s="245" t="s">
        <v>845</v>
      </c>
      <c r="E114" s="245" t="s">
        <v>543</v>
      </c>
      <c r="F114" s="338">
        <v>140736</v>
      </c>
      <c r="G114" s="244">
        <v>451.4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44369</v>
      </c>
      <c r="B115" s="244" t="s">
        <v>1132</v>
      </c>
      <c r="C115" s="245" t="s">
        <v>1133</v>
      </c>
      <c r="D115" s="245" t="s">
        <v>1134</v>
      </c>
      <c r="E115" s="245" t="s">
        <v>543</v>
      </c>
      <c r="F115" s="338">
        <v>56217</v>
      </c>
      <c r="G115" s="244">
        <v>194.51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44369</v>
      </c>
      <c r="B116" s="244" t="s">
        <v>382</v>
      </c>
      <c r="C116" s="245" t="s">
        <v>1135</v>
      </c>
      <c r="D116" s="245" t="s">
        <v>845</v>
      </c>
      <c r="E116" s="245" t="s">
        <v>543</v>
      </c>
      <c r="F116" s="338">
        <v>8249186</v>
      </c>
      <c r="G116" s="244">
        <v>62.24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44369</v>
      </c>
      <c r="B117" s="244" t="s">
        <v>1136</v>
      </c>
      <c r="C117" s="245" t="s">
        <v>1137</v>
      </c>
      <c r="D117" s="245" t="s">
        <v>1154</v>
      </c>
      <c r="E117" s="245" t="s">
        <v>543</v>
      </c>
      <c r="F117" s="338">
        <v>104400</v>
      </c>
      <c r="G117" s="244">
        <v>110.01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44369</v>
      </c>
      <c r="B118" s="244" t="s">
        <v>1136</v>
      </c>
      <c r="C118" s="245" t="s">
        <v>1137</v>
      </c>
      <c r="D118" s="245" t="s">
        <v>1155</v>
      </c>
      <c r="E118" s="245" t="s">
        <v>543</v>
      </c>
      <c r="F118" s="338">
        <v>230500</v>
      </c>
      <c r="G118" s="244">
        <v>110.01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44369</v>
      </c>
      <c r="B119" s="244" t="s">
        <v>1136</v>
      </c>
      <c r="C119" s="245" t="s">
        <v>1137</v>
      </c>
      <c r="D119" s="245" t="s">
        <v>1156</v>
      </c>
      <c r="E119" s="245" t="s">
        <v>543</v>
      </c>
      <c r="F119" s="338">
        <v>91883</v>
      </c>
      <c r="G119" s="244">
        <v>110.01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44369</v>
      </c>
      <c r="B120" s="244" t="s">
        <v>409</v>
      </c>
      <c r="C120" s="245" t="s">
        <v>1030</v>
      </c>
      <c r="D120" s="245" t="s">
        <v>845</v>
      </c>
      <c r="E120" s="245" t="s">
        <v>543</v>
      </c>
      <c r="F120" s="338">
        <v>5134052</v>
      </c>
      <c r="G120" s="244">
        <v>41.74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44369</v>
      </c>
      <c r="B121" s="244" t="s">
        <v>404</v>
      </c>
      <c r="C121" s="245" t="s">
        <v>1139</v>
      </c>
      <c r="D121" s="245" t="s">
        <v>845</v>
      </c>
      <c r="E121" s="245" t="s">
        <v>543</v>
      </c>
      <c r="F121" s="338">
        <v>1005466</v>
      </c>
      <c r="G121" s="244">
        <v>195.86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44369</v>
      </c>
      <c r="B122" s="244" t="s">
        <v>962</v>
      </c>
      <c r="C122" s="245" t="s">
        <v>963</v>
      </c>
      <c r="D122" s="245" t="s">
        <v>1157</v>
      </c>
      <c r="E122" s="245" t="s">
        <v>543</v>
      </c>
      <c r="F122" s="338">
        <v>46500</v>
      </c>
      <c r="G122" s="244">
        <v>42.54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44369</v>
      </c>
      <c r="B123" s="244" t="s">
        <v>1001</v>
      </c>
      <c r="C123" s="245" t="s">
        <v>1002</v>
      </c>
      <c r="D123" s="245" t="s">
        <v>1158</v>
      </c>
      <c r="E123" s="245" t="s">
        <v>543</v>
      </c>
      <c r="F123" s="338">
        <v>1608000</v>
      </c>
      <c r="G123" s="244">
        <v>9.8699999999999992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44369</v>
      </c>
      <c r="B124" s="244" t="s">
        <v>1001</v>
      </c>
      <c r="C124" s="245" t="s">
        <v>1002</v>
      </c>
      <c r="D124" s="245" t="s">
        <v>1159</v>
      </c>
      <c r="E124" s="245" t="s">
        <v>543</v>
      </c>
      <c r="F124" s="338">
        <v>2650000</v>
      </c>
      <c r="G124" s="244">
        <v>9.82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44369</v>
      </c>
      <c r="B125" s="244" t="s">
        <v>1001</v>
      </c>
      <c r="C125" s="245" t="s">
        <v>1002</v>
      </c>
      <c r="D125" s="245" t="s">
        <v>1000</v>
      </c>
      <c r="E125" s="245" t="s">
        <v>543</v>
      </c>
      <c r="F125" s="338">
        <v>2574023</v>
      </c>
      <c r="G125" s="244">
        <v>9.86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44369</v>
      </c>
      <c r="B126" s="244" t="s">
        <v>1140</v>
      </c>
      <c r="C126" s="245" t="s">
        <v>1141</v>
      </c>
      <c r="D126" s="245" t="s">
        <v>1160</v>
      </c>
      <c r="E126" s="245" t="s">
        <v>543</v>
      </c>
      <c r="F126" s="338">
        <v>1744100</v>
      </c>
      <c r="G126" s="244">
        <v>7.05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44369</v>
      </c>
      <c r="B127" s="244" t="s">
        <v>1161</v>
      </c>
      <c r="C127" s="245" t="s">
        <v>1162</v>
      </c>
      <c r="D127" s="245" t="s">
        <v>1163</v>
      </c>
      <c r="E127" s="245" t="s">
        <v>543</v>
      </c>
      <c r="F127" s="338">
        <v>150000</v>
      </c>
      <c r="G127" s="244">
        <v>45.6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44369</v>
      </c>
      <c r="B128" s="244" t="s">
        <v>1143</v>
      </c>
      <c r="C128" s="245" t="s">
        <v>1144</v>
      </c>
      <c r="D128" s="245" t="s">
        <v>920</v>
      </c>
      <c r="E128" s="245" t="s">
        <v>543</v>
      </c>
      <c r="F128" s="338">
        <v>182125</v>
      </c>
      <c r="G128" s="244">
        <v>88.2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44369</v>
      </c>
      <c r="B129" s="244" t="s">
        <v>1143</v>
      </c>
      <c r="C129" s="245" t="s">
        <v>1144</v>
      </c>
      <c r="D129" s="245" t="s">
        <v>845</v>
      </c>
      <c r="E129" s="245" t="s">
        <v>543</v>
      </c>
      <c r="F129" s="338">
        <v>309731</v>
      </c>
      <c r="G129" s="244">
        <v>87.98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44369</v>
      </c>
      <c r="B130" s="244" t="s">
        <v>1143</v>
      </c>
      <c r="C130" s="245" t="s">
        <v>1144</v>
      </c>
      <c r="D130" s="245" t="s">
        <v>1027</v>
      </c>
      <c r="E130" s="245" t="s">
        <v>543</v>
      </c>
      <c r="F130" s="338">
        <v>132000</v>
      </c>
      <c r="G130" s="244">
        <v>89.92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44369</v>
      </c>
      <c r="B131" s="244" t="s">
        <v>1032</v>
      </c>
      <c r="C131" s="245" t="s">
        <v>1033</v>
      </c>
      <c r="D131" s="245" t="s">
        <v>907</v>
      </c>
      <c r="E131" s="245" t="s">
        <v>543</v>
      </c>
      <c r="F131" s="338">
        <v>23240</v>
      </c>
      <c r="G131" s="244">
        <v>840.48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44369</v>
      </c>
      <c r="B132" s="244" t="s">
        <v>1032</v>
      </c>
      <c r="C132" s="245" t="s">
        <v>1033</v>
      </c>
      <c r="D132" s="245" t="s">
        <v>959</v>
      </c>
      <c r="E132" s="245" t="s">
        <v>543</v>
      </c>
      <c r="F132" s="338">
        <v>18129</v>
      </c>
      <c r="G132" s="244">
        <v>863.24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44369</v>
      </c>
      <c r="B133" s="244" t="s">
        <v>1032</v>
      </c>
      <c r="C133" s="245" t="s">
        <v>1033</v>
      </c>
      <c r="D133" s="245" t="s">
        <v>1145</v>
      </c>
      <c r="E133" s="245" t="s">
        <v>543</v>
      </c>
      <c r="F133" s="338">
        <v>15578</v>
      </c>
      <c r="G133" s="244">
        <v>861.1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44369</v>
      </c>
      <c r="B134" s="244" t="s">
        <v>1032</v>
      </c>
      <c r="C134" s="245" t="s">
        <v>1033</v>
      </c>
      <c r="D134" s="245" t="s">
        <v>845</v>
      </c>
      <c r="E134" s="245" t="s">
        <v>543</v>
      </c>
      <c r="F134" s="338">
        <v>44797</v>
      </c>
      <c r="G134" s="244">
        <v>837.91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44369</v>
      </c>
      <c r="B135" s="244" t="s">
        <v>488</v>
      </c>
      <c r="C135" s="245" t="s">
        <v>1034</v>
      </c>
      <c r="D135" s="245" t="s">
        <v>1146</v>
      </c>
      <c r="E135" s="245" t="s">
        <v>543</v>
      </c>
      <c r="F135" s="338">
        <v>29040171</v>
      </c>
      <c r="G135" s="244">
        <v>13.42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44369</v>
      </c>
      <c r="B136" s="244" t="s">
        <v>488</v>
      </c>
      <c r="C136" s="245" t="s">
        <v>1034</v>
      </c>
      <c r="D136" s="245" t="s">
        <v>1035</v>
      </c>
      <c r="E136" s="245" t="s">
        <v>543</v>
      </c>
      <c r="F136" s="338">
        <v>37393063</v>
      </c>
      <c r="G136" s="244">
        <v>13.47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44369</v>
      </c>
      <c r="B137" s="244" t="s">
        <v>488</v>
      </c>
      <c r="C137" s="245" t="s">
        <v>1034</v>
      </c>
      <c r="D137" s="245" t="s">
        <v>947</v>
      </c>
      <c r="E137" s="245" t="s">
        <v>543</v>
      </c>
      <c r="F137" s="338">
        <v>17263742</v>
      </c>
      <c r="G137" s="244">
        <v>13.51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44369</v>
      </c>
      <c r="B138" s="244" t="s">
        <v>1147</v>
      </c>
      <c r="C138" s="245" t="s">
        <v>1148</v>
      </c>
      <c r="D138" s="245" t="s">
        <v>845</v>
      </c>
      <c r="E138" s="245" t="s">
        <v>543</v>
      </c>
      <c r="F138" s="338">
        <v>115857</v>
      </c>
      <c r="G138" s="244">
        <v>148.38999999999999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44369</v>
      </c>
      <c r="B139" s="244" t="s">
        <v>1164</v>
      </c>
      <c r="C139" s="245" t="s">
        <v>1165</v>
      </c>
      <c r="D139" s="245" t="s">
        <v>1166</v>
      </c>
      <c r="E139" s="245" t="s">
        <v>543</v>
      </c>
      <c r="F139" s="338">
        <v>75635</v>
      </c>
      <c r="G139" s="244">
        <v>55.17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44369</v>
      </c>
      <c r="B140" s="244" t="s">
        <v>1114</v>
      </c>
      <c r="C140" s="245" t="s">
        <v>1167</v>
      </c>
      <c r="D140" s="245" t="s">
        <v>1168</v>
      </c>
      <c r="E140" s="245" t="s">
        <v>543</v>
      </c>
      <c r="F140" s="338">
        <v>390631</v>
      </c>
      <c r="G140" s="244">
        <v>87.26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44369</v>
      </c>
      <c r="B141" s="244" t="s">
        <v>1116</v>
      </c>
      <c r="C141" s="245" t="s">
        <v>1169</v>
      </c>
      <c r="D141" s="245" t="s">
        <v>1117</v>
      </c>
      <c r="E141" s="245" t="s">
        <v>543</v>
      </c>
      <c r="F141" s="338">
        <v>1435674</v>
      </c>
      <c r="G141" s="244">
        <v>6.42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44369</v>
      </c>
      <c r="B142" s="244" t="s">
        <v>1170</v>
      </c>
      <c r="C142" s="245" t="s">
        <v>1170</v>
      </c>
      <c r="D142" s="245" t="s">
        <v>1171</v>
      </c>
      <c r="E142" s="245" t="s">
        <v>543</v>
      </c>
      <c r="F142" s="338">
        <v>12300000</v>
      </c>
      <c r="G142" s="244">
        <v>0.21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44369</v>
      </c>
      <c r="B143" s="244" t="s">
        <v>1170</v>
      </c>
      <c r="C143" s="245" t="s">
        <v>1170</v>
      </c>
      <c r="D143" s="245" t="s">
        <v>1172</v>
      </c>
      <c r="E143" s="245" t="s">
        <v>543</v>
      </c>
      <c r="F143" s="338">
        <v>2340000</v>
      </c>
      <c r="G143" s="244">
        <v>0.25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44369</v>
      </c>
      <c r="B144" s="244" t="s">
        <v>523</v>
      </c>
      <c r="C144" s="245" t="s">
        <v>1149</v>
      </c>
      <c r="D144" s="245" t="s">
        <v>1031</v>
      </c>
      <c r="E144" s="245" t="s">
        <v>543</v>
      </c>
      <c r="F144" s="338">
        <v>87023</v>
      </c>
      <c r="G144" s="244">
        <v>3253.45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44369</v>
      </c>
      <c r="B145" s="244" t="s">
        <v>523</v>
      </c>
      <c r="C145" s="245" t="s">
        <v>1149</v>
      </c>
      <c r="D145" s="245" t="s">
        <v>845</v>
      </c>
      <c r="E145" s="245" t="s">
        <v>543</v>
      </c>
      <c r="F145" s="338">
        <v>117184</v>
      </c>
      <c r="G145" s="244">
        <v>3162.39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44369</v>
      </c>
      <c r="B146" s="244" t="s">
        <v>523</v>
      </c>
      <c r="C146" s="245" t="s">
        <v>1149</v>
      </c>
      <c r="D146" s="245" t="s">
        <v>920</v>
      </c>
      <c r="E146" s="245" t="s">
        <v>543</v>
      </c>
      <c r="F146" s="338">
        <v>155288</v>
      </c>
      <c r="G146" s="244">
        <v>3221.24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44369</v>
      </c>
      <c r="B147" s="244" t="s">
        <v>523</v>
      </c>
      <c r="C147" s="245" t="s">
        <v>1149</v>
      </c>
      <c r="D147" s="245" t="s">
        <v>907</v>
      </c>
      <c r="E147" s="245" t="s">
        <v>543</v>
      </c>
      <c r="F147" s="338">
        <v>133371</v>
      </c>
      <c r="G147" s="244">
        <v>3270.7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44369</v>
      </c>
      <c r="B148" s="244" t="s">
        <v>921</v>
      </c>
      <c r="C148" s="245" t="s">
        <v>922</v>
      </c>
      <c r="D148" s="245" t="s">
        <v>1000</v>
      </c>
      <c r="E148" s="245" t="s">
        <v>543</v>
      </c>
      <c r="F148" s="338">
        <v>118956</v>
      </c>
      <c r="G148" s="244">
        <v>196.85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44369</v>
      </c>
      <c r="B149" s="244" t="s">
        <v>921</v>
      </c>
      <c r="C149" s="245" t="s">
        <v>922</v>
      </c>
      <c r="D149" s="245" t="s">
        <v>1150</v>
      </c>
      <c r="E149" s="245" t="s">
        <v>543</v>
      </c>
      <c r="F149" s="338">
        <v>62107</v>
      </c>
      <c r="G149" s="244">
        <v>198.91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B157" s="244"/>
      <c r="C157" s="245"/>
      <c r="D157" s="245"/>
      <c r="E157" s="245"/>
      <c r="F157" s="338"/>
      <c r="G157" s="244"/>
      <c r="H157" s="315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B158" s="244"/>
      <c r="C158" s="245"/>
      <c r="D158" s="245"/>
      <c r="E158" s="245"/>
      <c r="F158" s="338"/>
      <c r="G158" s="244"/>
      <c r="H158" s="315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B159" s="244"/>
      <c r="C159" s="245"/>
      <c r="D159" s="245"/>
      <c r="E159" s="245"/>
      <c r="F159" s="338"/>
      <c r="G159" s="244"/>
      <c r="H159" s="315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B160" s="244"/>
      <c r="C160" s="245"/>
      <c r="D160" s="245"/>
      <c r="E160" s="245"/>
      <c r="F160" s="338"/>
      <c r="G160" s="244"/>
      <c r="H160" s="315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315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315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315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315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315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315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315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315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315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H170" s="315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H171" s="315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H172" s="315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H173" s="315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H174" s="315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H175" s="315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H176" s="315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H177" s="315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H178" s="315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H179" s="315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H180" s="315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H181" s="315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H182" s="315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H183" s="315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H184" s="315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H185" s="315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H186" s="315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H187" s="315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H188" s="315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H189" s="315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H190" s="315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H191" s="315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H192" s="315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H193" s="315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H194" s="315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H195" s="315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H196" s="315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H197" s="315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H198" s="315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H199" s="315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H200" s="315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H201" s="315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H202" s="315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H203" s="315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H204" s="315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H205" s="315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H206" s="315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H207" s="315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H208" s="315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H209" s="315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H210" s="315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H211" s="315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H212" s="315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H213" s="315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H214" s="315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H215" s="315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H216" s="315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H217" s="315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H218" s="315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H219" s="315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H220" s="315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H221" s="315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H222" s="315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H223" s="315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H224" s="315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H225" s="315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H226" s="315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H227" s="315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H228" s="315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H229" s="315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H230" s="315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H231" s="315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H232" s="315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H233" s="315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H234" s="315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3"/>
  <sheetViews>
    <sheetView zoomScale="83" zoomScaleNormal="85" workbookViewId="0">
      <selection activeCell="G28" sqref="G2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44370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3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2" customFormat="1" ht="14.25">
      <c r="A10" s="340">
        <v>1</v>
      </c>
      <c r="B10" s="353">
        <v>44291</v>
      </c>
      <c r="C10" s="354"/>
      <c r="D10" s="389" t="s">
        <v>109</v>
      </c>
      <c r="E10" s="358" t="s">
        <v>557</v>
      </c>
      <c r="F10" s="363" t="s">
        <v>838</v>
      </c>
      <c r="G10" s="363">
        <v>1370</v>
      </c>
      <c r="H10" s="358"/>
      <c r="I10" s="355" t="s">
        <v>839</v>
      </c>
      <c r="J10" s="360" t="s">
        <v>558</v>
      </c>
      <c r="K10" s="360"/>
      <c r="L10" s="367"/>
      <c r="M10" s="333"/>
      <c r="N10" s="342"/>
      <c r="O10" s="339"/>
      <c r="P10" s="427"/>
      <c r="Q10" s="4"/>
      <c r="R10" s="428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2" customFormat="1" ht="14.25">
      <c r="A11" s="476">
        <v>2</v>
      </c>
      <c r="B11" s="477">
        <v>44319</v>
      </c>
      <c r="C11" s="478"/>
      <c r="D11" s="420" t="s">
        <v>249</v>
      </c>
      <c r="E11" s="479" t="s">
        <v>557</v>
      </c>
      <c r="F11" s="418">
        <v>663</v>
      </c>
      <c r="G11" s="480">
        <v>619</v>
      </c>
      <c r="H11" s="480">
        <v>703.5</v>
      </c>
      <c r="I11" s="481" t="s">
        <v>843</v>
      </c>
      <c r="J11" s="419" t="s">
        <v>965</v>
      </c>
      <c r="K11" s="419">
        <f t="shared" ref="K11" si="0">H11-F11</f>
        <v>40.5</v>
      </c>
      <c r="L11" s="482">
        <f>(F11*-0.8)/100</f>
        <v>-5.3039999999999994</v>
      </c>
      <c r="M11" s="483">
        <f t="shared" ref="M11" si="1">(K11+L11)/F11</f>
        <v>5.3085972850678731E-2</v>
      </c>
      <c r="N11" s="419" t="s">
        <v>556</v>
      </c>
      <c r="O11" s="456">
        <v>44364</v>
      </c>
      <c r="P11" s="427"/>
      <c r="Q11" s="4"/>
      <c r="R11" s="42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2" customFormat="1" ht="14.25">
      <c r="A12" s="340">
        <v>3</v>
      </c>
      <c r="B12" s="353">
        <v>44342</v>
      </c>
      <c r="C12" s="354"/>
      <c r="D12" s="389" t="s">
        <v>402</v>
      </c>
      <c r="E12" s="358" t="s">
        <v>557</v>
      </c>
      <c r="F12" s="366" t="s">
        <v>853</v>
      </c>
      <c r="G12" s="363">
        <v>2650</v>
      </c>
      <c r="H12" s="358"/>
      <c r="I12" s="355" t="s">
        <v>854</v>
      </c>
      <c r="J12" s="360" t="s">
        <v>558</v>
      </c>
      <c r="K12" s="360"/>
      <c r="L12" s="367"/>
      <c r="M12" s="333"/>
      <c r="N12" s="342"/>
      <c r="O12" s="339"/>
      <c r="P12" s="427"/>
      <c r="Q12" s="4"/>
      <c r="R12" s="42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2" customFormat="1" ht="14.25">
      <c r="A13" s="488">
        <v>4</v>
      </c>
      <c r="B13" s="489">
        <v>44343</v>
      </c>
      <c r="C13" s="490"/>
      <c r="D13" s="491" t="s">
        <v>68</v>
      </c>
      <c r="E13" s="492" t="s">
        <v>557</v>
      </c>
      <c r="F13" s="493">
        <v>522.5</v>
      </c>
      <c r="G13" s="494">
        <v>488</v>
      </c>
      <c r="H13" s="494">
        <v>544</v>
      </c>
      <c r="I13" s="495" t="s">
        <v>857</v>
      </c>
      <c r="J13" s="496" t="s">
        <v>966</v>
      </c>
      <c r="K13" s="496">
        <f t="shared" ref="K13" si="2">H13-F13</f>
        <v>21.5</v>
      </c>
      <c r="L13" s="497">
        <f>(F13*-0.8)/100</f>
        <v>-4.18</v>
      </c>
      <c r="M13" s="498">
        <f t="shared" ref="M13" si="3">(K13+L13)/F13</f>
        <v>3.3148325358851677E-2</v>
      </c>
      <c r="N13" s="496" t="s">
        <v>556</v>
      </c>
      <c r="O13" s="499">
        <v>44355</v>
      </c>
      <c r="P13" s="427"/>
      <c r="Q13" s="4"/>
      <c r="R13" s="42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2" customFormat="1" ht="14.25">
      <c r="A14" s="476">
        <v>5</v>
      </c>
      <c r="B14" s="477">
        <v>44347</v>
      </c>
      <c r="C14" s="478"/>
      <c r="D14" s="420" t="s">
        <v>167</v>
      </c>
      <c r="E14" s="479" t="s">
        <v>557</v>
      </c>
      <c r="F14" s="418">
        <v>2085</v>
      </c>
      <c r="G14" s="480">
        <v>1970</v>
      </c>
      <c r="H14" s="479">
        <v>2245</v>
      </c>
      <c r="I14" s="481" t="s">
        <v>860</v>
      </c>
      <c r="J14" s="419" t="s">
        <v>883</v>
      </c>
      <c r="K14" s="419">
        <f t="shared" ref="K14" si="4">H14-F14</f>
        <v>160</v>
      </c>
      <c r="L14" s="482">
        <f>(F14*-0.8)/100</f>
        <v>-16.68</v>
      </c>
      <c r="M14" s="483">
        <f t="shared" ref="M14" si="5">(K14+L14)/F14</f>
        <v>6.8738609112709834E-2</v>
      </c>
      <c r="N14" s="419" t="s">
        <v>556</v>
      </c>
      <c r="O14" s="456">
        <v>44350</v>
      </c>
      <c r="P14" s="427"/>
      <c r="Q14" s="4"/>
      <c r="R14" s="42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3">
        <v>44348</v>
      </c>
      <c r="C15" s="354"/>
      <c r="D15" s="389" t="s">
        <v>110</v>
      </c>
      <c r="E15" s="358" t="s">
        <v>557</v>
      </c>
      <c r="F15" s="366" t="s">
        <v>864</v>
      </c>
      <c r="G15" s="363">
        <v>2790</v>
      </c>
      <c r="H15" s="358"/>
      <c r="I15" s="355" t="s">
        <v>865</v>
      </c>
      <c r="J15" s="334" t="s">
        <v>558</v>
      </c>
      <c r="K15" s="334"/>
      <c r="L15" s="381"/>
      <c r="M15" s="379"/>
      <c r="N15" s="334"/>
      <c r="O15" s="372"/>
      <c r="P15" s="427"/>
      <c r="Q15" s="4"/>
      <c r="R15" s="42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6">
        <v>7</v>
      </c>
      <c r="B16" s="477">
        <v>44349</v>
      </c>
      <c r="C16" s="478"/>
      <c r="D16" s="420" t="s">
        <v>481</v>
      </c>
      <c r="E16" s="479" t="s">
        <v>557</v>
      </c>
      <c r="F16" s="418">
        <v>2035</v>
      </c>
      <c r="G16" s="480">
        <v>1895</v>
      </c>
      <c r="H16" s="479">
        <v>2195</v>
      </c>
      <c r="I16" s="481" t="s">
        <v>860</v>
      </c>
      <c r="J16" s="419" t="s">
        <v>883</v>
      </c>
      <c r="K16" s="419">
        <f t="shared" ref="K16" si="6">H16-F16</f>
        <v>160</v>
      </c>
      <c r="L16" s="482">
        <f>(F16*-0.8)/100</f>
        <v>-16.28</v>
      </c>
      <c r="M16" s="483">
        <f t="shared" ref="M16" si="7">(K16+L16)/F16</f>
        <v>7.0624078624078629E-2</v>
      </c>
      <c r="N16" s="419" t="s">
        <v>556</v>
      </c>
      <c r="O16" s="456">
        <v>44351</v>
      </c>
      <c r="P16" s="427"/>
      <c r="Q16" s="4"/>
      <c r="R16" s="42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8">
        <v>8</v>
      </c>
      <c r="B17" s="489">
        <v>44350</v>
      </c>
      <c r="C17" s="490"/>
      <c r="D17" s="491" t="s">
        <v>830</v>
      </c>
      <c r="E17" s="492" t="s">
        <v>909</v>
      </c>
      <c r="F17" s="493">
        <v>292</v>
      </c>
      <c r="G17" s="494">
        <v>275</v>
      </c>
      <c r="H17" s="494">
        <v>306.5</v>
      </c>
      <c r="I17" s="495" t="s">
        <v>908</v>
      </c>
      <c r="J17" s="496" t="s">
        <v>967</v>
      </c>
      <c r="K17" s="496">
        <f t="shared" ref="K17" si="8">H17-F17</f>
        <v>14.5</v>
      </c>
      <c r="L17" s="497">
        <f>(F17*-0.8)/100</f>
        <v>-2.3360000000000003</v>
      </c>
      <c r="M17" s="498">
        <f t="shared" ref="M17" si="9">(K17+L17)/F17</f>
        <v>4.165753424657534E-2</v>
      </c>
      <c r="N17" s="496" t="s">
        <v>556</v>
      </c>
      <c r="O17" s="499">
        <v>44351</v>
      </c>
      <c r="P17" s="427"/>
      <c r="Q17" s="4"/>
      <c r="R17" s="42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3">
        <v>44357</v>
      </c>
      <c r="C18" s="354"/>
      <c r="D18" s="389" t="s">
        <v>74</v>
      </c>
      <c r="E18" s="358" t="s">
        <v>557</v>
      </c>
      <c r="F18" s="366" t="s">
        <v>914</v>
      </c>
      <c r="G18" s="363">
        <v>3345</v>
      </c>
      <c r="H18" s="358"/>
      <c r="I18" s="355" t="s">
        <v>915</v>
      </c>
      <c r="J18" s="334" t="s">
        <v>558</v>
      </c>
      <c r="K18" s="334"/>
      <c r="L18" s="381"/>
      <c r="M18" s="379"/>
      <c r="N18" s="334"/>
      <c r="O18" s="372"/>
      <c r="P18" s="427"/>
      <c r="Q18" s="4"/>
      <c r="R18" s="42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3">
        <v>44361</v>
      </c>
      <c r="C19" s="354"/>
      <c r="D19" s="389" t="s">
        <v>772</v>
      </c>
      <c r="E19" s="358" t="s">
        <v>557</v>
      </c>
      <c r="F19" s="366" t="s">
        <v>935</v>
      </c>
      <c r="G19" s="363">
        <v>1930</v>
      </c>
      <c r="H19" s="358"/>
      <c r="I19" s="355" t="s">
        <v>860</v>
      </c>
      <c r="J19" s="334" t="s">
        <v>558</v>
      </c>
      <c r="K19" s="334"/>
      <c r="L19" s="381"/>
      <c r="M19" s="379"/>
      <c r="N19" s="334"/>
      <c r="O19" s="372"/>
      <c r="P19" s="427"/>
      <c r="Q19" s="4"/>
      <c r="R19" s="428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3">
        <v>44362</v>
      </c>
      <c r="C20" s="354"/>
      <c r="D20" s="389" t="s">
        <v>463</v>
      </c>
      <c r="E20" s="358" t="s">
        <v>557</v>
      </c>
      <c r="F20" s="366" t="s">
        <v>941</v>
      </c>
      <c r="G20" s="363">
        <v>123</v>
      </c>
      <c r="H20" s="358"/>
      <c r="I20" s="355">
        <v>150</v>
      </c>
      <c r="J20" s="334" t="s">
        <v>558</v>
      </c>
      <c r="K20" s="334"/>
      <c r="L20" s="381"/>
      <c r="M20" s="379"/>
      <c r="N20" s="334"/>
      <c r="O20" s="372"/>
      <c r="P20" s="427"/>
      <c r="Q20" s="4"/>
      <c r="R20" s="428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>
        <v>12</v>
      </c>
      <c r="B21" s="353">
        <v>44363</v>
      </c>
      <c r="C21" s="354"/>
      <c r="D21" s="389" t="s">
        <v>96</v>
      </c>
      <c r="E21" s="358" t="s">
        <v>557</v>
      </c>
      <c r="F21" s="366" t="s">
        <v>948</v>
      </c>
      <c r="G21" s="363">
        <v>1119</v>
      </c>
      <c r="H21" s="358"/>
      <c r="I21" s="355" t="s">
        <v>949</v>
      </c>
      <c r="J21" s="334" t="s">
        <v>558</v>
      </c>
      <c r="K21" s="334"/>
      <c r="L21" s="381"/>
      <c r="M21" s="379"/>
      <c r="N21" s="334"/>
      <c r="O21" s="372"/>
      <c r="P21" s="427"/>
      <c r="Q21" s="4"/>
      <c r="R21" s="428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535">
        <v>13</v>
      </c>
      <c r="B22" s="536">
        <v>44363</v>
      </c>
      <c r="C22" s="537"/>
      <c r="D22" s="513" t="s">
        <v>950</v>
      </c>
      <c r="E22" s="538" t="s">
        <v>557</v>
      </c>
      <c r="F22" s="461">
        <v>760</v>
      </c>
      <c r="G22" s="539">
        <v>710</v>
      </c>
      <c r="H22" s="538">
        <v>710</v>
      </c>
      <c r="I22" s="540" t="s">
        <v>951</v>
      </c>
      <c r="J22" s="463" t="s">
        <v>983</v>
      </c>
      <c r="K22" s="463">
        <f t="shared" ref="K22" si="10">H22-F22</f>
        <v>-50</v>
      </c>
      <c r="L22" s="464">
        <f>(F22*-0.7)/100</f>
        <v>-5.32</v>
      </c>
      <c r="M22" s="465">
        <f t="shared" ref="M22" si="11">(K22+L22)/F22</f>
        <v>-7.2789473684210529E-2</v>
      </c>
      <c r="N22" s="463" t="s">
        <v>620</v>
      </c>
      <c r="O22" s="466">
        <v>44365</v>
      </c>
      <c r="P22" s="427"/>
      <c r="Q22" s="4"/>
      <c r="R22" s="428" t="s">
        <v>792</v>
      </c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40"/>
      <c r="B23" s="353"/>
      <c r="C23" s="354"/>
      <c r="D23" s="389"/>
      <c r="E23" s="358"/>
      <c r="F23" s="366"/>
      <c r="G23" s="363"/>
      <c r="H23" s="358"/>
      <c r="I23" s="355"/>
      <c r="J23" s="334"/>
      <c r="K23" s="334"/>
      <c r="L23" s="381"/>
      <c r="M23" s="379"/>
      <c r="N23" s="334"/>
      <c r="O23" s="372"/>
      <c r="P23" s="427"/>
      <c r="Q23" s="4"/>
      <c r="R23" s="428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40"/>
      <c r="B24" s="353"/>
      <c r="C24" s="354"/>
      <c r="D24" s="365"/>
      <c r="E24" s="358"/>
      <c r="F24" s="358"/>
      <c r="G24" s="363"/>
      <c r="H24" s="358"/>
      <c r="I24" s="355"/>
      <c r="J24" s="360"/>
      <c r="K24" s="360"/>
      <c r="L24" s="367"/>
      <c r="M24" s="333"/>
      <c r="N24" s="342"/>
      <c r="O24" s="339"/>
      <c r="P24" s="427"/>
      <c r="Q24" s="4"/>
      <c r="R24" s="428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9"/>
      <c r="B25" s="410"/>
      <c r="C25" s="411"/>
      <c r="D25" s="412"/>
      <c r="E25" s="413"/>
      <c r="F25" s="413"/>
      <c r="G25" s="377"/>
      <c r="H25" s="413"/>
      <c r="I25" s="414"/>
      <c r="J25" s="378"/>
      <c r="K25" s="378"/>
      <c r="L25" s="415"/>
      <c r="M25" s="76"/>
      <c r="N25" s="416"/>
      <c r="O25" s="417"/>
      <c r="P25" s="361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9"/>
      <c r="B26" s="410"/>
      <c r="C26" s="411"/>
      <c r="D26" s="412"/>
      <c r="E26" s="413"/>
      <c r="F26" s="413"/>
      <c r="G26" s="377"/>
      <c r="H26" s="413"/>
      <c r="I26" s="414"/>
      <c r="J26" s="378"/>
      <c r="K26" s="378"/>
      <c r="L26" s="415"/>
      <c r="M26" s="76"/>
      <c r="N26" s="416"/>
      <c r="O26" s="417"/>
      <c r="P26" s="361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8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9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9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9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0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1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9" customFormat="1" ht="15" customHeight="1">
      <c r="A33" s="484">
        <v>1</v>
      </c>
      <c r="B33" s="437">
        <v>44337</v>
      </c>
      <c r="C33" s="485"/>
      <c r="D33" s="486" t="s">
        <v>304</v>
      </c>
      <c r="E33" s="418" t="s">
        <v>557</v>
      </c>
      <c r="F33" s="418">
        <v>1314</v>
      </c>
      <c r="G33" s="487">
        <v>1275</v>
      </c>
      <c r="H33" s="487">
        <v>1352</v>
      </c>
      <c r="I33" s="418" t="s">
        <v>850</v>
      </c>
      <c r="J33" s="419" t="s">
        <v>884</v>
      </c>
      <c r="K33" s="419">
        <f t="shared" ref="K33" si="12">H33-F33</f>
        <v>38</v>
      </c>
      <c r="L33" s="482">
        <f>(F33*-0.7)/100</f>
        <v>-9.1980000000000004</v>
      </c>
      <c r="M33" s="483">
        <f t="shared" ref="M33" si="13">(K33+L33)/F33</f>
        <v>2.1919330289193302E-2</v>
      </c>
      <c r="N33" s="419" t="s">
        <v>556</v>
      </c>
      <c r="O33" s="475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9" customFormat="1" ht="15" customHeight="1">
      <c r="A34" s="484">
        <v>2</v>
      </c>
      <c r="B34" s="437">
        <v>44341</v>
      </c>
      <c r="C34" s="485"/>
      <c r="D34" s="486" t="s">
        <v>97</v>
      </c>
      <c r="E34" s="418" t="s">
        <v>557</v>
      </c>
      <c r="F34" s="418">
        <v>190.5</v>
      </c>
      <c r="G34" s="487">
        <v>185</v>
      </c>
      <c r="H34" s="487">
        <v>195.5</v>
      </c>
      <c r="I34" s="418" t="s">
        <v>852</v>
      </c>
      <c r="J34" s="419" t="s">
        <v>891</v>
      </c>
      <c r="K34" s="419">
        <f t="shared" ref="K34" si="14">H34-F34</f>
        <v>5</v>
      </c>
      <c r="L34" s="482">
        <f>(F34*-0.7)/100</f>
        <v>-1.3334999999999999</v>
      </c>
      <c r="M34" s="483">
        <f t="shared" ref="M34" si="15">(K34+L34)/F34</f>
        <v>1.9246719160104987E-2</v>
      </c>
      <c r="N34" s="419" t="s">
        <v>556</v>
      </c>
      <c r="O34" s="456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9" customFormat="1" ht="15" customHeight="1">
      <c r="A35" s="457">
        <v>3</v>
      </c>
      <c r="B35" s="458">
        <v>44344</v>
      </c>
      <c r="C35" s="459"/>
      <c r="D35" s="460" t="s">
        <v>858</v>
      </c>
      <c r="E35" s="461" t="s">
        <v>557</v>
      </c>
      <c r="F35" s="461">
        <v>636.5</v>
      </c>
      <c r="G35" s="462">
        <v>615</v>
      </c>
      <c r="H35" s="462">
        <v>614</v>
      </c>
      <c r="I35" s="461" t="s">
        <v>859</v>
      </c>
      <c r="J35" s="463" t="s">
        <v>862</v>
      </c>
      <c r="K35" s="463">
        <f t="shared" ref="K35" si="16">H35-F35</f>
        <v>-22.5</v>
      </c>
      <c r="L35" s="464">
        <f>(F35*-0.7)/100</f>
        <v>-4.4554999999999998</v>
      </c>
      <c r="M35" s="465">
        <f t="shared" ref="M35" si="17">(K35+L35)/F35</f>
        <v>-4.234956794972506E-2</v>
      </c>
      <c r="N35" s="463" t="s">
        <v>620</v>
      </c>
      <c r="O35" s="466">
        <v>44348</v>
      </c>
      <c r="P35" s="61"/>
      <c r="Q35" s="61"/>
      <c r="R35" s="470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9" customFormat="1" ht="15" customHeight="1">
      <c r="A36" s="457">
        <v>4</v>
      </c>
      <c r="B36" s="458">
        <v>44348</v>
      </c>
      <c r="C36" s="459"/>
      <c r="D36" s="460" t="s">
        <v>169</v>
      </c>
      <c r="E36" s="461" t="s">
        <v>557</v>
      </c>
      <c r="F36" s="461">
        <v>431</v>
      </c>
      <c r="G36" s="462">
        <v>418</v>
      </c>
      <c r="H36" s="462">
        <v>418</v>
      </c>
      <c r="I36" s="461" t="s">
        <v>863</v>
      </c>
      <c r="J36" s="463" t="s">
        <v>982</v>
      </c>
      <c r="K36" s="463">
        <f t="shared" ref="K36" si="18">H36-F36</f>
        <v>-13</v>
      </c>
      <c r="L36" s="464">
        <f>(F36*-0.7)/100</f>
        <v>-3.0169999999999999</v>
      </c>
      <c r="M36" s="465">
        <f t="shared" ref="M36" si="19">(K36+L36)/F36</f>
        <v>-3.7162412993039441E-2</v>
      </c>
      <c r="N36" s="463" t="s">
        <v>620</v>
      </c>
      <c r="O36" s="466">
        <v>44365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9" customFormat="1" ht="15" customHeight="1">
      <c r="A37" s="484">
        <v>5</v>
      </c>
      <c r="B37" s="437">
        <v>44350</v>
      </c>
      <c r="C37" s="485"/>
      <c r="D37" s="486" t="s">
        <v>876</v>
      </c>
      <c r="E37" s="418" t="s">
        <v>557</v>
      </c>
      <c r="F37" s="418">
        <v>745</v>
      </c>
      <c r="G37" s="487">
        <v>725</v>
      </c>
      <c r="H37" s="487">
        <v>764</v>
      </c>
      <c r="I37" s="418" t="s">
        <v>877</v>
      </c>
      <c r="J37" s="419" t="s">
        <v>892</v>
      </c>
      <c r="K37" s="419">
        <f t="shared" ref="K37" si="20">H37-F37</f>
        <v>19</v>
      </c>
      <c r="L37" s="482">
        <f>(F37*-0.7)/100</f>
        <v>-5.2149999999999999</v>
      </c>
      <c r="M37" s="483">
        <f t="shared" ref="M37" si="21">(K37+L37)/F37</f>
        <v>1.8503355704697987E-2</v>
      </c>
      <c r="N37" s="419" t="s">
        <v>556</v>
      </c>
      <c r="O37" s="456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9" customFormat="1" ht="15" customHeight="1">
      <c r="A38" s="484">
        <v>6</v>
      </c>
      <c r="B38" s="477">
        <v>44350</v>
      </c>
      <c r="C38" s="485"/>
      <c r="D38" s="486" t="s">
        <v>96</v>
      </c>
      <c r="E38" s="418" t="s">
        <v>557</v>
      </c>
      <c r="F38" s="418">
        <v>1195</v>
      </c>
      <c r="G38" s="487">
        <v>1160</v>
      </c>
      <c r="H38" s="487">
        <v>1217.5</v>
      </c>
      <c r="I38" s="418" t="s">
        <v>878</v>
      </c>
      <c r="J38" s="419" t="s">
        <v>879</v>
      </c>
      <c r="K38" s="419">
        <f t="shared" ref="K38:K39" si="22">H38-F38</f>
        <v>22.5</v>
      </c>
      <c r="L38" s="482">
        <f>(F38*-0.07)/100</f>
        <v>-0.83650000000000002</v>
      </c>
      <c r="M38" s="483">
        <f t="shared" ref="M38:M39" si="23">(K38+L38)/F38</f>
        <v>1.8128451882845186E-2</v>
      </c>
      <c r="N38" s="419" t="s">
        <v>556</v>
      </c>
      <c r="O38" s="475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9" customFormat="1" ht="15" customHeight="1">
      <c r="A39" s="484">
        <v>7</v>
      </c>
      <c r="B39" s="477">
        <v>44354</v>
      </c>
      <c r="C39" s="485"/>
      <c r="D39" s="486" t="s">
        <v>115</v>
      </c>
      <c r="E39" s="418" t="s">
        <v>557</v>
      </c>
      <c r="F39" s="418">
        <v>253</v>
      </c>
      <c r="G39" s="487">
        <v>245</v>
      </c>
      <c r="H39" s="487">
        <v>261</v>
      </c>
      <c r="I39" s="418" t="s">
        <v>888</v>
      </c>
      <c r="J39" s="419" t="s">
        <v>899</v>
      </c>
      <c r="K39" s="419">
        <f t="shared" si="22"/>
        <v>8</v>
      </c>
      <c r="L39" s="482">
        <f>(F39*-0.7)/100</f>
        <v>-1.7709999999999999</v>
      </c>
      <c r="M39" s="483">
        <f t="shared" si="23"/>
        <v>2.4620553359683797E-2</v>
      </c>
      <c r="N39" s="419" t="s">
        <v>556</v>
      </c>
      <c r="O39" s="456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9" customFormat="1" ht="15" customHeight="1">
      <c r="A40" s="484">
        <v>8</v>
      </c>
      <c r="B40" s="437">
        <v>44355</v>
      </c>
      <c r="C40" s="485"/>
      <c r="D40" s="486" t="s">
        <v>894</v>
      </c>
      <c r="E40" s="418" t="s">
        <v>557</v>
      </c>
      <c r="F40" s="418">
        <v>361</v>
      </c>
      <c r="G40" s="487">
        <v>349</v>
      </c>
      <c r="H40" s="487">
        <v>368</v>
      </c>
      <c r="I40" s="418" t="s">
        <v>895</v>
      </c>
      <c r="J40" s="419" t="s">
        <v>881</v>
      </c>
      <c r="K40" s="419">
        <f t="shared" ref="K40:K42" si="24">H40-F40</f>
        <v>7</v>
      </c>
      <c r="L40" s="482">
        <f>(F40*-0.07)/100</f>
        <v>-0.25270000000000004</v>
      </c>
      <c r="M40" s="483">
        <f t="shared" ref="M40:M42" si="25">(K40+L40)/F40</f>
        <v>1.8690581717451523E-2</v>
      </c>
      <c r="N40" s="419" t="s">
        <v>556</v>
      </c>
      <c r="O40" s="475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9" customFormat="1" ht="15" customHeight="1">
      <c r="A41" s="457">
        <v>9</v>
      </c>
      <c r="B41" s="458">
        <v>44356</v>
      </c>
      <c r="C41" s="459"/>
      <c r="D41" s="460" t="s">
        <v>900</v>
      </c>
      <c r="E41" s="461" t="s">
        <v>557</v>
      </c>
      <c r="F41" s="461">
        <v>2119</v>
      </c>
      <c r="G41" s="462">
        <v>2045</v>
      </c>
      <c r="H41" s="462">
        <v>2045</v>
      </c>
      <c r="I41" s="461" t="s">
        <v>901</v>
      </c>
      <c r="J41" s="463" t="s">
        <v>930</v>
      </c>
      <c r="K41" s="463">
        <f t="shared" si="24"/>
        <v>-74</v>
      </c>
      <c r="L41" s="464">
        <f>(F41*-0.7)/100</f>
        <v>-14.833</v>
      </c>
      <c r="M41" s="465">
        <f t="shared" si="25"/>
        <v>-4.1922133081642284E-2</v>
      </c>
      <c r="N41" s="463" t="s">
        <v>620</v>
      </c>
      <c r="O41" s="466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9" customFormat="1" ht="15" customHeight="1">
      <c r="A42" s="457">
        <v>10</v>
      </c>
      <c r="B42" s="458">
        <v>44357</v>
      </c>
      <c r="C42" s="459"/>
      <c r="D42" s="460" t="s">
        <v>296</v>
      </c>
      <c r="E42" s="461" t="s">
        <v>557</v>
      </c>
      <c r="F42" s="461">
        <v>2840</v>
      </c>
      <c r="G42" s="462">
        <v>2760</v>
      </c>
      <c r="H42" s="462">
        <v>2760</v>
      </c>
      <c r="I42" s="461" t="s">
        <v>913</v>
      </c>
      <c r="J42" s="463" t="s">
        <v>929</v>
      </c>
      <c r="K42" s="463">
        <f t="shared" si="24"/>
        <v>-80</v>
      </c>
      <c r="L42" s="464">
        <f>(F42*-0.7)/100</f>
        <v>-19.88</v>
      </c>
      <c r="M42" s="465">
        <f t="shared" si="25"/>
        <v>-3.5169014084507039E-2</v>
      </c>
      <c r="N42" s="463" t="s">
        <v>620</v>
      </c>
      <c r="O42" s="466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9" customFormat="1" ht="15" customHeight="1">
      <c r="A43" s="457">
        <v>11</v>
      </c>
      <c r="B43" s="458">
        <v>44361</v>
      </c>
      <c r="C43" s="459"/>
      <c r="D43" s="460" t="s">
        <v>166</v>
      </c>
      <c r="E43" s="461" t="s">
        <v>557</v>
      </c>
      <c r="F43" s="461">
        <v>158.25</v>
      </c>
      <c r="G43" s="462">
        <v>153.5</v>
      </c>
      <c r="H43" s="462">
        <v>153</v>
      </c>
      <c r="I43" s="461" t="s">
        <v>934</v>
      </c>
      <c r="J43" s="463" t="s">
        <v>964</v>
      </c>
      <c r="K43" s="463">
        <f t="shared" ref="K43:K44" si="26">H43-F43</f>
        <v>-5.25</v>
      </c>
      <c r="L43" s="464">
        <f>(F43*-0.7)/100</f>
        <v>-1.10775</v>
      </c>
      <c r="M43" s="465">
        <f t="shared" ref="M43:M44" si="27">(K43+L43)/F43</f>
        <v>-4.0175355450236969E-2</v>
      </c>
      <c r="N43" s="463" t="s">
        <v>620</v>
      </c>
      <c r="O43" s="466">
        <v>44364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9" customFormat="1" ht="15" customHeight="1">
      <c r="A44" s="484">
        <v>12</v>
      </c>
      <c r="B44" s="437">
        <v>44362</v>
      </c>
      <c r="C44" s="485"/>
      <c r="D44" s="486" t="s">
        <v>326</v>
      </c>
      <c r="E44" s="418" t="s">
        <v>557</v>
      </c>
      <c r="F44" s="418">
        <v>580</v>
      </c>
      <c r="G44" s="487">
        <v>562</v>
      </c>
      <c r="H44" s="487">
        <v>596</v>
      </c>
      <c r="I44" s="418" t="s">
        <v>940</v>
      </c>
      <c r="J44" s="419" t="s">
        <v>998</v>
      </c>
      <c r="K44" s="419">
        <f t="shared" si="26"/>
        <v>16</v>
      </c>
      <c r="L44" s="482">
        <f>(F44*-0.7)/100</f>
        <v>-4.0599999999999996</v>
      </c>
      <c r="M44" s="483">
        <f t="shared" si="27"/>
        <v>2.0586206896551728E-2</v>
      </c>
      <c r="N44" s="419" t="s">
        <v>556</v>
      </c>
      <c r="O44" s="456">
        <v>44365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9" customFormat="1" ht="15" customHeight="1">
      <c r="A45" s="457">
        <v>13</v>
      </c>
      <c r="B45" s="458">
        <v>44363</v>
      </c>
      <c r="C45" s="459"/>
      <c r="D45" s="460" t="s">
        <v>754</v>
      </c>
      <c r="E45" s="461" t="s">
        <v>557</v>
      </c>
      <c r="F45" s="461">
        <v>210.5</v>
      </c>
      <c r="G45" s="462">
        <v>205</v>
      </c>
      <c r="H45" s="462">
        <v>204</v>
      </c>
      <c r="I45" s="461" t="s">
        <v>952</v>
      </c>
      <c r="J45" s="463" t="s">
        <v>981</v>
      </c>
      <c r="K45" s="463">
        <f t="shared" ref="K45" si="28">H45-F45</f>
        <v>-6.5</v>
      </c>
      <c r="L45" s="464">
        <f>(F45*-0.7)/100</f>
        <v>-1.4735</v>
      </c>
      <c r="M45" s="465">
        <f t="shared" ref="M45" si="29">(K45+L45)/F45</f>
        <v>-3.7878859857482183E-2</v>
      </c>
      <c r="N45" s="463" t="s">
        <v>620</v>
      </c>
      <c r="O45" s="466">
        <v>44365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9" customFormat="1" ht="15" customHeight="1">
      <c r="A46" s="373">
        <v>14</v>
      </c>
      <c r="B46" s="394">
        <v>44368</v>
      </c>
      <c r="C46" s="397"/>
      <c r="D46" s="471" t="s">
        <v>171</v>
      </c>
      <c r="E46" s="366" t="s">
        <v>557</v>
      </c>
      <c r="F46" s="366" t="s">
        <v>1014</v>
      </c>
      <c r="G46" s="398">
        <v>1940</v>
      </c>
      <c r="H46" s="398"/>
      <c r="I46" s="366" t="s">
        <v>1015</v>
      </c>
      <c r="J46" s="334" t="s">
        <v>558</v>
      </c>
      <c r="K46" s="334"/>
      <c r="L46" s="381"/>
      <c r="M46" s="379"/>
      <c r="N46" s="334"/>
      <c r="O46" s="372"/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9" customFormat="1" ht="15" customHeight="1">
      <c r="A47" s="373">
        <v>15</v>
      </c>
      <c r="B47" s="394">
        <v>44368</v>
      </c>
      <c r="C47" s="397"/>
      <c r="D47" s="471" t="s">
        <v>326</v>
      </c>
      <c r="E47" s="366" t="s">
        <v>557</v>
      </c>
      <c r="F47" s="366" t="s">
        <v>1016</v>
      </c>
      <c r="G47" s="398">
        <v>567</v>
      </c>
      <c r="H47" s="398"/>
      <c r="I47" s="366" t="s">
        <v>940</v>
      </c>
      <c r="J47" s="334" t="s">
        <v>558</v>
      </c>
      <c r="K47" s="334"/>
      <c r="L47" s="381"/>
      <c r="M47" s="379"/>
      <c r="N47" s="334"/>
      <c r="O47" s="386"/>
      <c r="P47" s="4"/>
      <c r="Q47" s="4"/>
      <c r="R47" s="31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9" customFormat="1" ht="15" customHeight="1">
      <c r="A48" s="373"/>
      <c r="B48" s="394"/>
      <c r="C48" s="397"/>
      <c r="D48" s="471"/>
      <c r="E48" s="366"/>
      <c r="F48" s="366"/>
      <c r="G48" s="398"/>
      <c r="H48" s="398"/>
      <c r="I48" s="366"/>
      <c r="J48" s="334"/>
      <c r="K48" s="334"/>
      <c r="L48" s="381"/>
      <c r="M48" s="379"/>
      <c r="N48" s="334"/>
      <c r="O48" s="386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9" customFormat="1" ht="15" customHeight="1">
      <c r="A49" s="373"/>
      <c r="B49" s="394"/>
      <c r="C49" s="397"/>
      <c r="D49" s="471"/>
      <c r="E49" s="366"/>
      <c r="F49" s="366"/>
      <c r="G49" s="398"/>
      <c r="H49" s="398"/>
      <c r="I49" s="366"/>
      <c r="J49" s="334"/>
      <c r="K49" s="334"/>
      <c r="L49" s="381"/>
      <c r="M49" s="379"/>
      <c r="N49" s="334"/>
      <c r="O49" s="3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9" customFormat="1" ht="15" customHeight="1">
      <c r="A50" s="373"/>
      <c r="B50" s="394"/>
      <c r="C50" s="397"/>
      <c r="D50" s="471"/>
      <c r="E50" s="366"/>
      <c r="F50" s="366"/>
      <c r="G50" s="398"/>
      <c r="H50" s="398"/>
      <c r="I50" s="366"/>
      <c r="J50" s="334"/>
      <c r="K50" s="334"/>
      <c r="L50" s="381"/>
      <c r="M50" s="379"/>
      <c r="N50" s="334"/>
      <c r="O50" s="3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9" customFormat="1" ht="15" customHeight="1">
      <c r="A51" s="373"/>
      <c r="B51" s="394"/>
      <c r="C51" s="397"/>
      <c r="D51" s="471"/>
      <c r="E51" s="366"/>
      <c r="F51" s="366"/>
      <c r="G51" s="398"/>
      <c r="H51" s="398"/>
      <c r="I51" s="366"/>
      <c r="J51" s="334"/>
      <c r="K51" s="334"/>
      <c r="L51" s="381"/>
      <c r="M51" s="379"/>
      <c r="N51" s="334"/>
      <c r="O51" s="386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9" customFormat="1" ht="15" customHeight="1">
      <c r="A52" s="373"/>
      <c r="B52" s="394"/>
      <c r="C52" s="397"/>
      <c r="D52" s="471"/>
      <c r="E52" s="366"/>
      <c r="F52" s="366"/>
      <c r="G52" s="398"/>
      <c r="H52" s="398"/>
      <c r="I52" s="366"/>
      <c r="J52" s="334"/>
      <c r="K52" s="334"/>
      <c r="L52" s="381"/>
      <c r="M52" s="379"/>
      <c r="N52" s="334"/>
      <c r="O52" s="3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9" customFormat="1" ht="15" customHeight="1">
      <c r="A53" s="373"/>
      <c r="B53" s="394"/>
      <c r="C53" s="397"/>
      <c r="D53" s="471"/>
      <c r="E53" s="366"/>
      <c r="F53" s="366"/>
      <c r="G53" s="398"/>
      <c r="H53" s="398"/>
      <c r="I53" s="366"/>
      <c r="J53" s="334"/>
      <c r="K53" s="334"/>
      <c r="L53" s="381"/>
      <c r="M53" s="379"/>
      <c r="N53" s="334"/>
      <c r="O53" s="3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9" customFormat="1" ht="15" customHeight="1">
      <c r="A54" s="373"/>
      <c r="B54" s="394"/>
      <c r="C54" s="397"/>
      <c r="D54" s="471"/>
      <c r="E54" s="366"/>
      <c r="F54" s="366"/>
      <c r="G54" s="398"/>
      <c r="H54" s="398"/>
      <c r="I54" s="366"/>
      <c r="J54" s="334"/>
      <c r="K54" s="334"/>
      <c r="L54" s="381"/>
      <c r="M54" s="379"/>
      <c r="N54" s="360"/>
      <c r="O54" s="372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9" customFormat="1" ht="15" customHeight="1">
      <c r="A55" s="373"/>
      <c r="B55" s="394"/>
      <c r="C55" s="397"/>
      <c r="D55" s="471"/>
      <c r="E55" s="366"/>
      <c r="F55" s="366"/>
      <c r="G55" s="398"/>
      <c r="H55" s="398"/>
      <c r="I55" s="366"/>
      <c r="J55" s="334"/>
      <c r="K55" s="334"/>
      <c r="L55" s="381"/>
      <c r="M55" s="379"/>
      <c r="N55" s="360"/>
      <c r="O55" s="372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9" customFormat="1" ht="15" customHeight="1">
      <c r="A56" s="450"/>
      <c r="B56" s="400"/>
      <c r="C56" s="451"/>
      <c r="D56" s="452"/>
      <c r="E56" s="376"/>
      <c r="F56" s="376"/>
      <c r="G56" s="453"/>
      <c r="H56" s="453"/>
      <c r="I56" s="376"/>
      <c r="J56" s="374"/>
      <c r="K56" s="374"/>
      <c r="L56" s="454"/>
      <c r="M56" s="388"/>
      <c r="N56" s="378"/>
      <c r="O56" s="455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7"/>
      <c r="R57" s="399"/>
      <c r="S57" s="387"/>
      <c r="T57" s="387"/>
      <c r="U57" s="387"/>
      <c r="V57" s="387"/>
      <c r="W57" s="387"/>
      <c r="X57" s="387"/>
      <c r="Y57" s="387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9" customFormat="1" ht="13.9" customHeight="1">
      <c r="A63" s="449">
        <v>1</v>
      </c>
      <c r="B63" s="437">
        <v>44343</v>
      </c>
      <c r="C63" s="445"/>
      <c r="D63" s="420" t="s">
        <v>855</v>
      </c>
      <c r="E63" s="446" t="s">
        <v>557</v>
      </c>
      <c r="F63" s="418">
        <v>2330</v>
      </c>
      <c r="G63" s="418">
        <v>2285</v>
      </c>
      <c r="H63" s="418">
        <v>2361</v>
      </c>
      <c r="I63" s="474" t="s">
        <v>856</v>
      </c>
      <c r="J63" s="419" t="s">
        <v>868</v>
      </c>
      <c r="K63" s="472">
        <f t="shared" ref="K63:K64" si="30">H63-F63</f>
        <v>31</v>
      </c>
      <c r="L63" s="473">
        <f t="shared" ref="L63:L64" si="31">(H63*N63)*0.07%</f>
        <v>495.81000000000006</v>
      </c>
      <c r="M63" s="447">
        <f t="shared" ref="M63:M64" si="32">(K63*N63)-L63</f>
        <v>8804.19</v>
      </c>
      <c r="N63" s="419">
        <v>300</v>
      </c>
      <c r="O63" s="448" t="s">
        <v>556</v>
      </c>
      <c r="P63" s="456">
        <v>44349</v>
      </c>
      <c r="Q63" s="344"/>
      <c r="R63" s="314" t="s">
        <v>559</v>
      </c>
      <c r="S63" s="37"/>
      <c r="Y63" s="37"/>
      <c r="Z63" s="37"/>
    </row>
    <row r="64" spans="1:34" s="349" customFormat="1" ht="13.9" customHeight="1">
      <c r="A64" s="449">
        <v>2</v>
      </c>
      <c r="B64" s="437">
        <v>44349</v>
      </c>
      <c r="C64" s="445"/>
      <c r="D64" s="420" t="s">
        <v>866</v>
      </c>
      <c r="E64" s="446" t="s">
        <v>557</v>
      </c>
      <c r="F64" s="418">
        <v>678.5</v>
      </c>
      <c r="G64" s="418">
        <v>668</v>
      </c>
      <c r="H64" s="418">
        <v>685.5</v>
      </c>
      <c r="I64" s="474" t="s">
        <v>867</v>
      </c>
      <c r="J64" s="419" t="s">
        <v>881</v>
      </c>
      <c r="K64" s="472">
        <f t="shared" si="30"/>
        <v>7</v>
      </c>
      <c r="L64" s="473">
        <f t="shared" si="31"/>
        <v>527.83500000000004</v>
      </c>
      <c r="M64" s="447">
        <f t="shared" si="32"/>
        <v>7172.165</v>
      </c>
      <c r="N64" s="419">
        <v>1100</v>
      </c>
      <c r="O64" s="448" t="s">
        <v>556</v>
      </c>
      <c r="P64" s="456">
        <v>44350</v>
      </c>
      <c r="Q64" s="344"/>
      <c r="R64" s="314" t="s">
        <v>559</v>
      </c>
      <c r="S64" s="37"/>
      <c r="Y64" s="37"/>
      <c r="Z64" s="37"/>
    </row>
    <row r="65" spans="1:26" s="349" customFormat="1" ht="13.9" customHeight="1">
      <c r="A65" s="449">
        <v>3</v>
      </c>
      <c r="B65" s="437">
        <v>44349</v>
      </c>
      <c r="C65" s="445"/>
      <c r="D65" s="420" t="s">
        <v>869</v>
      </c>
      <c r="E65" s="446" t="s">
        <v>557</v>
      </c>
      <c r="F65" s="418">
        <v>1840</v>
      </c>
      <c r="G65" s="418">
        <v>1794</v>
      </c>
      <c r="H65" s="418">
        <v>1868.5</v>
      </c>
      <c r="I65" s="474" t="s">
        <v>874</v>
      </c>
      <c r="J65" s="419" t="s">
        <v>880</v>
      </c>
      <c r="K65" s="472">
        <f t="shared" ref="K65" si="33">H65-F65</f>
        <v>28.5</v>
      </c>
      <c r="L65" s="473">
        <f t="shared" ref="L65" si="34">(H65*N65)*0.07%</f>
        <v>359.68625000000003</v>
      </c>
      <c r="M65" s="447">
        <f t="shared" ref="M65" si="35">(K65*N65)-L65</f>
        <v>7477.8137500000003</v>
      </c>
      <c r="N65" s="419">
        <v>275</v>
      </c>
      <c r="O65" s="448" t="s">
        <v>556</v>
      </c>
      <c r="P65" s="456">
        <v>44350</v>
      </c>
      <c r="Q65" s="344"/>
      <c r="R65" s="314" t="s">
        <v>559</v>
      </c>
      <c r="S65" s="37"/>
      <c r="Y65" s="37"/>
      <c r="Z65" s="37"/>
    </row>
    <row r="66" spans="1:26" s="349" customFormat="1" ht="13.9" customHeight="1">
      <c r="A66" s="449">
        <v>4</v>
      </c>
      <c r="B66" s="437">
        <v>44349</v>
      </c>
      <c r="C66" s="445"/>
      <c r="D66" s="420" t="s">
        <v>870</v>
      </c>
      <c r="E66" s="446" t="s">
        <v>557</v>
      </c>
      <c r="F66" s="418">
        <v>4530</v>
      </c>
      <c r="G66" s="418">
        <v>4440</v>
      </c>
      <c r="H66" s="418">
        <v>4630</v>
      </c>
      <c r="I66" s="474" t="s">
        <v>875</v>
      </c>
      <c r="J66" s="419" t="s">
        <v>882</v>
      </c>
      <c r="K66" s="472">
        <f t="shared" ref="K66:K68" si="36">H66-F66</f>
        <v>100</v>
      </c>
      <c r="L66" s="473">
        <f t="shared" ref="L66:L68" si="37">(H66*N66)*0.07%</f>
        <v>405.12500000000006</v>
      </c>
      <c r="M66" s="447">
        <f t="shared" ref="M66:M68" si="38">(K66*N66)-L66</f>
        <v>12094.875</v>
      </c>
      <c r="N66" s="419">
        <v>125</v>
      </c>
      <c r="O66" s="448" t="s">
        <v>556</v>
      </c>
      <c r="P66" s="456">
        <v>44350</v>
      </c>
      <c r="Q66" s="344"/>
      <c r="R66" s="314" t="s">
        <v>559</v>
      </c>
      <c r="S66" s="37"/>
      <c r="Y66" s="37"/>
      <c r="Z66" s="37"/>
    </row>
    <row r="67" spans="1:26" s="349" customFormat="1" ht="13.9" customHeight="1">
      <c r="A67" s="449">
        <v>5</v>
      </c>
      <c r="B67" s="437">
        <v>44351</v>
      </c>
      <c r="C67" s="445"/>
      <c r="D67" s="420" t="s">
        <v>855</v>
      </c>
      <c r="E67" s="446" t="s">
        <v>557</v>
      </c>
      <c r="F67" s="418">
        <v>2334</v>
      </c>
      <c r="G67" s="418">
        <v>2289</v>
      </c>
      <c r="H67" s="418">
        <v>2362</v>
      </c>
      <c r="I67" s="474" t="s">
        <v>885</v>
      </c>
      <c r="J67" s="419" t="s">
        <v>902</v>
      </c>
      <c r="K67" s="472">
        <f t="shared" si="36"/>
        <v>28</v>
      </c>
      <c r="L67" s="473">
        <f t="shared" si="37"/>
        <v>496.0200000000001</v>
      </c>
      <c r="M67" s="447">
        <f t="shared" si="38"/>
        <v>7903.98</v>
      </c>
      <c r="N67" s="419">
        <v>300</v>
      </c>
      <c r="O67" s="448" t="s">
        <v>556</v>
      </c>
      <c r="P67" s="456">
        <v>44356</v>
      </c>
      <c r="Q67" s="344"/>
      <c r="R67" s="314" t="s">
        <v>559</v>
      </c>
      <c r="S67" s="37"/>
      <c r="Y67" s="37"/>
      <c r="Z67" s="37"/>
    </row>
    <row r="68" spans="1:26" s="349" customFormat="1" ht="13.9" customHeight="1">
      <c r="A68" s="500">
        <v>6</v>
      </c>
      <c r="B68" s="501">
        <v>44354</v>
      </c>
      <c r="C68" s="502"/>
      <c r="D68" s="503" t="s">
        <v>886</v>
      </c>
      <c r="E68" s="504" t="s">
        <v>557</v>
      </c>
      <c r="F68" s="463">
        <v>1221</v>
      </c>
      <c r="G68" s="463">
        <v>1197</v>
      </c>
      <c r="H68" s="463">
        <v>1200</v>
      </c>
      <c r="I68" s="463" t="s">
        <v>887</v>
      </c>
      <c r="J68" s="463" t="s">
        <v>903</v>
      </c>
      <c r="K68" s="505">
        <f t="shared" si="36"/>
        <v>-21</v>
      </c>
      <c r="L68" s="506">
        <f t="shared" si="37"/>
        <v>462.00000000000006</v>
      </c>
      <c r="M68" s="507">
        <f t="shared" si="38"/>
        <v>-12012</v>
      </c>
      <c r="N68" s="463">
        <v>550</v>
      </c>
      <c r="O68" s="508" t="s">
        <v>620</v>
      </c>
      <c r="P68" s="466">
        <v>44356</v>
      </c>
      <c r="Q68" s="344"/>
      <c r="R68" s="314" t="s">
        <v>559</v>
      </c>
      <c r="S68" s="37"/>
      <c r="Y68" s="37"/>
      <c r="Z68" s="37"/>
    </row>
    <row r="69" spans="1:26" s="349" customFormat="1" ht="13.9" customHeight="1">
      <c r="A69" s="500">
        <v>7</v>
      </c>
      <c r="B69" s="501">
        <v>44355</v>
      </c>
      <c r="C69" s="502"/>
      <c r="D69" s="503" t="s">
        <v>870</v>
      </c>
      <c r="E69" s="504" t="s">
        <v>557</v>
      </c>
      <c r="F69" s="463">
        <v>4650</v>
      </c>
      <c r="G69" s="463">
        <v>4540</v>
      </c>
      <c r="H69" s="463">
        <v>4580</v>
      </c>
      <c r="I69" s="463" t="s">
        <v>896</v>
      </c>
      <c r="J69" s="463" t="s">
        <v>904</v>
      </c>
      <c r="K69" s="505">
        <f t="shared" ref="K69" si="39">H69-F69</f>
        <v>-70</v>
      </c>
      <c r="L69" s="506">
        <f t="shared" ref="L69" si="40">(H69*N69)*0.07%</f>
        <v>400.75000000000006</v>
      </c>
      <c r="M69" s="507">
        <f t="shared" ref="M69" si="41">(K69*N69)-L69</f>
        <v>-9150.75</v>
      </c>
      <c r="N69" s="463">
        <v>125</v>
      </c>
      <c r="O69" s="508" t="s">
        <v>620</v>
      </c>
      <c r="P69" s="466">
        <v>44356</v>
      </c>
      <c r="Q69" s="344"/>
      <c r="R69" s="314" t="s">
        <v>559</v>
      </c>
      <c r="S69" s="37"/>
      <c r="Y69" s="37"/>
      <c r="Z69" s="37"/>
    </row>
    <row r="70" spans="1:26" s="349" customFormat="1" ht="13.9" customHeight="1">
      <c r="A70" s="449">
        <v>8</v>
      </c>
      <c r="B70" s="437">
        <v>44355</v>
      </c>
      <c r="C70" s="445"/>
      <c r="D70" s="420" t="s">
        <v>897</v>
      </c>
      <c r="E70" s="446" t="s">
        <v>557</v>
      </c>
      <c r="F70" s="418">
        <v>968</v>
      </c>
      <c r="G70" s="418">
        <v>949</v>
      </c>
      <c r="H70" s="418">
        <v>980</v>
      </c>
      <c r="I70" s="474" t="s">
        <v>898</v>
      </c>
      <c r="J70" s="419" t="s">
        <v>842</v>
      </c>
      <c r="K70" s="472">
        <f t="shared" ref="K70" si="42">H70-F70</f>
        <v>12</v>
      </c>
      <c r="L70" s="473">
        <f t="shared" ref="L70:L71" si="43">(H70*N70)*0.07%</f>
        <v>480.20000000000005</v>
      </c>
      <c r="M70" s="447">
        <f t="shared" ref="M70" si="44">(K70*N70)-L70</f>
        <v>7919.8</v>
      </c>
      <c r="N70" s="419">
        <v>700</v>
      </c>
      <c r="O70" s="448" t="s">
        <v>556</v>
      </c>
      <c r="P70" s="456">
        <v>44356</v>
      </c>
      <c r="Q70" s="344"/>
      <c r="R70" s="314" t="s">
        <v>559</v>
      </c>
      <c r="S70" s="37"/>
      <c r="Y70" s="37"/>
      <c r="Z70" s="37"/>
    </row>
    <row r="71" spans="1:26" s="349" customFormat="1" ht="13.9" customHeight="1">
      <c r="A71" s="574">
        <v>9</v>
      </c>
      <c r="B71" s="576">
        <v>44358</v>
      </c>
      <c r="C71" s="420" t="s">
        <v>925</v>
      </c>
      <c r="D71" s="530" t="s">
        <v>927</v>
      </c>
      <c r="E71" s="446" t="s">
        <v>557</v>
      </c>
      <c r="F71" s="446">
        <v>2216</v>
      </c>
      <c r="G71" s="446">
        <v>2145</v>
      </c>
      <c r="H71" s="446">
        <v>2255</v>
      </c>
      <c r="I71" s="531">
        <v>2300</v>
      </c>
      <c r="J71" s="578" t="s">
        <v>1039</v>
      </c>
      <c r="K71" s="541">
        <f>H71-F71</f>
        <v>39</v>
      </c>
      <c r="L71" s="473">
        <f t="shared" si="43"/>
        <v>394.62500000000006</v>
      </c>
      <c r="M71" s="578">
        <f>(43.5*250)-494.63</f>
        <v>10380.370000000001</v>
      </c>
      <c r="N71" s="578">
        <v>250</v>
      </c>
      <c r="O71" s="570" t="s">
        <v>556</v>
      </c>
      <c r="P71" s="590">
        <v>44369</v>
      </c>
      <c r="Q71" s="344"/>
      <c r="R71" s="314" t="s">
        <v>559</v>
      </c>
      <c r="S71" s="37"/>
      <c r="Y71" s="37"/>
      <c r="Z71" s="37"/>
    </row>
    <row r="72" spans="1:26" s="349" customFormat="1" ht="13.9" customHeight="1">
      <c r="A72" s="575"/>
      <c r="B72" s="577"/>
      <c r="C72" s="420" t="s">
        <v>926</v>
      </c>
      <c r="D72" s="530" t="s">
        <v>928</v>
      </c>
      <c r="E72" s="446" t="s">
        <v>847</v>
      </c>
      <c r="F72" s="446">
        <v>37</v>
      </c>
      <c r="G72" s="446"/>
      <c r="H72" s="446">
        <v>32.5</v>
      </c>
      <c r="I72" s="531"/>
      <c r="J72" s="579"/>
      <c r="K72" s="542">
        <v>4.5</v>
      </c>
      <c r="L72" s="541">
        <v>100</v>
      </c>
      <c r="M72" s="579"/>
      <c r="N72" s="579"/>
      <c r="O72" s="571"/>
      <c r="P72" s="591"/>
      <c r="Q72" s="344"/>
      <c r="R72" s="314" t="s">
        <v>559</v>
      </c>
      <c r="S72" s="37"/>
      <c r="Y72" s="37"/>
      <c r="Z72" s="37"/>
    </row>
    <row r="73" spans="1:26" s="349" customFormat="1" ht="13.9" customHeight="1">
      <c r="A73" s="580">
        <v>10</v>
      </c>
      <c r="B73" s="582">
        <v>44361</v>
      </c>
      <c r="C73" s="513" t="s">
        <v>925</v>
      </c>
      <c r="D73" s="526" t="s">
        <v>936</v>
      </c>
      <c r="E73" s="514" t="s">
        <v>557</v>
      </c>
      <c r="F73" s="514">
        <v>5440</v>
      </c>
      <c r="G73" s="514">
        <v>5295</v>
      </c>
      <c r="H73" s="514">
        <v>5295</v>
      </c>
      <c r="I73" s="504">
        <v>5700</v>
      </c>
      <c r="J73" s="584" t="s">
        <v>977</v>
      </c>
      <c r="K73" s="527">
        <f>H73-F73</f>
        <v>-145</v>
      </c>
      <c r="L73" s="506">
        <f t="shared" ref="L73" si="45">(H73*N73)*0.07%</f>
        <v>463.31250000000006</v>
      </c>
      <c r="M73" s="584">
        <f>(-89*N73)-563.31</f>
        <v>-11688.31</v>
      </c>
      <c r="N73" s="584">
        <v>125</v>
      </c>
      <c r="O73" s="586" t="s">
        <v>620</v>
      </c>
      <c r="P73" s="588">
        <v>44364</v>
      </c>
      <c r="Q73" s="344"/>
      <c r="R73" s="314" t="s">
        <v>559</v>
      </c>
      <c r="S73" s="37"/>
      <c r="Y73" s="37"/>
      <c r="Z73" s="37"/>
    </row>
    <row r="74" spans="1:26" s="349" customFormat="1" ht="13.9" customHeight="1">
      <c r="A74" s="581"/>
      <c r="B74" s="583"/>
      <c r="C74" s="513" t="s">
        <v>926</v>
      </c>
      <c r="D74" s="526" t="s">
        <v>937</v>
      </c>
      <c r="E74" s="514" t="s">
        <v>847</v>
      </c>
      <c r="F74" s="514">
        <v>74</v>
      </c>
      <c r="G74" s="514">
        <v>18</v>
      </c>
      <c r="H74" s="514"/>
      <c r="I74" s="504"/>
      <c r="J74" s="585"/>
      <c r="K74" s="528">
        <f>F74-G74</f>
        <v>56</v>
      </c>
      <c r="L74" s="527">
        <v>100</v>
      </c>
      <c r="M74" s="585"/>
      <c r="N74" s="585"/>
      <c r="O74" s="587"/>
      <c r="P74" s="589"/>
      <c r="Q74" s="344"/>
      <c r="R74" s="314" t="s">
        <v>559</v>
      </c>
      <c r="S74" s="37"/>
      <c r="Y74" s="37"/>
      <c r="Z74" s="37"/>
    </row>
    <row r="75" spans="1:26" s="349" customFormat="1" ht="13.9" customHeight="1">
      <c r="A75" s="529">
        <v>11</v>
      </c>
      <c r="B75" s="437">
        <v>44362</v>
      </c>
      <c r="C75" s="420"/>
      <c r="D75" s="530" t="s">
        <v>942</v>
      </c>
      <c r="E75" s="446" t="s">
        <v>557</v>
      </c>
      <c r="F75" s="446">
        <v>1071</v>
      </c>
      <c r="G75" s="446">
        <v>1050</v>
      </c>
      <c r="H75" s="446">
        <v>1084</v>
      </c>
      <c r="I75" s="531" t="s">
        <v>943</v>
      </c>
      <c r="J75" s="419" t="s">
        <v>976</v>
      </c>
      <c r="K75" s="472">
        <f t="shared" ref="K75" si="46">H75-F75</f>
        <v>13</v>
      </c>
      <c r="L75" s="473">
        <f t="shared" ref="L75:L76" si="47">(H75*N75)*0.07%</f>
        <v>455.28000000000009</v>
      </c>
      <c r="M75" s="447">
        <f t="shared" ref="M75" si="48">(K75*N75)-L75</f>
        <v>7344.72</v>
      </c>
      <c r="N75" s="419">
        <v>600</v>
      </c>
      <c r="O75" s="448" t="s">
        <v>556</v>
      </c>
      <c r="P75" s="456">
        <v>44364</v>
      </c>
      <c r="Q75" s="344"/>
      <c r="R75" s="314" t="s">
        <v>559</v>
      </c>
      <c r="S75" s="37"/>
      <c r="Y75" s="37"/>
      <c r="Z75" s="37"/>
    </row>
    <row r="76" spans="1:26" s="349" customFormat="1" ht="13.9" customHeight="1">
      <c r="A76" s="574">
        <v>12</v>
      </c>
      <c r="B76" s="576">
        <v>44365</v>
      </c>
      <c r="C76" s="420" t="s">
        <v>925</v>
      </c>
      <c r="D76" s="530" t="s">
        <v>986</v>
      </c>
      <c r="E76" s="446" t="s">
        <v>557</v>
      </c>
      <c r="F76" s="446">
        <v>15500</v>
      </c>
      <c r="G76" s="446">
        <v>15370</v>
      </c>
      <c r="H76" s="446">
        <v>15595</v>
      </c>
      <c r="I76" s="531">
        <v>15700</v>
      </c>
      <c r="J76" s="578" t="s">
        <v>985</v>
      </c>
      <c r="K76" s="541">
        <f>H76-F76</f>
        <v>95</v>
      </c>
      <c r="L76" s="473">
        <f t="shared" si="47"/>
        <v>818.73750000000007</v>
      </c>
      <c r="M76" s="578">
        <f>(80*N76)-918.74</f>
        <v>5081.26</v>
      </c>
      <c r="N76" s="578">
        <v>75</v>
      </c>
      <c r="O76" s="570" t="s">
        <v>556</v>
      </c>
      <c r="P76" s="572">
        <v>44365</v>
      </c>
      <c r="Q76" s="344"/>
      <c r="R76" s="314" t="s">
        <v>559</v>
      </c>
      <c r="S76" s="37"/>
      <c r="Y76" s="37"/>
      <c r="Z76" s="37"/>
    </row>
    <row r="77" spans="1:26" s="349" customFormat="1" ht="13.9" customHeight="1">
      <c r="A77" s="575"/>
      <c r="B77" s="577"/>
      <c r="C77" s="420" t="s">
        <v>926</v>
      </c>
      <c r="D77" s="530" t="s">
        <v>987</v>
      </c>
      <c r="E77" s="446" t="s">
        <v>847</v>
      </c>
      <c r="F77" s="446">
        <v>102.5</v>
      </c>
      <c r="G77" s="446"/>
      <c r="H77" s="446">
        <v>117.5</v>
      </c>
      <c r="I77" s="531"/>
      <c r="J77" s="579"/>
      <c r="K77" s="542">
        <f>F77-H77</f>
        <v>-15</v>
      </c>
      <c r="L77" s="541">
        <v>100</v>
      </c>
      <c r="M77" s="579"/>
      <c r="N77" s="579"/>
      <c r="O77" s="571"/>
      <c r="P77" s="573"/>
      <c r="Q77" s="344"/>
      <c r="R77" s="314" t="s">
        <v>559</v>
      </c>
      <c r="S77" s="37"/>
      <c r="Y77" s="37"/>
      <c r="Z77" s="37"/>
    </row>
    <row r="78" spans="1:26" s="349" customFormat="1" ht="13.9" customHeight="1">
      <c r="A78" s="529">
        <v>13</v>
      </c>
      <c r="B78" s="543">
        <v>44365</v>
      </c>
      <c r="C78" s="420"/>
      <c r="D78" s="530" t="s">
        <v>988</v>
      </c>
      <c r="E78" s="446" t="s">
        <v>557</v>
      </c>
      <c r="F78" s="446">
        <v>1076</v>
      </c>
      <c r="G78" s="446">
        <v>1060</v>
      </c>
      <c r="H78" s="446">
        <v>1086</v>
      </c>
      <c r="I78" s="531" t="s">
        <v>943</v>
      </c>
      <c r="J78" s="419" t="s">
        <v>989</v>
      </c>
      <c r="K78" s="472">
        <f t="shared" ref="K78" si="49">H78-F78</f>
        <v>10</v>
      </c>
      <c r="L78" s="473">
        <f t="shared" ref="L78" si="50">(H78*N78)*0.07%</f>
        <v>646.17000000000007</v>
      </c>
      <c r="M78" s="447">
        <f t="shared" ref="M78" si="51">(K78*N78)-L78</f>
        <v>7853.83</v>
      </c>
      <c r="N78" s="419">
        <v>850</v>
      </c>
      <c r="O78" s="448" t="s">
        <v>556</v>
      </c>
      <c r="P78" s="475">
        <v>44365</v>
      </c>
      <c r="Q78" s="344"/>
      <c r="R78" s="314" t="s">
        <v>559</v>
      </c>
      <c r="S78" s="37"/>
      <c r="Y78" s="37"/>
      <c r="Z78" s="37"/>
    </row>
    <row r="79" spans="1:26" s="349" customFormat="1" ht="13.9" customHeight="1">
      <c r="A79" s="532">
        <v>14</v>
      </c>
      <c r="B79" s="533">
        <v>44365</v>
      </c>
      <c r="C79" s="389"/>
      <c r="D79" s="516" t="s">
        <v>990</v>
      </c>
      <c r="E79" s="390" t="s">
        <v>557</v>
      </c>
      <c r="F79" s="390" t="s">
        <v>991</v>
      </c>
      <c r="G79" s="390">
        <v>962</v>
      </c>
      <c r="H79" s="390"/>
      <c r="I79" s="517" t="s">
        <v>992</v>
      </c>
      <c r="J79" s="534" t="s">
        <v>558</v>
      </c>
      <c r="K79" s="519"/>
      <c r="L79" s="518"/>
      <c r="M79" s="534"/>
      <c r="N79" s="534"/>
      <c r="O79" s="521"/>
      <c r="P79" s="522"/>
      <c r="Q79" s="344"/>
      <c r="R79" s="314" t="s">
        <v>792</v>
      </c>
      <c r="S79" s="37"/>
      <c r="Y79" s="37"/>
      <c r="Z79" s="37"/>
    </row>
    <row r="80" spans="1:26" s="349" customFormat="1" ht="13.9" customHeight="1">
      <c r="A80" s="532"/>
      <c r="B80" s="533"/>
      <c r="C80" s="389"/>
      <c r="D80" s="516"/>
      <c r="E80" s="390"/>
      <c r="F80" s="390"/>
      <c r="G80" s="390"/>
      <c r="H80" s="390"/>
      <c r="I80" s="517"/>
      <c r="J80" s="534"/>
      <c r="K80" s="519"/>
      <c r="L80" s="518"/>
      <c r="M80" s="534"/>
      <c r="N80" s="534"/>
      <c r="O80" s="521"/>
      <c r="P80" s="522"/>
      <c r="Q80" s="344"/>
      <c r="R80" s="314"/>
      <c r="S80" s="37"/>
      <c r="Y80" s="37"/>
      <c r="Z80" s="37"/>
    </row>
    <row r="81" spans="1:34" s="349" customFormat="1" ht="13.9" customHeight="1">
      <c r="A81" s="532"/>
      <c r="B81" s="533"/>
      <c r="C81" s="389"/>
      <c r="D81" s="516"/>
      <c r="E81" s="390"/>
      <c r="F81" s="390"/>
      <c r="G81" s="390"/>
      <c r="H81" s="390"/>
      <c r="I81" s="517"/>
      <c r="J81" s="534"/>
      <c r="K81" s="519"/>
      <c r="L81" s="518"/>
      <c r="M81" s="534"/>
      <c r="N81" s="534"/>
      <c r="O81" s="521"/>
      <c r="P81" s="522"/>
      <c r="Q81" s="344"/>
      <c r="R81" s="314"/>
      <c r="S81" s="37"/>
      <c r="Y81" s="37"/>
      <c r="Z81" s="37"/>
    </row>
    <row r="82" spans="1:34" s="349" customFormat="1" ht="13.9" customHeight="1">
      <c r="A82" s="509"/>
      <c r="B82" s="510"/>
      <c r="C82" s="389"/>
      <c r="D82" s="516"/>
      <c r="E82" s="390"/>
      <c r="F82" s="390"/>
      <c r="G82" s="390"/>
      <c r="H82" s="390"/>
      <c r="I82" s="517"/>
      <c r="J82" s="520"/>
      <c r="K82" s="519"/>
      <c r="L82" s="518"/>
      <c r="M82" s="520"/>
      <c r="N82" s="520"/>
      <c r="O82" s="521"/>
      <c r="P82" s="522"/>
      <c r="Q82" s="344"/>
      <c r="R82" s="314"/>
      <c r="S82" s="37"/>
      <c r="Y82" s="37"/>
      <c r="Z82" s="37"/>
    </row>
    <row r="83" spans="1:34" s="349" customFormat="1" ht="13.9" customHeight="1">
      <c r="A83" s="469"/>
      <c r="B83" s="394"/>
      <c r="C83" s="395"/>
      <c r="D83" s="389"/>
      <c r="E83" s="390"/>
      <c r="F83" s="390"/>
      <c r="G83" s="517"/>
      <c r="H83" s="390"/>
      <c r="I83" s="517"/>
      <c r="J83" s="517"/>
      <c r="K83" s="517"/>
      <c r="L83" s="519"/>
      <c r="M83" s="523"/>
      <c r="N83" s="517"/>
      <c r="O83" s="524"/>
      <c r="P83" s="525"/>
      <c r="Q83" s="344"/>
      <c r="R83" s="314"/>
      <c r="S83" s="37"/>
      <c r="Y83" s="37"/>
      <c r="Z83" s="37"/>
    </row>
    <row r="84" spans="1:34" s="349" customFormat="1" ht="13.9" customHeight="1">
      <c r="A84" s="406"/>
      <c r="B84" s="400"/>
      <c r="C84" s="407"/>
      <c r="D84" s="408"/>
      <c r="E84" s="335"/>
      <c r="F84" s="376"/>
      <c r="G84" s="376"/>
      <c r="H84" s="376"/>
      <c r="I84" s="374"/>
      <c r="J84" s="374"/>
      <c r="K84" s="374"/>
      <c r="L84" s="374"/>
      <c r="M84" s="374"/>
      <c r="N84" s="374"/>
      <c r="O84" s="374"/>
      <c r="P84" s="374"/>
      <c r="Q84" s="344"/>
      <c r="R84" s="314"/>
      <c r="S84" s="37"/>
      <c r="Y84" s="37"/>
      <c r="Z84" s="37"/>
    </row>
    <row r="85" spans="1:34" s="3" customFormat="1">
      <c r="A85" s="41"/>
      <c r="B85" s="42"/>
      <c r="C85" s="43"/>
      <c r="D85" s="44"/>
      <c r="E85" s="45"/>
      <c r="F85" s="46"/>
      <c r="G85" s="46"/>
      <c r="H85" s="46"/>
      <c r="I85" s="46"/>
      <c r="J85" s="14"/>
      <c r="K85" s="88"/>
      <c r="L85" s="88"/>
      <c r="M85" s="14"/>
      <c r="N85" s="13"/>
      <c r="O85" s="89"/>
      <c r="P85" s="2"/>
      <c r="Q85" s="1"/>
      <c r="R85" s="14"/>
      <c r="Z85" s="6"/>
      <c r="AA85" s="6"/>
      <c r="AB85" s="6"/>
      <c r="AC85" s="6"/>
      <c r="AD85" s="6"/>
      <c r="AE85" s="6"/>
      <c r="AF85" s="6"/>
      <c r="AG85" s="6"/>
      <c r="AH85" s="6"/>
    </row>
    <row r="86" spans="1:34" s="3" customFormat="1" ht="15">
      <c r="A86" s="47" t="s">
        <v>573</v>
      </c>
      <c r="B86" s="47"/>
      <c r="C86" s="47"/>
      <c r="D86" s="47"/>
      <c r="E86" s="48"/>
      <c r="F86" s="46"/>
      <c r="G86" s="46"/>
      <c r="H86" s="46"/>
      <c r="I86" s="46"/>
      <c r="J86" s="50"/>
      <c r="K86" s="9"/>
      <c r="L86" s="9"/>
      <c r="M86" s="9"/>
      <c r="N86" s="8"/>
      <c r="O86" s="50"/>
      <c r="P86" s="2"/>
      <c r="Q86" s="1"/>
      <c r="R86" s="14"/>
      <c r="Z86" s="6"/>
      <c r="AA86" s="6"/>
      <c r="AB86" s="6"/>
      <c r="AC86" s="6"/>
      <c r="AD86" s="6"/>
      <c r="AE86" s="6"/>
      <c r="AF86" s="6"/>
      <c r="AG86" s="6"/>
      <c r="AH86" s="6"/>
    </row>
    <row r="87" spans="1:34" s="3" customFormat="1" ht="38.25">
      <c r="A87" s="18" t="s">
        <v>16</v>
      </c>
      <c r="B87" s="18" t="s">
        <v>534</v>
      </c>
      <c r="C87" s="18"/>
      <c r="D87" s="19" t="s">
        <v>545</v>
      </c>
      <c r="E87" s="18" t="s">
        <v>546</v>
      </c>
      <c r="F87" s="18" t="s">
        <v>547</v>
      </c>
      <c r="G87" s="49" t="s">
        <v>566</v>
      </c>
      <c r="H87" s="18" t="s">
        <v>549</v>
      </c>
      <c r="I87" s="18" t="s">
        <v>550</v>
      </c>
      <c r="J87" s="17" t="s">
        <v>551</v>
      </c>
      <c r="K87" s="17" t="s">
        <v>574</v>
      </c>
      <c r="L87" s="60" t="s">
        <v>818</v>
      </c>
      <c r="M87" s="74" t="s">
        <v>568</v>
      </c>
      <c r="N87" s="18" t="s">
        <v>569</v>
      </c>
      <c r="O87" s="18" t="s">
        <v>554</v>
      </c>
      <c r="P87" s="19" t="s">
        <v>555</v>
      </c>
      <c r="Q87" s="1"/>
      <c r="R87" s="14"/>
      <c r="Z87" s="6"/>
      <c r="AA87" s="6"/>
      <c r="AB87" s="6"/>
      <c r="AC87" s="6"/>
      <c r="AD87" s="6"/>
      <c r="AE87" s="6"/>
      <c r="AF87" s="6"/>
      <c r="AG87" s="6"/>
      <c r="AH87" s="6"/>
    </row>
    <row r="88" spans="1:34" s="37" customFormat="1" ht="14.25">
      <c r="A88" s="449">
        <v>1</v>
      </c>
      <c r="B88" s="437">
        <v>44344</v>
      </c>
      <c r="C88" s="445"/>
      <c r="D88" s="420" t="s">
        <v>944</v>
      </c>
      <c r="E88" s="446" t="s">
        <v>847</v>
      </c>
      <c r="F88" s="418">
        <v>2.5499999999999998</v>
      </c>
      <c r="G88" s="418">
        <v>3.8</v>
      </c>
      <c r="H88" s="418">
        <v>1.4</v>
      </c>
      <c r="I88" s="419">
        <v>0.1</v>
      </c>
      <c r="J88" s="419" t="s">
        <v>933</v>
      </c>
      <c r="K88" s="419">
        <f>F88-H88</f>
        <v>1.1499999999999999</v>
      </c>
      <c r="L88" s="419">
        <v>100</v>
      </c>
      <c r="M88" s="447">
        <f t="shared" ref="M88:M93" si="52">(K88*N88)-L88</f>
        <v>4500</v>
      </c>
      <c r="N88" s="419">
        <v>4000</v>
      </c>
      <c r="O88" s="448" t="s">
        <v>556</v>
      </c>
      <c r="P88" s="456">
        <v>44361</v>
      </c>
      <c r="Q88" s="344"/>
      <c r="R88" s="314" t="s">
        <v>792</v>
      </c>
      <c r="Z88" s="349"/>
      <c r="AA88" s="349"/>
      <c r="AB88" s="349"/>
      <c r="AC88" s="349"/>
      <c r="AD88" s="349"/>
      <c r="AE88" s="349"/>
      <c r="AF88" s="349"/>
      <c r="AG88" s="349"/>
      <c r="AH88" s="349"/>
    </row>
    <row r="89" spans="1:34" s="37" customFormat="1" ht="14.25">
      <c r="A89" s="449">
        <v>2</v>
      </c>
      <c r="B89" s="437">
        <v>44347</v>
      </c>
      <c r="C89" s="445"/>
      <c r="D89" s="420" t="s">
        <v>861</v>
      </c>
      <c r="E89" s="446" t="s">
        <v>557</v>
      </c>
      <c r="F89" s="418">
        <v>64</v>
      </c>
      <c r="G89" s="418">
        <v>17</v>
      </c>
      <c r="H89" s="418">
        <v>76</v>
      </c>
      <c r="I89" s="419" t="s">
        <v>851</v>
      </c>
      <c r="J89" s="419" t="s">
        <v>842</v>
      </c>
      <c r="K89" s="419">
        <f t="shared" ref="K89:K94" si="53">H89-F89</f>
        <v>12</v>
      </c>
      <c r="L89" s="419">
        <v>100</v>
      </c>
      <c r="M89" s="447">
        <f t="shared" si="52"/>
        <v>800</v>
      </c>
      <c r="N89" s="419">
        <v>75</v>
      </c>
      <c r="O89" s="448" t="s">
        <v>556</v>
      </c>
      <c r="P89" s="456">
        <v>44348</v>
      </c>
      <c r="Q89" s="344"/>
      <c r="R89" s="314" t="s">
        <v>559</v>
      </c>
      <c r="Z89" s="349"/>
      <c r="AA89" s="349"/>
      <c r="AB89" s="349"/>
      <c r="AC89" s="349"/>
      <c r="AD89" s="349"/>
      <c r="AE89" s="349"/>
      <c r="AF89" s="349"/>
      <c r="AG89" s="349"/>
      <c r="AH89" s="349"/>
    </row>
    <row r="90" spans="1:34" s="37" customFormat="1" ht="14.25">
      <c r="A90" s="449">
        <v>3</v>
      </c>
      <c r="B90" s="437">
        <v>44349</v>
      </c>
      <c r="C90" s="445"/>
      <c r="D90" s="420" t="s">
        <v>871</v>
      </c>
      <c r="E90" s="446" t="s">
        <v>557</v>
      </c>
      <c r="F90" s="418">
        <v>57.5</v>
      </c>
      <c r="G90" s="418">
        <v>17</v>
      </c>
      <c r="H90" s="418">
        <v>71.5</v>
      </c>
      <c r="I90" s="419" t="s">
        <v>872</v>
      </c>
      <c r="J90" s="419" t="s">
        <v>873</v>
      </c>
      <c r="K90" s="419">
        <f t="shared" si="53"/>
        <v>14</v>
      </c>
      <c r="L90" s="419">
        <v>100</v>
      </c>
      <c r="M90" s="447">
        <f t="shared" si="52"/>
        <v>950</v>
      </c>
      <c r="N90" s="419">
        <v>75</v>
      </c>
      <c r="O90" s="448" t="s">
        <v>556</v>
      </c>
      <c r="P90" s="475">
        <v>44349</v>
      </c>
      <c r="Q90" s="344"/>
      <c r="R90" s="314" t="s">
        <v>559</v>
      </c>
      <c r="Z90" s="349"/>
      <c r="AA90" s="349"/>
      <c r="AB90" s="349"/>
      <c r="AC90" s="349"/>
      <c r="AD90" s="349"/>
      <c r="AE90" s="349"/>
      <c r="AF90" s="349"/>
      <c r="AG90" s="349"/>
      <c r="AH90" s="349"/>
    </row>
    <row r="91" spans="1:34" s="37" customFormat="1" ht="14.25">
      <c r="A91" s="449">
        <v>4</v>
      </c>
      <c r="B91" s="437">
        <v>44354</v>
      </c>
      <c r="C91" s="445"/>
      <c r="D91" s="420" t="s">
        <v>889</v>
      </c>
      <c r="E91" s="446" t="s">
        <v>557</v>
      </c>
      <c r="F91" s="418">
        <v>40.5</v>
      </c>
      <c r="G91" s="418">
        <v>27</v>
      </c>
      <c r="H91" s="418">
        <v>52.5</v>
      </c>
      <c r="I91" s="419" t="s">
        <v>890</v>
      </c>
      <c r="J91" s="419" t="s">
        <v>842</v>
      </c>
      <c r="K91" s="419">
        <f t="shared" si="53"/>
        <v>12</v>
      </c>
      <c r="L91" s="419">
        <v>100</v>
      </c>
      <c r="M91" s="447">
        <f t="shared" si="52"/>
        <v>3800</v>
      </c>
      <c r="N91" s="419">
        <v>325</v>
      </c>
      <c r="O91" s="448" t="s">
        <v>556</v>
      </c>
      <c r="P91" s="475">
        <v>44354</v>
      </c>
      <c r="Q91" s="344"/>
      <c r="R91" s="314" t="s">
        <v>559</v>
      </c>
      <c r="Z91" s="349"/>
      <c r="AA91" s="349"/>
      <c r="AB91" s="349"/>
      <c r="AC91" s="349"/>
      <c r="AD91" s="349"/>
      <c r="AE91" s="349"/>
      <c r="AF91" s="349"/>
      <c r="AG91" s="349"/>
      <c r="AH91" s="349"/>
    </row>
    <row r="92" spans="1:34" s="37" customFormat="1" ht="14.25">
      <c r="A92" s="449">
        <v>5</v>
      </c>
      <c r="B92" s="437">
        <v>44356</v>
      </c>
      <c r="C92" s="445"/>
      <c r="D92" s="420" t="s">
        <v>905</v>
      </c>
      <c r="E92" s="446" t="s">
        <v>557</v>
      </c>
      <c r="F92" s="418">
        <v>18</v>
      </c>
      <c r="G92" s="418">
        <v>9</v>
      </c>
      <c r="H92" s="418">
        <v>22</v>
      </c>
      <c r="I92" s="419" t="s">
        <v>906</v>
      </c>
      <c r="J92" s="419" t="s">
        <v>912</v>
      </c>
      <c r="K92" s="419">
        <f t="shared" si="53"/>
        <v>4</v>
      </c>
      <c r="L92" s="419">
        <v>100</v>
      </c>
      <c r="M92" s="447">
        <f t="shared" si="52"/>
        <v>2300</v>
      </c>
      <c r="N92" s="419">
        <v>600</v>
      </c>
      <c r="O92" s="448" t="s">
        <v>556</v>
      </c>
      <c r="P92" s="456">
        <v>44357</v>
      </c>
      <c r="Q92" s="344"/>
      <c r="R92" s="314" t="s">
        <v>559</v>
      </c>
      <c r="Z92" s="349"/>
      <c r="AA92" s="349"/>
      <c r="AB92" s="349"/>
      <c r="AC92" s="349"/>
      <c r="AD92" s="349"/>
      <c r="AE92" s="349"/>
      <c r="AF92" s="349"/>
      <c r="AG92" s="349"/>
      <c r="AH92" s="349"/>
    </row>
    <row r="93" spans="1:34" s="37" customFormat="1" ht="14.25">
      <c r="A93" s="511">
        <v>6</v>
      </c>
      <c r="B93" s="458">
        <v>44357</v>
      </c>
      <c r="C93" s="512"/>
      <c r="D93" s="513" t="s">
        <v>910</v>
      </c>
      <c r="E93" s="514" t="s">
        <v>557</v>
      </c>
      <c r="F93" s="461">
        <v>63.5</v>
      </c>
      <c r="G93" s="461">
        <v>17</v>
      </c>
      <c r="H93" s="461">
        <v>17</v>
      </c>
      <c r="I93" s="463" t="s">
        <v>911</v>
      </c>
      <c r="J93" s="463" t="s">
        <v>932</v>
      </c>
      <c r="K93" s="463">
        <f t="shared" si="53"/>
        <v>-46.5</v>
      </c>
      <c r="L93" s="463">
        <v>100</v>
      </c>
      <c r="M93" s="507">
        <f t="shared" si="52"/>
        <v>-3587.5</v>
      </c>
      <c r="N93" s="463">
        <v>75</v>
      </c>
      <c r="O93" s="508" t="s">
        <v>620</v>
      </c>
      <c r="P93" s="466">
        <v>44361</v>
      </c>
      <c r="Q93" s="344"/>
      <c r="R93" s="314" t="s">
        <v>559</v>
      </c>
      <c r="Z93" s="349"/>
      <c r="AA93" s="349"/>
      <c r="AB93" s="349"/>
      <c r="AC93" s="349"/>
      <c r="AD93" s="349"/>
      <c r="AE93" s="349"/>
      <c r="AF93" s="349"/>
      <c r="AG93" s="349"/>
      <c r="AH93" s="349"/>
    </row>
    <row r="94" spans="1:34" s="37" customFormat="1" ht="14.25">
      <c r="A94" s="511">
        <v>7</v>
      </c>
      <c r="B94" s="458">
        <v>44358</v>
      </c>
      <c r="C94" s="512"/>
      <c r="D94" s="513" t="s">
        <v>923</v>
      </c>
      <c r="E94" s="514" t="s">
        <v>557</v>
      </c>
      <c r="F94" s="461">
        <v>8.25</v>
      </c>
      <c r="G94" s="461">
        <v>4.5</v>
      </c>
      <c r="H94" s="461">
        <v>4.5</v>
      </c>
      <c r="I94" s="463" t="s">
        <v>924</v>
      </c>
      <c r="J94" s="463" t="s">
        <v>954</v>
      </c>
      <c r="K94" s="463">
        <f t="shared" si="53"/>
        <v>-3.75</v>
      </c>
      <c r="L94" s="463">
        <v>100</v>
      </c>
      <c r="M94" s="507">
        <f t="shared" ref="M94" si="54">(K94*N94)-L94</f>
        <v>-5912.5</v>
      </c>
      <c r="N94" s="463">
        <v>1550</v>
      </c>
      <c r="O94" s="508" t="s">
        <v>620</v>
      </c>
      <c r="P94" s="466">
        <v>44363</v>
      </c>
      <c r="Q94" s="344"/>
      <c r="R94" s="314" t="s">
        <v>559</v>
      </c>
      <c r="Z94" s="349"/>
      <c r="AA94" s="349"/>
      <c r="AB94" s="349"/>
      <c r="AC94" s="349"/>
      <c r="AD94" s="349"/>
      <c r="AE94" s="349"/>
      <c r="AF94" s="349"/>
      <c r="AG94" s="349"/>
      <c r="AH94" s="349"/>
    </row>
    <row r="95" spans="1:34" s="37" customFormat="1" ht="14.25">
      <c r="A95" s="449">
        <v>8</v>
      </c>
      <c r="B95" s="437">
        <v>44362</v>
      </c>
      <c r="C95" s="445"/>
      <c r="D95" s="420" t="s">
        <v>945</v>
      </c>
      <c r="E95" s="446" t="s">
        <v>847</v>
      </c>
      <c r="F95" s="418">
        <v>2.1</v>
      </c>
      <c r="G95" s="418">
        <v>3.6</v>
      </c>
      <c r="H95" s="418">
        <v>0.95</v>
      </c>
      <c r="I95" s="419">
        <v>0.1</v>
      </c>
      <c r="J95" s="419" t="s">
        <v>933</v>
      </c>
      <c r="K95" s="419">
        <f>F95-H95</f>
        <v>1.1500000000000001</v>
      </c>
      <c r="L95" s="419">
        <v>100</v>
      </c>
      <c r="M95" s="447">
        <f t="shared" ref="M95" si="55">(K95*N95)-L95</f>
        <v>4500.0000000000009</v>
      </c>
      <c r="N95" s="419">
        <v>4000</v>
      </c>
      <c r="O95" s="448" t="s">
        <v>556</v>
      </c>
      <c r="P95" s="456">
        <v>44363</v>
      </c>
      <c r="Q95" s="344"/>
      <c r="R95" s="314" t="s">
        <v>792</v>
      </c>
      <c r="Z95" s="349"/>
      <c r="AA95" s="349"/>
      <c r="AB95" s="349"/>
      <c r="AC95" s="349"/>
      <c r="AD95" s="349"/>
      <c r="AE95" s="349"/>
      <c r="AF95" s="349"/>
      <c r="AG95" s="349"/>
      <c r="AH95" s="349"/>
    </row>
    <row r="96" spans="1:34" s="37" customFormat="1" ht="14.25">
      <c r="A96" s="449">
        <v>9</v>
      </c>
      <c r="B96" s="437">
        <v>44362</v>
      </c>
      <c r="C96" s="445"/>
      <c r="D96" s="420" t="s">
        <v>938</v>
      </c>
      <c r="E96" s="446" t="s">
        <v>557</v>
      </c>
      <c r="F96" s="418">
        <v>145</v>
      </c>
      <c r="G96" s="418">
        <v>40</v>
      </c>
      <c r="H96" s="418">
        <v>210</v>
      </c>
      <c r="I96" s="419" t="s">
        <v>939</v>
      </c>
      <c r="J96" s="419" t="s">
        <v>955</v>
      </c>
      <c r="K96" s="419">
        <f>H96-F96</f>
        <v>65</v>
      </c>
      <c r="L96" s="419">
        <v>100</v>
      </c>
      <c r="M96" s="447">
        <f t="shared" ref="M96:M99" si="56">(K96*N96)-L96</f>
        <v>1525</v>
      </c>
      <c r="N96" s="419">
        <v>25</v>
      </c>
      <c r="O96" s="448" t="s">
        <v>556</v>
      </c>
      <c r="P96" s="456">
        <v>44363</v>
      </c>
      <c r="Q96" s="344"/>
      <c r="R96" s="314" t="s">
        <v>792</v>
      </c>
      <c r="Z96" s="349"/>
      <c r="AA96" s="349"/>
      <c r="AB96" s="349"/>
      <c r="AC96" s="349"/>
      <c r="AD96" s="349"/>
      <c r="AE96" s="349"/>
      <c r="AF96" s="349"/>
      <c r="AG96" s="349"/>
      <c r="AH96" s="349"/>
    </row>
    <row r="97" spans="1:34" s="37" customFormat="1" ht="14.25">
      <c r="A97" s="449">
        <v>10</v>
      </c>
      <c r="B97" s="437">
        <v>44362</v>
      </c>
      <c r="C97" s="445"/>
      <c r="D97" s="420" t="s">
        <v>946</v>
      </c>
      <c r="E97" s="446" t="s">
        <v>847</v>
      </c>
      <c r="F97" s="418">
        <v>2.4500000000000002</v>
      </c>
      <c r="G97" s="418">
        <v>4</v>
      </c>
      <c r="H97" s="418">
        <v>1.45</v>
      </c>
      <c r="I97" s="419">
        <v>0.1</v>
      </c>
      <c r="J97" s="419" t="s">
        <v>953</v>
      </c>
      <c r="K97" s="419">
        <f>F97-H97</f>
        <v>1.0000000000000002</v>
      </c>
      <c r="L97" s="419">
        <v>100</v>
      </c>
      <c r="M97" s="447">
        <f t="shared" si="56"/>
        <v>2900.0000000000005</v>
      </c>
      <c r="N97" s="419">
        <v>3000</v>
      </c>
      <c r="O97" s="448" t="s">
        <v>556</v>
      </c>
      <c r="P97" s="456">
        <v>44363</v>
      </c>
      <c r="Q97" s="344"/>
      <c r="R97" s="314" t="s">
        <v>559</v>
      </c>
      <c r="Z97" s="349"/>
      <c r="AA97" s="349"/>
      <c r="AB97" s="349"/>
      <c r="AC97" s="349"/>
      <c r="AD97" s="349"/>
      <c r="AE97" s="349"/>
      <c r="AF97" s="349"/>
      <c r="AG97" s="349"/>
      <c r="AH97" s="349"/>
    </row>
    <row r="98" spans="1:34" s="37" customFormat="1" ht="14.25">
      <c r="A98" s="511">
        <v>11</v>
      </c>
      <c r="B98" s="458">
        <v>44363</v>
      </c>
      <c r="C98" s="512"/>
      <c r="D98" s="513" t="s">
        <v>958</v>
      </c>
      <c r="E98" s="514" t="s">
        <v>557</v>
      </c>
      <c r="F98" s="461">
        <v>21.5</v>
      </c>
      <c r="G98" s="461">
        <v>11</v>
      </c>
      <c r="H98" s="461">
        <v>12</v>
      </c>
      <c r="I98" s="463">
        <v>40</v>
      </c>
      <c r="J98" s="463" t="s">
        <v>970</v>
      </c>
      <c r="K98" s="463">
        <f>H98-F98</f>
        <v>-9.5</v>
      </c>
      <c r="L98" s="463">
        <v>100</v>
      </c>
      <c r="M98" s="507">
        <f t="shared" si="56"/>
        <v>-5325</v>
      </c>
      <c r="N98" s="463">
        <v>550</v>
      </c>
      <c r="O98" s="508" t="s">
        <v>620</v>
      </c>
      <c r="P98" s="466">
        <v>44364</v>
      </c>
      <c r="Q98" s="344"/>
      <c r="R98" s="314" t="s">
        <v>792</v>
      </c>
      <c r="Z98" s="349"/>
      <c r="AA98" s="349"/>
      <c r="AB98" s="349"/>
      <c r="AC98" s="349"/>
      <c r="AD98" s="349"/>
      <c r="AE98" s="349"/>
      <c r="AF98" s="349"/>
      <c r="AG98" s="349"/>
      <c r="AH98" s="349"/>
    </row>
    <row r="99" spans="1:34" s="37" customFormat="1" ht="14.25">
      <c r="A99" s="511">
        <v>12</v>
      </c>
      <c r="B99" s="458">
        <v>44364</v>
      </c>
      <c r="C99" s="512"/>
      <c r="D99" s="513" t="s">
        <v>968</v>
      </c>
      <c r="E99" s="514" t="s">
        <v>557</v>
      </c>
      <c r="F99" s="461">
        <v>340</v>
      </c>
      <c r="G99" s="461">
        <v>190</v>
      </c>
      <c r="H99" s="461">
        <v>190</v>
      </c>
      <c r="I99" s="463" t="s">
        <v>969</v>
      </c>
      <c r="J99" s="463" t="s">
        <v>984</v>
      </c>
      <c r="K99" s="463">
        <f t="shared" ref="K99" si="57">H99-F99</f>
        <v>-150</v>
      </c>
      <c r="L99" s="463">
        <v>100</v>
      </c>
      <c r="M99" s="507">
        <f t="shared" si="56"/>
        <v>-3850</v>
      </c>
      <c r="N99" s="463">
        <v>25</v>
      </c>
      <c r="O99" s="508" t="s">
        <v>620</v>
      </c>
      <c r="P99" s="466">
        <v>44365</v>
      </c>
      <c r="Q99" s="344"/>
      <c r="R99" s="314" t="s">
        <v>559</v>
      </c>
      <c r="Z99" s="349"/>
      <c r="AA99" s="349"/>
      <c r="AB99" s="349"/>
      <c r="AC99" s="349"/>
      <c r="AD99" s="349"/>
      <c r="AE99" s="349"/>
      <c r="AF99" s="349"/>
      <c r="AG99" s="349"/>
      <c r="AH99" s="349"/>
    </row>
    <row r="100" spans="1:34" s="37" customFormat="1" ht="14.25">
      <c r="A100" s="449">
        <v>13</v>
      </c>
      <c r="B100" s="437">
        <v>44364</v>
      </c>
      <c r="C100" s="445"/>
      <c r="D100" s="420" t="s">
        <v>971</v>
      </c>
      <c r="E100" s="446" t="s">
        <v>557</v>
      </c>
      <c r="F100" s="418">
        <v>39</v>
      </c>
      <c r="G100" s="418">
        <v>18</v>
      </c>
      <c r="H100" s="418">
        <v>45.5</v>
      </c>
      <c r="I100" s="419" t="s">
        <v>972</v>
      </c>
      <c r="J100" s="419" t="s">
        <v>973</v>
      </c>
      <c r="K100" s="419">
        <f t="shared" ref="K100" si="58">H100-F100</f>
        <v>6.5</v>
      </c>
      <c r="L100" s="419">
        <v>100</v>
      </c>
      <c r="M100" s="447">
        <f t="shared" ref="M100" si="59">(K100*N100)-L100</f>
        <v>1525</v>
      </c>
      <c r="N100" s="419">
        <v>250</v>
      </c>
      <c r="O100" s="448" t="s">
        <v>556</v>
      </c>
      <c r="P100" s="475">
        <v>44364</v>
      </c>
      <c r="Q100" s="344"/>
      <c r="R100" s="314" t="s">
        <v>559</v>
      </c>
      <c r="Z100" s="349"/>
      <c r="AA100" s="349"/>
      <c r="AB100" s="349"/>
      <c r="AC100" s="349"/>
      <c r="AD100" s="349"/>
      <c r="AE100" s="349"/>
      <c r="AF100" s="349"/>
      <c r="AG100" s="349"/>
      <c r="AH100" s="349"/>
    </row>
    <row r="101" spans="1:34" s="37" customFormat="1" ht="14.25">
      <c r="A101" s="449">
        <v>14</v>
      </c>
      <c r="B101" s="437">
        <v>44364</v>
      </c>
      <c r="C101" s="445"/>
      <c r="D101" s="420" t="s">
        <v>974</v>
      </c>
      <c r="E101" s="446" t="s">
        <v>557</v>
      </c>
      <c r="F101" s="418">
        <v>13.5</v>
      </c>
      <c r="G101" s="418"/>
      <c r="H101" s="418">
        <v>26</v>
      </c>
      <c r="I101" s="419">
        <v>40</v>
      </c>
      <c r="J101" s="419" t="s">
        <v>975</v>
      </c>
      <c r="K101" s="419">
        <f t="shared" ref="K101" si="60">H101-F101</f>
        <v>12.5</v>
      </c>
      <c r="L101" s="419">
        <v>100</v>
      </c>
      <c r="M101" s="447">
        <f t="shared" ref="M101:M103" si="61">(K101*N101)-L101</f>
        <v>837.5</v>
      </c>
      <c r="N101" s="419">
        <v>75</v>
      </c>
      <c r="O101" s="448" t="s">
        <v>556</v>
      </c>
      <c r="P101" s="475">
        <v>44364</v>
      </c>
      <c r="Q101" s="344"/>
      <c r="R101" s="314" t="s">
        <v>792</v>
      </c>
      <c r="Z101" s="349"/>
      <c r="AA101" s="349"/>
      <c r="AB101" s="349"/>
      <c r="AC101" s="349"/>
      <c r="AD101" s="349"/>
      <c r="AE101" s="349"/>
      <c r="AF101" s="349"/>
      <c r="AG101" s="349"/>
      <c r="AH101" s="349"/>
    </row>
    <row r="102" spans="1:34" s="37" customFormat="1" ht="14.25">
      <c r="A102" s="449">
        <v>15</v>
      </c>
      <c r="B102" s="437">
        <v>44365</v>
      </c>
      <c r="C102" s="445"/>
      <c r="D102" s="420" t="s">
        <v>993</v>
      </c>
      <c r="E102" s="446" t="s">
        <v>847</v>
      </c>
      <c r="F102" s="418">
        <v>1.2</v>
      </c>
      <c r="G102" s="418">
        <v>2.25</v>
      </c>
      <c r="H102" s="418">
        <v>0.1</v>
      </c>
      <c r="I102" s="419">
        <v>0.1</v>
      </c>
      <c r="J102" s="419" t="s">
        <v>1041</v>
      </c>
      <c r="K102" s="419">
        <f>F102-H102</f>
        <v>1.0999999999999999</v>
      </c>
      <c r="L102" s="419">
        <v>100</v>
      </c>
      <c r="M102" s="447">
        <f t="shared" si="61"/>
        <v>4299.9999999999991</v>
      </c>
      <c r="N102" s="419">
        <v>4000</v>
      </c>
      <c r="O102" s="448" t="s">
        <v>556</v>
      </c>
      <c r="P102" s="456">
        <v>44369</v>
      </c>
      <c r="Q102" s="344"/>
      <c r="R102" s="314" t="s">
        <v>792</v>
      </c>
      <c r="Z102" s="349"/>
      <c r="AA102" s="349"/>
      <c r="AB102" s="349"/>
      <c r="AC102" s="349"/>
      <c r="AD102" s="349"/>
      <c r="AE102" s="349"/>
      <c r="AF102" s="349"/>
      <c r="AG102" s="349"/>
      <c r="AH102" s="349"/>
    </row>
    <row r="103" spans="1:34" s="37" customFormat="1" ht="14.25">
      <c r="A103" s="449">
        <v>16</v>
      </c>
      <c r="B103" s="437">
        <v>44365</v>
      </c>
      <c r="C103" s="445"/>
      <c r="D103" s="420" t="s">
        <v>994</v>
      </c>
      <c r="E103" s="446" t="s">
        <v>847</v>
      </c>
      <c r="F103" s="418">
        <v>22</v>
      </c>
      <c r="G103" s="418">
        <v>37</v>
      </c>
      <c r="H103" s="418">
        <v>5.5</v>
      </c>
      <c r="I103" s="419">
        <v>0.1</v>
      </c>
      <c r="J103" s="419" t="s">
        <v>1040</v>
      </c>
      <c r="K103" s="419">
        <f>F103-H103</f>
        <v>16.5</v>
      </c>
      <c r="L103" s="419">
        <v>100</v>
      </c>
      <c r="M103" s="447">
        <f t="shared" si="61"/>
        <v>4025</v>
      </c>
      <c r="N103" s="419">
        <v>250</v>
      </c>
      <c r="O103" s="448" t="s">
        <v>556</v>
      </c>
      <c r="P103" s="456">
        <v>44369</v>
      </c>
      <c r="Q103" s="344"/>
      <c r="R103" s="314" t="s">
        <v>559</v>
      </c>
      <c r="Z103" s="349"/>
      <c r="AA103" s="349"/>
      <c r="AB103" s="349"/>
      <c r="AC103" s="349"/>
      <c r="AD103" s="349"/>
      <c r="AE103" s="349"/>
      <c r="AF103" s="349"/>
      <c r="AG103" s="349"/>
      <c r="AH103" s="349"/>
    </row>
    <row r="104" spans="1:34" s="37" customFormat="1" ht="14.25">
      <c r="A104" s="449">
        <v>17</v>
      </c>
      <c r="B104" s="437">
        <v>44365</v>
      </c>
      <c r="C104" s="445"/>
      <c r="D104" s="420" t="s">
        <v>995</v>
      </c>
      <c r="E104" s="446" t="s">
        <v>847</v>
      </c>
      <c r="F104" s="418">
        <v>1.05</v>
      </c>
      <c r="G104" s="418">
        <v>1.8</v>
      </c>
      <c r="H104" s="418">
        <v>0.45</v>
      </c>
      <c r="I104" s="419">
        <v>0.1</v>
      </c>
      <c r="J104" s="419" t="s">
        <v>1003</v>
      </c>
      <c r="K104" s="419">
        <f>F104-H104</f>
        <v>0.60000000000000009</v>
      </c>
      <c r="L104" s="419">
        <v>100</v>
      </c>
      <c r="M104" s="447">
        <f t="shared" ref="M104:M105" si="62">(K104*N104)-L104</f>
        <v>2300.0000000000005</v>
      </c>
      <c r="N104" s="419">
        <v>4000</v>
      </c>
      <c r="O104" s="448" t="s">
        <v>556</v>
      </c>
      <c r="P104" s="456">
        <v>44368</v>
      </c>
      <c r="Q104" s="344"/>
      <c r="R104" s="314" t="s">
        <v>559</v>
      </c>
      <c r="Z104" s="349"/>
      <c r="AA104" s="349"/>
      <c r="AB104" s="349"/>
      <c r="AC104" s="349"/>
      <c r="AD104" s="349"/>
      <c r="AE104" s="349"/>
      <c r="AF104" s="349"/>
      <c r="AG104" s="349"/>
      <c r="AH104" s="349"/>
    </row>
    <row r="105" spans="1:34" s="37" customFormat="1" ht="14.25">
      <c r="A105" s="449">
        <v>18</v>
      </c>
      <c r="B105" s="437">
        <v>44365</v>
      </c>
      <c r="C105" s="445"/>
      <c r="D105" s="420" t="s">
        <v>996</v>
      </c>
      <c r="E105" s="446" t="s">
        <v>847</v>
      </c>
      <c r="F105" s="418">
        <v>13</v>
      </c>
      <c r="G105" s="418">
        <v>22</v>
      </c>
      <c r="H105" s="418">
        <v>7.5</v>
      </c>
      <c r="I105" s="419">
        <v>0.1</v>
      </c>
      <c r="J105" s="419" t="s">
        <v>1042</v>
      </c>
      <c r="K105" s="419">
        <f>F105-H105</f>
        <v>5.5</v>
      </c>
      <c r="L105" s="419">
        <v>100</v>
      </c>
      <c r="M105" s="447">
        <f t="shared" si="62"/>
        <v>3200</v>
      </c>
      <c r="N105" s="419">
        <v>600</v>
      </c>
      <c r="O105" s="448" t="s">
        <v>556</v>
      </c>
      <c r="P105" s="456">
        <v>44369</v>
      </c>
      <c r="Q105" s="344"/>
      <c r="R105" s="314" t="s">
        <v>559</v>
      </c>
      <c r="Z105" s="349"/>
      <c r="AA105" s="349"/>
      <c r="AB105" s="349"/>
      <c r="AC105" s="349"/>
      <c r="AD105" s="349"/>
      <c r="AE105" s="349"/>
      <c r="AF105" s="349"/>
      <c r="AG105" s="349"/>
      <c r="AH105" s="349"/>
    </row>
    <row r="106" spans="1:34" s="37" customFormat="1" ht="14.25">
      <c r="A106" s="449">
        <v>19</v>
      </c>
      <c r="B106" s="437">
        <v>44365</v>
      </c>
      <c r="C106" s="445"/>
      <c r="D106" s="420" t="s">
        <v>997</v>
      </c>
      <c r="E106" s="446" t="s">
        <v>847</v>
      </c>
      <c r="F106" s="418">
        <v>56</v>
      </c>
      <c r="G106" s="418">
        <v>88</v>
      </c>
      <c r="H106" s="418">
        <v>17.5</v>
      </c>
      <c r="I106" s="419">
        <v>0.1</v>
      </c>
      <c r="J106" s="419" t="s">
        <v>1004</v>
      </c>
      <c r="K106" s="419">
        <f>F106-H106</f>
        <v>38.5</v>
      </c>
      <c r="L106" s="419">
        <v>100</v>
      </c>
      <c r="M106" s="447">
        <f t="shared" ref="M106" si="63">(K106*N106)-L106</f>
        <v>2787.5</v>
      </c>
      <c r="N106" s="419">
        <v>75</v>
      </c>
      <c r="O106" s="448" t="s">
        <v>556</v>
      </c>
      <c r="P106" s="456">
        <v>44368</v>
      </c>
      <c r="Q106" s="344"/>
      <c r="R106" s="314" t="s">
        <v>559</v>
      </c>
      <c r="Z106" s="349"/>
      <c r="AA106" s="349"/>
      <c r="AB106" s="349"/>
      <c r="AC106" s="349"/>
      <c r="AD106" s="349"/>
      <c r="AE106" s="349"/>
      <c r="AF106" s="349"/>
      <c r="AG106" s="349"/>
      <c r="AH106" s="349"/>
    </row>
    <row r="107" spans="1:34" s="37" customFormat="1" ht="14.25">
      <c r="A107" s="396">
        <v>20</v>
      </c>
      <c r="B107" s="394">
        <v>44368</v>
      </c>
      <c r="C107" s="395"/>
      <c r="D107" s="389" t="s">
        <v>1007</v>
      </c>
      <c r="E107" s="390" t="s">
        <v>557</v>
      </c>
      <c r="F107" s="544" t="s">
        <v>1009</v>
      </c>
      <c r="G107" s="366">
        <v>4</v>
      </c>
      <c r="H107" s="366"/>
      <c r="I107" s="334" t="s">
        <v>1008</v>
      </c>
      <c r="J107" s="334" t="s">
        <v>558</v>
      </c>
      <c r="K107" s="468"/>
      <c r="L107" s="334"/>
      <c r="M107" s="440"/>
      <c r="N107" s="334"/>
      <c r="O107" s="360"/>
      <c r="P107" s="372"/>
      <c r="Q107" s="344"/>
      <c r="R107" s="314" t="s">
        <v>559</v>
      </c>
      <c r="Z107" s="349"/>
      <c r="AA107" s="349"/>
      <c r="AB107" s="349"/>
      <c r="AC107" s="349"/>
      <c r="AD107" s="349"/>
      <c r="AE107" s="349"/>
      <c r="AF107" s="349"/>
      <c r="AG107" s="349"/>
      <c r="AH107" s="349"/>
    </row>
    <row r="108" spans="1:34" s="37" customFormat="1" ht="14.25">
      <c r="A108" s="449">
        <v>21</v>
      </c>
      <c r="B108" s="437">
        <v>44368</v>
      </c>
      <c r="C108" s="445"/>
      <c r="D108" s="420" t="s">
        <v>1010</v>
      </c>
      <c r="E108" s="446" t="s">
        <v>557</v>
      </c>
      <c r="F108" s="418">
        <v>16</v>
      </c>
      <c r="G108" s="418">
        <v>5</v>
      </c>
      <c r="H108" s="418">
        <v>21</v>
      </c>
      <c r="I108" s="419" t="s">
        <v>1011</v>
      </c>
      <c r="J108" s="419" t="s">
        <v>891</v>
      </c>
      <c r="K108" s="419">
        <f t="shared" ref="K108" si="64">H108-F108</f>
        <v>5</v>
      </c>
      <c r="L108" s="419">
        <v>100</v>
      </c>
      <c r="M108" s="447">
        <f t="shared" ref="M108:M109" si="65">(K108*N108)-L108</f>
        <v>1900</v>
      </c>
      <c r="N108" s="419">
        <v>400</v>
      </c>
      <c r="O108" s="448" t="s">
        <v>556</v>
      </c>
      <c r="P108" s="475">
        <v>44368</v>
      </c>
      <c r="Q108" s="344"/>
      <c r="R108" s="314" t="s">
        <v>792</v>
      </c>
      <c r="Z108" s="349"/>
      <c r="AA108" s="349"/>
      <c r="AB108" s="349"/>
      <c r="AC108" s="349"/>
      <c r="AD108" s="349"/>
      <c r="AE108" s="349"/>
      <c r="AF108" s="349"/>
      <c r="AG108" s="349"/>
      <c r="AH108" s="349"/>
    </row>
    <row r="109" spans="1:34" s="37" customFormat="1" ht="14.25">
      <c r="A109" s="449">
        <v>22</v>
      </c>
      <c r="B109" s="437">
        <v>44368</v>
      </c>
      <c r="C109" s="445"/>
      <c r="D109" s="420" t="s">
        <v>1012</v>
      </c>
      <c r="E109" s="446" t="s">
        <v>847</v>
      </c>
      <c r="F109" s="418">
        <v>2.4</v>
      </c>
      <c r="G109" s="418">
        <v>3.9</v>
      </c>
      <c r="H109" s="418">
        <v>1.6</v>
      </c>
      <c r="I109" s="419">
        <v>0.1</v>
      </c>
      <c r="J109" s="419" t="s">
        <v>1043</v>
      </c>
      <c r="K109" s="419">
        <f>F109-H109</f>
        <v>0.79999999999999982</v>
      </c>
      <c r="L109" s="419">
        <v>100</v>
      </c>
      <c r="M109" s="447">
        <f t="shared" si="65"/>
        <v>2219.9999999999995</v>
      </c>
      <c r="N109" s="419">
        <v>2900</v>
      </c>
      <c r="O109" s="448" t="s">
        <v>556</v>
      </c>
      <c r="P109" s="456">
        <v>44369</v>
      </c>
      <c r="Q109" s="344"/>
      <c r="R109" s="314" t="s">
        <v>559</v>
      </c>
      <c r="Z109" s="349"/>
      <c r="AA109" s="349"/>
      <c r="AB109" s="349"/>
      <c r="AC109" s="349"/>
      <c r="AD109" s="349"/>
      <c r="AE109" s="349"/>
      <c r="AF109" s="349"/>
      <c r="AG109" s="349"/>
      <c r="AH109" s="349"/>
    </row>
    <row r="110" spans="1:34" s="37" customFormat="1" ht="14.25">
      <c r="A110" s="511">
        <v>23</v>
      </c>
      <c r="B110" s="458">
        <v>44368</v>
      </c>
      <c r="C110" s="512"/>
      <c r="D110" s="513" t="s">
        <v>997</v>
      </c>
      <c r="E110" s="514" t="s">
        <v>847</v>
      </c>
      <c r="F110" s="461">
        <v>52.5</v>
      </c>
      <c r="G110" s="461">
        <v>85</v>
      </c>
      <c r="H110" s="461">
        <v>85</v>
      </c>
      <c r="I110" s="463">
        <v>0.1</v>
      </c>
      <c r="J110" s="463" t="s">
        <v>1044</v>
      </c>
      <c r="K110" s="463">
        <f>F110-H110</f>
        <v>-32.5</v>
      </c>
      <c r="L110" s="463">
        <v>100</v>
      </c>
      <c r="M110" s="507">
        <f t="shared" ref="M110" si="66">(K110*N110)-L110</f>
        <v>-2537.5</v>
      </c>
      <c r="N110" s="463">
        <v>75</v>
      </c>
      <c r="O110" s="508" t="s">
        <v>620</v>
      </c>
      <c r="P110" s="466">
        <v>44369</v>
      </c>
      <c r="Q110" s="344"/>
      <c r="R110" s="314" t="s">
        <v>559</v>
      </c>
      <c r="Z110" s="349"/>
      <c r="AA110" s="349"/>
      <c r="AB110" s="349"/>
      <c r="AC110" s="349"/>
      <c r="AD110" s="349"/>
      <c r="AE110" s="349"/>
      <c r="AF110" s="349"/>
      <c r="AG110" s="349"/>
      <c r="AH110" s="349"/>
    </row>
    <row r="111" spans="1:34" s="37" customFormat="1" ht="14.25">
      <c r="A111" s="511">
        <v>24</v>
      </c>
      <c r="B111" s="458">
        <v>44368</v>
      </c>
      <c r="C111" s="512"/>
      <c r="D111" s="513" t="s">
        <v>1013</v>
      </c>
      <c r="E111" s="514" t="s">
        <v>557</v>
      </c>
      <c r="F111" s="461">
        <v>81.5</v>
      </c>
      <c r="G111" s="461">
        <v>38</v>
      </c>
      <c r="H111" s="461">
        <v>64.5</v>
      </c>
      <c r="I111" s="463">
        <v>150</v>
      </c>
      <c r="J111" s="463" t="s">
        <v>1017</v>
      </c>
      <c r="K111" s="463">
        <f t="shared" ref="K111:K112" si="67">H111-F111</f>
        <v>-17</v>
      </c>
      <c r="L111" s="463">
        <v>100</v>
      </c>
      <c r="M111" s="507">
        <f t="shared" ref="M111:M112" si="68">(K111*N111)-L111</f>
        <v>-1375</v>
      </c>
      <c r="N111" s="463">
        <v>75</v>
      </c>
      <c r="O111" s="508" t="s">
        <v>620</v>
      </c>
      <c r="P111" s="545">
        <v>44368</v>
      </c>
      <c r="Q111" s="344"/>
      <c r="R111" s="314" t="s">
        <v>792</v>
      </c>
      <c r="Z111" s="349"/>
      <c r="AA111" s="349"/>
      <c r="AB111" s="349"/>
      <c r="AC111" s="349"/>
      <c r="AD111" s="349"/>
      <c r="AE111" s="349"/>
      <c r="AF111" s="349"/>
      <c r="AG111" s="349"/>
      <c r="AH111" s="349"/>
    </row>
    <row r="112" spans="1:34" s="37" customFormat="1" ht="14.25">
      <c r="A112" s="449">
        <v>25</v>
      </c>
      <c r="B112" s="437">
        <v>44369</v>
      </c>
      <c r="C112" s="445"/>
      <c r="D112" s="420" t="s">
        <v>1045</v>
      </c>
      <c r="E112" s="446" t="s">
        <v>557</v>
      </c>
      <c r="F112" s="418">
        <v>18</v>
      </c>
      <c r="G112" s="418">
        <v>3</v>
      </c>
      <c r="H112" s="418">
        <v>25.5</v>
      </c>
      <c r="I112" s="419" t="s">
        <v>1046</v>
      </c>
      <c r="J112" s="419" t="s">
        <v>1055</v>
      </c>
      <c r="K112" s="419">
        <f t="shared" si="67"/>
        <v>7.5</v>
      </c>
      <c r="L112" s="419">
        <v>100</v>
      </c>
      <c r="M112" s="447">
        <f t="shared" si="68"/>
        <v>2150</v>
      </c>
      <c r="N112" s="419">
        <v>300</v>
      </c>
      <c r="O112" s="448" t="s">
        <v>556</v>
      </c>
      <c r="P112" s="456">
        <v>44369</v>
      </c>
      <c r="Q112" s="344"/>
      <c r="R112" s="314"/>
      <c r="Z112" s="349"/>
      <c r="AA112" s="349"/>
      <c r="AB112" s="349"/>
      <c r="AC112" s="349"/>
      <c r="AD112" s="349"/>
      <c r="AE112" s="349"/>
      <c r="AF112" s="349"/>
      <c r="AG112" s="349"/>
      <c r="AH112" s="349"/>
    </row>
    <row r="113" spans="1:38" s="37" customFormat="1" ht="14.25">
      <c r="A113" s="396">
        <v>26</v>
      </c>
      <c r="B113" s="394">
        <v>44369</v>
      </c>
      <c r="C113" s="395"/>
      <c r="D113" s="389" t="s">
        <v>1047</v>
      </c>
      <c r="E113" s="390" t="s">
        <v>557</v>
      </c>
      <c r="F113" s="366" t="s">
        <v>1048</v>
      </c>
      <c r="G113" s="366">
        <v>5</v>
      </c>
      <c r="H113" s="366"/>
      <c r="I113" s="334" t="s">
        <v>1011</v>
      </c>
      <c r="J113" s="334"/>
      <c r="K113" s="334"/>
      <c r="L113" s="334"/>
      <c r="M113" s="440"/>
      <c r="N113" s="334"/>
      <c r="O113" s="360"/>
      <c r="P113" s="372"/>
      <c r="Q113" s="344"/>
      <c r="R113" s="314"/>
      <c r="Z113" s="349"/>
      <c r="AA113" s="349"/>
      <c r="AB113" s="349"/>
      <c r="AC113" s="349"/>
      <c r="AD113" s="349"/>
      <c r="AE113" s="349"/>
      <c r="AF113" s="349"/>
      <c r="AG113" s="349"/>
      <c r="AH113" s="349"/>
    </row>
    <row r="114" spans="1:38" s="37" customFormat="1" ht="14.25">
      <c r="A114" s="449">
        <v>27</v>
      </c>
      <c r="B114" s="437">
        <v>44369</v>
      </c>
      <c r="C114" s="445"/>
      <c r="D114" s="420" t="s">
        <v>1050</v>
      </c>
      <c r="E114" s="446"/>
      <c r="F114" s="418">
        <v>13</v>
      </c>
      <c r="G114" s="418"/>
      <c r="H114" s="418">
        <v>19.5</v>
      </c>
      <c r="I114" s="419">
        <v>35</v>
      </c>
      <c r="J114" s="419" t="s">
        <v>973</v>
      </c>
      <c r="K114" s="419">
        <f t="shared" ref="K114" si="69">H114-F114</f>
        <v>6.5</v>
      </c>
      <c r="L114" s="419">
        <v>100</v>
      </c>
      <c r="M114" s="447">
        <f t="shared" ref="M114" si="70">(K114*N114)-L114</f>
        <v>1850</v>
      </c>
      <c r="N114" s="419">
        <v>300</v>
      </c>
      <c r="O114" s="448" t="s">
        <v>556</v>
      </c>
      <c r="P114" s="456">
        <v>44369</v>
      </c>
      <c r="Q114" s="344"/>
      <c r="R114" s="314"/>
      <c r="Z114" s="349"/>
      <c r="AA114" s="349"/>
      <c r="AB114" s="349"/>
      <c r="AC114" s="349"/>
      <c r="AD114" s="349"/>
      <c r="AE114" s="349"/>
      <c r="AF114" s="349"/>
      <c r="AG114" s="349"/>
      <c r="AH114" s="349"/>
    </row>
    <row r="115" spans="1:38" s="37" customFormat="1" ht="14.25">
      <c r="A115" s="396">
        <v>28</v>
      </c>
      <c r="B115" s="394">
        <v>44369</v>
      </c>
      <c r="C115" s="395"/>
      <c r="D115" s="389" t="s">
        <v>1049</v>
      </c>
      <c r="E115" s="390"/>
      <c r="F115" s="366" t="s">
        <v>1051</v>
      </c>
      <c r="G115" s="366"/>
      <c r="H115" s="366"/>
      <c r="I115" s="334">
        <v>35</v>
      </c>
      <c r="J115" s="334"/>
      <c r="K115" s="334"/>
      <c r="L115" s="334"/>
      <c r="M115" s="440"/>
      <c r="N115" s="334"/>
      <c r="O115" s="360"/>
      <c r="P115" s="372"/>
      <c r="Q115" s="344"/>
      <c r="R115" s="314"/>
      <c r="Z115" s="349"/>
      <c r="AA115" s="349"/>
      <c r="AB115" s="349"/>
      <c r="AC115" s="349"/>
      <c r="AD115" s="349"/>
      <c r="AE115" s="349"/>
      <c r="AF115" s="349"/>
      <c r="AG115" s="349"/>
      <c r="AH115" s="349"/>
    </row>
    <row r="116" spans="1:38" s="37" customFormat="1" ht="14.25">
      <c r="A116" s="564">
        <v>29</v>
      </c>
      <c r="B116" s="566">
        <v>44369</v>
      </c>
      <c r="C116" s="389" t="s">
        <v>925</v>
      </c>
      <c r="D116" s="516" t="s">
        <v>1052</v>
      </c>
      <c r="E116" s="390" t="s">
        <v>557</v>
      </c>
      <c r="F116" s="390" t="s">
        <v>1053</v>
      </c>
      <c r="G116" s="390"/>
      <c r="H116" s="390"/>
      <c r="I116" s="517"/>
      <c r="J116" s="568"/>
      <c r="K116" s="518"/>
      <c r="L116" s="383"/>
      <c r="M116" s="568"/>
      <c r="N116" s="568"/>
      <c r="O116" s="560"/>
      <c r="P116" s="562"/>
      <c r="Q116" s="344"/>
      <c r="R116" s="314"/>
      <c r="Z116" s="349"/>
      <c r="AA116" s="349"/>
      <c r="AB116" s="349"/>
      <c r="AC116" s="349"/>
      <c r="AD116" s="349"/>
      <c r="AE116" s="349"/>
      <c r="AF116" s="349"/>
      <c r="AG116" s="349"/>
      <c r="AH116" s="349"/>
    </row>
    <row r="117" spans="1:38" s="37" customFormat="1" ht="14.25">
      <c r="A117" s="565"/>
      <c r="B117" s="567"/>
      <c r="C117" s="389" t="s">
        <v>926</v>
      </c>
      <c r="D117" s="516" t="s">
        <v>1056</v>
      </c>
      <c r="E117" s="390" t="s">
        <v>847</v>
      </c>
      <c r="F117" s="390" t="s">
        <v>1054</v>
      </c>
      <c r="G117" s="390"/>
      <c r="H117" s="390"/>
      <c r="I117" s="517"/>
      <c r="J117" s="569"/>
      <c r="K117" s="519"/>
      <c r="L117" s="518"/>
      <c r="M117" s="569"/>
      <c r="N117" s="569"/>
      <c r="O117" s="561"/>
      <c r="P117" s="563"/>
      <c r="Q117" s="344"/>
      <c r="R117" s="314"/>
      <c r="Z117" s="349"/>
      <c r="AA117" s="349"/>
      <c r="AB117" s="349"/>
      <c r="AC117" s="349"/>
      <c r="AD117" s="349"/>
      <c r="AE117" s="349"/>
      <c r="AF117" s="349"/>
      <c r="AG117" s="349"/>
      <c r="AH117" s="349"/>
    </row>
    <row r="118" spans="1:38" s="37" customFormat="1" ht="14.25">
      <c r="A118" s="396"/>
      <c r="B118" s="394"/>
      <c r="C118" s="395"/>
      <c r="D118" s="389"/>
      <c r="E118" s="390"/>
      <c r="F118" s="366"/>
      <c r="G118" s="366"/>
      <c r="H118" s="366"/>
      <c r="I118" s="334"/>
      <c r="J118" s="334"/>
      <c r="K118" s="334"/>
      <c r="L118" s="334"/>
      <c r="M118" s="440"/>
      <c r="N118" s="334"/>
      <c r="O118" s="360"/>
      <c r="P118" s="372"/>
      <c r="Q118" s="344"/>
      <c r="R118" s="314"/>
      <c r="Z118" s="349"/>
      <c r="AA118" s="349"/>
      <c r="AB118" s="349"/>
      <c r="AC118" s="349"/>
      <c r="AD118" s="349"/>
      <c r="AE118" s="349"/>
      <c r="AF118" s="349"/>
      <c r="AG118" s="349"/>
      <c r="AH118" s="349"/>
    </row>
    <row r="119" spans="1:38" s="37" customFormat="1" ht="14.25">
      <c r="A119" s="396"/>
      <c r="B119" s="394"/>
      <c r="C119" s="395"/>
      <c r="D119" s="389"/>
      <c r="E119" s="390"/>
      <c r="F119" s="366"/>
      <c r="G119" s="366"/>
      <c r="H119" s="366"/>
      <c r="I119" s="334"/>
      <c r="J119" s="334"/>
      <c r="K119" s="334"/>
      <c r="L119" s="334"/>
      <c r="M119" s="440"/>
      <c r="N119" s="334"/>
      <c r="O119" s="360"/>
      <c r="P119" s="372"/>
      <c r="Q119" s="344"/>
      <c r="R119" s="314"/>
      <c r="Z119" s="349"/>
      <c r="AA119" s="349"/>
      <c r="AB119" s="349"/>
      <c r="AC119" s="349"/>
      <c r="AD119" s="349"/>
      <c r="AE119" s="349"/>
      <c r="AF119" s="349"/>
      <c r="AG119" s="349"/>
      <c r="AH119" s="349"/>
    </row>
    <row r="120" spans="1:38" s="37" customFormat="1" ht="14.25">
      <c r="A120" s="396"/>
      <c r="B120" s="394"/>
      <c r="C120" s="395"/>
      <c r="D120" s="389"/>
      <c r="E120" s="390"/>
      <c r="F120" s="366"/>
      <c r="G120" s="366"/>
      <c r="H120" s="366"/>
      <c r="I120" s="334"/>
      <c r="J120" s="334"/>
      <c r="K120" s="334"/>
      <c r="L120" s="334"/>
      <c r="M120" s="440"/>
      <c r="N120" s="334"/>
      <c r="O120" s="360"/>
      <c r="P120" s="386"/>
      <c r="Q120" s="344"/>
      <c r="R120" s="314"/>
      <c r="Z120" s="349"/>
      <c r="AA120" s="349"/>
      <c r="AB120" s="349"/>
      <c r="AC120" s="349"/>
      <c r="AD120" s="349"/>
      <c r="AE120" s="349"/>
      <c r="AF120" s="349"/>
      <c r="AG120" s="349"/>
      <c r="AH120" s="349"/>
    </row>
    <row r="121" spans="1:38" s="37" customFormat="1">
      <c r="AA121" s="349"/>
      <c r="AB121" s="349"/>
      <c r="AC121" s="349"/>
      <c r="AD121" s="349"/>
      <c r="AE121" s="349"/>
      <c r="AF121" s="349"/>
      <c r="AG121" s="349"/>
      <c r="AH121" s="349"/>
    </row>
    <row r="122" spans="1:38" s="37" customFormat="1">
      <c r="AA122" s="349"/>
      <c r="AB122" s="349"/>
      <c r="AC122" s="349"/>
      <c r="AD122" s="349"/>
      <c r="AE122" s="349"/>
      <c r="AF122" s="349"/>
      <c r="AG122" s="349"/>
      <c r="AH122" s="349"/>
    </row>
    <row r="123" spans="1:38" s="37" customFormat="1" ht="14.25">
      <c r="A123" s="335"/>
      <c r="B123" s="336"/>
      <c r="C123" s="336"/>
      <c r="D123" s="337"/>
      <c r="E123" s="335"/>
      <c r="F123" s="350"/>
      <c r="G123" s="335"/>
      <c r="H123" s="335"/>
      <c r="I123" s="335"/>
      <c r="J123" s="336"/>
      <c r="K123" s="351"/>
      <c r="L123" s="335"/>
      <c r="M123" s="335"/>
      <c r="N123" s="335"/>
      <c r="O123" s="352"/>
      <c r="P123" s="344"/>
      <c r="Q123" s="344"/>
      <c r="R123" s="314"/>
      <c r="Z123" s="349"/>
      <c r="AA123" s="349"/>
      <c r="AB123" s="349"/>
      <c r="AC123" s="349"/>
      <c r="AD123" s="349"/>
      <c r="AE123" s="349"/>
      <c r="AF123" s="349"/>
      <c r="AG123" s="349"/>
      <c r="AH123" s="349"/>
    </row>
    <row r="124" spans="1:38" ht="15">
      <c r="A124" s="96" t="s">
        <v>575</v>
      </c>
      <c r="B124" s="97"/>
      <c r="C124" s="97"/>
      <c r="D124" s="98"/>
      <c r="E124" s="31"/>
      <c r="F124" s="29"/>
      <c r="G124" s="29"/>
      <c r="H124" s="70"/>
      <c r="I124" s="116"/>
      <c r="J124" s="117"/>
      <c r="K124" s="14"/>
      <c r="L124" s="14"/>
      <c r="M124" s="14"/>
      <c r="N124" s="8"/>
      <c r="O124" s="50"/>
      <c r="Q124" s="92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38" ht="38.25">
      <c r="A125" s="17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18" t="s">
        <v>548</v>
      </c>
      <c r="H125" s="18" t="s">
        <v>549</v>
      </c>
      <c r="I125" s="18" t="s">
        <v>550</v>
      </c>
      <c r="J125" s="17" t="s">
        <v>551</v>
      </c>
      <c r="K125" s="59" t="s">
        <v>567</v>
      </c>
      <c r="L125" s="371" t="s">
        <v>818</v>
      </c>
      <c r="M125" s="60" t="s">
        <v>817</v>
      </c>
      <c r="N125" s="18" t="s">
        <v>554</v>
      </c>
      <c r="O125" s="75" t="s">
        <v>555</v>
      </c>
      <c r="P125" s="94"/>
      <c r="Q125" s="8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38" s="442" customFormat="1" ht="14.25">
      <c r="A126" s="476">
        <v>1</v>
      </c>
      <c r="B126" s="477">
        <v>44327</v>
      </c>
      <c r="C126" s="478"/>
      <c r="D126" s="420" t="s">
        <v>465</v>
      </c>
      <c r="E126" s="479" t="s">
        <v>557</v>
      </c>
      <c r="F126" s="418">
        <v>239</v>
      </c>
      <c r="G126" s="480">
        <v>218</v>
      </c>
      <c r="H126" s="479">
        <v>264</v>
      </c>
      <c r="I126" s="481" t="s">
        <v>846</v>
      </c>
      <c r="J126" s="419" t="s">
        <v>700</v>
      </c>
      <c r="K126" s="419">
        <f t="shared" ref="K126" si="71">H126-F126</f>
        <v>25</v>
      </c>
      <c r="L126" s="482">
        <f>(F126*-0.8)/100</f>
        <v>-1.9120000000000001</v>
      </c>
      <c r="M126" s="483">
        <f t="shared" ref="M126" si="72">(K126+L126)/F126</f>
        <v>9.6602510460251048E-2</v>
      </c>
      <c r="N126" s="419" t="s">
        <v>556</v>
      </c>
      <c r="O126" s="456">
        <v>44354</v>
      </c>
      <c r="P126" s="427"/>
      <c r="Q126" s="4"/>
      <c r="R126" s="428" t="s">
        <v>559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38" s="37" customFormat="1" ht="14.25">
      <c r="A127" s="340">
        <v>2</v>
      </c>
      <c r="B127" s="353">
        <v>44363</v>
      </c>
      <c r="C127" s="411"/>
      <c r="D127" s="389" t="s">
        <v>528</v>
      </c>
      <c r="E127" s="358" t="s">
        <v>557</v>
      </c>
      <c r="F127" s="366" t="s">
        <v>956</v>
      </c>
      <c r="G127" s="363">
        <v>2070</v>
      </c>
      <c r="H127" s="358"/>
      <c r="I127" s="355" t="s">
        <v>957</v>
      </c>
      <c r="J127" s="334" t="s">
        <v>558</v>
      </c>
      <c r="K127" s="334"/>
      <c r="L127" s="381"/>
      <c r="M127" s="379"/>
      <c r="N127" s="334"/>
      <c r="O127" s="386"/>
      <c r="P127" s="427"/>
      <c r="Q127" s="4"/>
      <c r="R127" s="428" t="s">
        <v>559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38" s="37" customFormat="1" ht="14.25">
      <c r="A128" s="340"/>
      <c r="B128" s="353"/>
      <c r="C128" s="411"/>
      <c r="D128" s="389"/>
      <c r="E128" s="358"/>
      <c r="F128" s="366"/>
      <c r="G128" s="363"/>
      <c r="H128" s="358"/>
      <c r="I128" s="355"/>
      <c r="J128" s="334"/>
      <c r="K128" s="334"/>
      <c r="L128" s="381"/>
      <c r="M128" s="379"/>
      <c r="N128" s="334"/>
      <c r="O128" s="386"/>
      <c r="P128" s="427"/>
      <c r="Q128" s="4"/>
      <c r="R128" s="428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9" s="5" customFormat="1">
      <c r="A129" s="515"/>
      <c r="B129" s="345"/>
      <c r="C129" s="346"/>
      <c r="D129" s="347"/>
      <c r="E129" s="375"/>
      <c r="F129" s="375"/>
      <c r="G129" s="425"/>
      <c r="H129" s="425"/>
      <c r="I129" s="375"/>
      <c r="J129" s="426"/>
      <c r="K129" s="421"/>
      <c r="L129" s="422"/>
      <c r="M129" s="423"/>
      <c r="N129" s="424"/>
      <c r="O129" s="348"/>
      <c r="P129" s="120"/>
      <c r="Q129"/>
      <c r="R129" s="91"/>
      <c r="T129" s="54"/>
      <c r="U129" s="54"/>
      <c r="V129" s="54"/>
      <c r="W129" s="54"/>
      <c r="X129" s="54"/>
      <c r="Y129" s="54"/>
      <c r="Z129" s="54"/>
    </row>
    <row r="130" spans="1:29">
      <c r="A130" s="20" t="s">
        <v>560</v>
      </c>
      <c r="B130" s="20"/>
      <c r="C130" s="20"/>
      <c r="D130" s="20"/>
      <c r="E130" s="2"/>
      <c r="F130" s="27" t="s">
        <v>562</v>
      </c>
      <c r="G130" s="79"/>
      <c r="H130" s="79"/>
      <c r="I130" s="35"/>
      <c r="J130" s="82"/>
      <c r="K130" s="80"/>
      <c r="L130" s="81"/>
      <c r="M130" s="82"/>
      <c r="N130" s="83"/>
      <c r="O130" s="121"/>
      <c r="P130" s="8"/>
      <c r="Q130" s="13"/>
      <c r="R130" s="93"/>
      <c r="S130" s="13"/>
      <c r="T130" s="13"/>
      <c r="U130" s="13"/>
      <c r="V130" s="13"/>
      <c r="W130" s="13"/>
      <c r="X130" s="13"/>
      <c r="Y130" s="13"/>
    </row>
    <row r="131" spans="1:29">
      <c r="A131" s="26" t="s">
        <v>561</v>
      </c>
      <c r="B131" s="20"/>
      <c r="C131" s="20"/>
      <c r="D131" s="20"/>
      <c r="E131" s="29"/>
      <c r="F131" s="27" t="s">
        <v>564</v>
      </c>
      <c r="G131" s="9"/>
      <c r="H131" s="9"/>
      <c r="I131" s="9"/>
      <c r="J131" s="50"/>
      <c r="K131" s="9"/>
      <c r="L131" s="9"/>
      <c r="M131" s="9"/>
      <c r="N131" s="8"/>
      <c r="O131" s="50"/>
      <c r="Q131" s="4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9">
      <c r="A132" s="26"/>
      <c r="B132" s="20"/>
      <c r="C132" s="20"/>
      <c r="D132" s="20"/>
      <c r="E132" s="29"/>
      <c r="F132" s="27"/>
      <c r="G132" s="9"/>
      <c r="H132" s="9"/>
      <c r="I132" s="9"/>
      <c r="J132" s="50"/>
      <c r="K132" s="9"/>
      <c r="L132" s="9"/>
      <c r="M132" s="9"/>
      <c r="N132" s="8"/>
      <c r="O132" s="50"/>
      <c r="Q132" s="4"/>
      <c r="R132" s="79"/>
      <c r="S132" s="13"/>
      <c r="T132" s="13"/>
      <c r="U132" s="13"/>
      <c r="V132" s="13"/>
      <c r="W132" s="13"/>
      <c r="X132" s="13"/>
      <c r="Y132" s="13"/>
      <c r="Z132" s="13"/>
    </row>
    <row r="133" spans="1:29" ht="15">
      <c r="A133" s="8"/>
      <c r="B133" s="30" t="s">
        <v>821</v>
      </c>
      <c r="C133" s="30"/>
      <c r="D133" s="30"/>
      <c r="E133" s="30"/>
      <c r="F133" s="31"/>
      <c r="G133" s="29"/>
      <c r="H133" s="29"/>
      <c r="I133" s="70"/>
      <c r="J133" s="71"/>
      <c r="K133" s="72"/>
      <c r="L133" s="370"/>
      <c r="M133" s="9"/>
      <c r="N133" s="8"/>
      <c r="O133" s="50"/>
      <c r="Q133" s="4"/>
      <c r="R133" s="79"/>
      <c r="S133" s="13"/>
      <c r="T133" s="13"/>
      <c r="U133" s="13"/>
      <c r="V133" s="13"/>
      <c r="W133" s="13"/>
      <c r="X133" s="13"/>
      <c r="Y133" s="13"/>
      <c r="Z133" s="13"/>
    </row>
    <row r="134" spans="1:29" ht="38.25">
      <c r="A134" s="17" t="s">
        <v>16</v>
      </c>
      <c r="B134" s="18" t="s">
        <v>534</v>
      </c>
      <c r="C134" s="18"/>
      <c r="D134" s="19" t="s">
        <v>545</v>
      </c>
      <c r="E134" s="18" t="s">
        <v>546</v>
      </c>
      <c r="F134" s="18" t="s">
        <v>547</v>
      </c>
      <c r="G134" s="18" t="s">
        <v>566</v>
      </c>
      <c r="H134" s="18" t="s">
        <v>549</v>
      </c>
      <c r="I134" s="18" t="s">
        <v>550</v>
      </c>
      <c r="J134" s="73" t="s">
        <v>551</v>
      </c>
      <c r="K134" s="59" t="s">
        <v>567</v>
      </c>
      <c r="L134" s="74" t="s">
        <v>568</v>
      </c>
      <c r="M134" s="18" t="s">
        <v>569</v>
      </c>
      <c r="N134" s="371" t="s">
        <v>818</v>
      </c>
      <c r="O134" s="60" t="s">
        <v>817</v>
      </c>
      <c r="P134" s="18" t="s">
        <v>554</v>
      </c>
      <c r="Q134" s="75" t="s">
        <v>555</v>
      </c>
      <c r="R134" s="79"/>
      <c r="S134" s="13"/>
      <c r="T134" s="13"/>
      <c r="U134" s="13"/>
      <c r="V134" s="13"/>
      <c r="W134" s="13"/>
      <c r="X134" s="13"/>
      <c r="Y134" s="13"/>
      <c r="Z134" s="13"/>
    </row>
    <row r="135" spans="1:29" ht="14.25">
      <c r="A135" s="340"/>
      <c r="B135" s="353"/>
      <c r="C135" s="357"/>
      <c r="D135" s="365"/>
      <c r="E135" s="358"/>
      <c r="F135" s="380"/>
      <c r="G135" s="363"/>
      <c r="H135" s="358"/>
      <c r="I135" s="355"/>
      <c r="J135" s="391"/>
      <c r="K135" s="391"/>
      <c r="L135" s="392"/>
      <c r="M135" s="390"/>
      <c r="N135" s="392"/>
      <c r="O135" s="379"/>
      <c r="P135" s="359"/>
      <c r="Q135" s="372"/>
      <c r="R135" s="388"/>
      <c r="S135" s="378"/>
      <c r="T135" s="13"/>
      <c r="U135" s="387"/>
      <c r="V135" s="387"/>
      <c r="W135" s="387"/>
      <c r="X135" s="387"/>
      <c r="Y135" s="387"/>
      <c r="Z135" s="387"/>
      <c r="AA135" s="349"/>
      <c r="AB135" s="349"/>
      <c r="AC135" s="349"/>
    </row>
    <row r="136" spans="1:29" ht="14.25">
      <c r="A136" s="340"/>
      <c r="B136" s="353"/>
      <c r="C136" s="357"/>
      <c r="D136" s="365"/>
      <c r="E136" s="358"/>
      <c r="F136" s="380"/>
      <c r="G136" s="363"/>
      <c r="H136" s="358"/>
      <c r="I136" s="355"/>
      <c r="J136" s="391"/>
      <c r="K136" s="391"/>
      <c r="L136" s="392"/>
      <c r="M136" s="390"/>
      <c r="N136" s="392"/>
      <c r="O136" s="379"/>
      <c r="P136" s="359"/>
      <c r="Q136" s="372"/>
      <c r="R136" s="388"/>
      <c r="S136" s="378"/>
      <c r="T136" s="13"/>
      <c r="U136" s="387"/>
      <c r="V136" s="387"/>
      <c r="W136" s="387"/>
      <c r="X136" s="387"/>
      <c r="Y136" s="387"/>
      <c r="Z136" s="387"/>
      <c r="AA136" s="349"/>
      <c r="AB136" s="349"/>
      <c r="AC136" s="349"/>
    </row>
    <row r="137" spans="1:29" s="349" customFormat="1" ht="14.25">
      <c r="A137" s="340"/>
      <c r="B137" s="353"/>
      <c r="C137" s="357"/>
      <c r="D137" s="365"/>
      <c r="E137" s="358"/>
      <c r="F137" s="380"/>
      <c r="G137" s="363"/>
      <c r="H137" s="358"/>
      <c r="I137" s="355"/>
      <c r="J137" s="391"/>
      <c r="K137" s="391"/>
      <c r="L137" s="392"/>
      <c r="M137" s="390"/>
      <c r="N137" s="392"/>
      <c r="O137" s="379"/>
      <c r="P137" s="359"/>
      <c r="Q137" s="372"/>
      <c r="R137" s="385"/>
      <c r="S137" s="387"/>
      <c r="T137" s="387"/>
      <c r="U137" s="387"/>
      <c r="V137" s="387"/>
      <c r="W137" s="387"/>
      <c r="X137" s="387"/>
      <c r="Y137" s="387"/>
      <c r="Z137" s="387"/>
    </row>
    <row r="138" spans="1:29" s="349" customFormat="1" ht="14.25">
      <c r="A138" s="340"/>
      <c r="B138" s="353"/>
      <c r="C138" s="357"/>
      <c r="D138" s="365"/>
      <c r="E138" s="358"/>
      <c r="F138" s="391"/>
      <c r="G138" s="366"/>
      <c r="H138" s="358"/>
      <c r="I138" s="355"/>
      <c r="J138" s="391"/>
      <c r="K138" s="391"/>
      <c r="L138" s="392"/>
      <c r="M138" s="390"/>
      <c r="N138" s="392"/>
      <c r="O138" s="379"/>
      <c r="P138" s="359"/>
      <c r="Q138" s="372"/>
      <c r="R138" s="385"/>
      <c r="S138" s="387"/>
      <c r="T138" s="387"/>
      <c r="U138" s="387"/>
      <c r="V138" s="387"/>
      <c r="W138" s="387"/>
      <c r="X138" s="387"/>
      <c r="Y138" s="387"/>
      <c r="Z138" s="387"/>
    </row>
    <row r="139" spans="1:29" s="349" customFormat="1" ht="14.25">
      <c r="A139" s="340"/>
      <c r="B139" s="353"/>
      <c r="C139" s="357"/>
      <c r="D139" s="365"/>
      <c r="E139" s="358"/>
      <c r="F139" s="391"/>
      <c r="G139" s="366"/>
      <c r="H139" s="358"/>
      <c r="I139" s="355"/>
      <c r="J139" s="391"/>
      <c r="K139" s="391"/>
      <c r="L139" s="392"/>
      <c r="M139" s="390"/>
      <c r="N139" s="392"/>
      <c r="O139" s="379"/>
      <c r="P139" s="359"/>
      <c r="Q139" s="372"/>
      <c r="R139" s="385"/>
      <c r="S139" s="387"/>
      <c r="T139" s="387"/>
      <c r="U139" s="387"/>
      <c r="V139" s="387"/>
      <c r="W139" s="387"/>
      <c r="X139" s="387"/>
      <c r="Y139" s="387"/>
      <c r="Z139" s="387"/>
    </row>
    <row r="140" spans="1:29" s="349" customFormat="1" ht="14.25">
      <c r="A140" s="340"/>
      <c r="B140" s="353"/>
      <c r="C140" s="357"/>
      <c r="D140" s="365"/>
      <c r="E140" s="358"/>
      <c r="F140" s="380"/>
      <c r="G140" s="363"/>
      <c r="H140" s="358"/>
      <c r="I140" s="355"/>
      <c r="J140" s="391"/>
      <c r="K140" s="382"/>
      <c r="L140" s="392"/>
      <c r="M140" s="390"/>
      <c r="N140" s="392"/>
      <c r="O140" s="379"/>
      <c r="P140" s="384"/>
      <c r="Q140" s="372"/>
      <c r="R140" s="385"/>
      <c r="S140" s="387"/>
      <c r="T140" s="387"/>
      <c r="U140" s="387"/>
      <c r="V140" s="387"/>
      <c r="W140" s="387"/>
      <c r="X140" s="387"/>
      <c r="Y140" s="387"/>
      <c r="Z140" s="387"/>
    </row>
    <row r="141" spans="1:29" s="349" customFormat="1" ht="14.25">
      <c r="A141" s="340"/>
      <c r="B141" s="353"/>
      <c r="C141" s="357"/>
      <c r="D141" s="365"/>
      <c r="E141" s="358"/>
      <c r="F141" s="380"/>
      <c r="G141" s="363"/>
      <c r="H141" s="358"/>
      <c r="I141" s="355"/>
      <c r="J141" s="382"/>
      <c r="K141" s="382"/>
      <c r="L141" s="382"/>
      <c r="M141" s="382"/>
      <c r="N141" s="383"/>
      <c r="O141" s="393"/>
      <c r="P141" s="384"/>
      <c r="Q141" s="372"/>
      <c r="R141" s="385"/>
      <c r="S141" s="387"/>
      <c r="T141" s="387"/>
      <c r="U141" s="387"/>
      <c r="V141" s="387"/>
      <c r="W141" s="387"/>
      <c r="X141" s="387"/>
      <c r="Y141" s="387"/>
      <c r="Z141" s="387"/>
    </row>
    <row r="142" spans="1:29" s="349" customFormat="1" ht="14.25">
      <c r="A142" s="340"/>
      <c r="B142" s="353"/>
      <c r="C142" s="357"/>
      <c r="D142" s="365"/>
      <c r="E142" s="358"/>
      <c r="F142" s="391"/>
      <c r="G142" s="366"/>
      <c r="H142" s="358"/>
      <c r="I142" s="355"/>
      <c r="J142" s="391"/>
      <c r="K142" s="391"/>
      <c r="L142" s="392"/>
      <c r="M142" s="390"/>
      <c r="N142" s="392"/>
      <c r="O142" s="379"/>
      <c r="P142" s="359"/>
      <c r="Q142" s="372"/>
      <c r="R142" s="388"/>
      <c r="S142" s="378"/>
      <c r="T142" s="387"/>
      <c r="U142" s="387"/>
      <c r="V142" s="387"/>
      <c r="W142" s="387"/>
      <c r="X142" s="387"/>
      <c r="Y142" s="387"/>
      <c r="Z142" s="387"/>
    </row>
    <row r="143" spans="1:29" s="349" customFormat="1" ht="14.25">
      <c r="A143" s="340"/>
      <c r="B143" s="353"/>
      <c r="C143" s="357"/>
      <c r="D143" s="365"/>
      <c r="E143" s="358"/>
      <c r="F143" s="380"/>
      <c r="G143" s="363"/>
      <c r="H143" s="358"/>
      <c r="I143" s="355"/>
      <c r="J143" s="334"/>
      <c r="K143" s="334"/>
      <c r="L143" s="334"/>
      <c r="M143" s="334"/>
      <c r="N143" s="381"/>
      <c r="O143" s="379"/>
      <c r="P143" s="360"/>
      <c r="Q143" s="372"/>
      <c r="R143" s="388"/>
      <c r="S143" s="378"/>
      <c r="T143" s="387"/>
      <c r="U143" s="387"/>
      <c r="V143" s="387"/>
      <c r="W143" s="387"/>
      <c r="X143" s="387"/>
      <c r="Y143" s="387"/>
      <c r="Z143" s="387"/>
    </row>
    <row r="144" spans="1:29">
      <c r="A144" s="26"/>
      <c r="B144" s="20"/>
      <c r="C144" s="20"/>
      <c r="D144" s="20"/>
      <c r="E144" s="29"/>
      <c r="F144" s="27"/>
      <c r="G144" s="9"/>
      <c r="H144" s="9"/>
      <c r="I144" s="9"/>
      <c r="J144" s="50"/>
      <c r="K144" s="9"/>
      <c r="L144" s="9"/>
      <c r="M144" s="9"/>
      <c r="N144" s="8"/>
      <c r="O144" s="50"/>
      <c r="P144" s="4"/>
      <c r="Q144" s="8"/>
      <c r="R144" s="138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26"/>
      <c r="B145" s="20"/>
      <c r="C145" s="20"/>
      <c r="D145" s="20"/>
      <c r="E145" s="29"/>
      <c r="F145" s="27"/>
      <c r="G145" s="38"/>
      <c r="H145" s="39"/>
      <c r="I145" s="79"/>
      <c r="J145" s="14"/>
      <c r="K145" s="80"/>
      <c r="L145" s="81"/>
      <c r="M145" s="82"/>
      <c r="N145" s="83"/>
      <c r="O145" s="84"/>
      <c r="P145" s="8"/>
      <c r="Q145" s="13"/>
      <c r="R145" s="138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34"/>
      <c r="B146" s="42"/>
      <c r="C146" s="99"/>
      <c r="D146" s="3"/>
      <c r="E146" s="35"/>
      <c r="F146" s="79"/>
      <c r="G146" s="38"/>
      <c r="H146" s="39"/>
      <c r="I146" s="79"/>
      <c r="J146" s="14"/>
      <c r="K146" s="80"/>
      <c r="L146" s="81"/>
      <c r="M146" s="82"/>
      <c r="N146" s="83"/>
      <c r="O146" s="84"/>
      <c r="P146" s="8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 ht="15">
      <c r="A147" s="2"/>
      <c r="B147" s="100" t="s">
        <v>576</v>
      </c>
      <c r="C147" s="100"/>
      <c r="D147" s="100"/>
      <c r="E147" s="100"/>
      <c r="F147" s="14"/>
      <c r="G147" s="14"/>
      <c r="H147" s="101"/>
      <c r="I147" s="14"/>
      <c r="J147" s="71"/>
      <c r="K147" s="72"/>
      <c r="L147" s="14"/>
      <c r="M147" s="14"/>
      <c r="N147" s="13"/>
      <c r="O147" s="95"/>
      <c r="P147" s="8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 ht="38.25">
      <c r="A148" s="17" t="s">
        <v>16</v>
      </c>
      <c r="B148" s="18" t="s">
        <v>534</v>
      </c>
      <c r="C148" s="18"/>
      <c r="D148" s="19" t="s">
        <v>545</v>
      </c>
      <c r="E148" s="18" t="s">
        <v>546</v>
      </c>
      <c r="F148" s="18" t="s">
        <v>547</v>
      </c>
      <c r="G148" s="18" t="s">
        <v>577</v>
      </c>
      <c r="H148" s="18" t="s">
        <v>578</v>
      </c>
      <c r="I148" s="18" t="s">
        <v>550</v>
      </c>
      <c r="J148" s="58" t="s">
        <v>551</v>
      </c>
      <c r="K148" s="18" t="s">
        <v>552</v>
      </c>
      <c r="L148" s="18" t="s">
        <v>553</v>
      </c>
      <c r="M148" s="18" t="s">
        <v>554</v>
      </c>
      <c r="N148" s="19" t="s">
        <v>555</v>
      </c>
      <c r="O148" s="95"/>
      <c r="P148" s="8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</v>
      </c>
      <c r="B149" s="102">
        <v>41579</v>
      </c>
      <c r="C149" s="102"/>
      <c r="D149" s="103" t="s">
        <v>579</v>
      </c>
      <c r="E149" s="104" t="s">
        <v>580</v>
      </c>
      <c r="F149" s="105">
        <v>82</v>
      </c>
      <c r="G149" s="104" t="s">
        <v>581</v>
      </c>
      <c r="H149" s="104">
        <v>100</v>
      </c>
      <c r="I149" s="122">
        <v>100</v>
      </c>
      <c r="J149" s="123" t="s">
        <v>582</v>
      </c>
      <c r="K149" s="124">
        <f t="shared" ref="K149:K180" si="73">H149-F149</f>
        <v>18</v>
      </c>
      <c r="L149" s="125">
        <f t="shared" ref="L149:L180" si="74">K149/F149</f>
        <v>0.21951219512195122</v>
      </c>
      <c r="M149" s="126" t="s">
        <v>556</v>
      </c>
      <c r="N149" s="127">
        <v>42657</v>
      </c>
      <c r="O149" s="50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</v>
      </c>
      <c r="B150" s="102">
        <v>41794</v>
      </c>
      <c r="C150" s="102"/>
      <c r="D150" s="103" t="s">
        <v>583</v>
      </c>
      <c r="E150" s="104" t="s">
        <v>557</v>
      </c>
      <c r="F150" s="105">
        <v>257</v>
      </c>
      <c r="G150" s="104" t="s">
        <v>581</v>
      </c>
      <c r="H150" s="104">
        <v>300</v>
      </c>
      <c r="I150" s="122">
        <v>300</v>
      </c>
      <c r="J150" s="123" t="s">
        <v>582</v>
      </c>
      <c r="K150" s="124">
        <f t="shared" si="73"/>
        <v>43</v>
      </c>
      <c r="L150" s="125">
        <f t="shared" si="74"/>
        <v>0.16731517509727625</v>
      </c>
      <c r="M150" s="126" t="s">
        <v>556</v>
      </c>
      <c r="N150" s="127">
        <v>41822</v>
      </c>
      <c r="O150" s="50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</v>
      </c>
      <c r="B151" s="102">
        <v>41828</v>
      </c>
      <c r="C151" s="102"/>
      <c r="D151" s="103" t="s">
        <v>584</v>
      </c>
      <c r="E151" s="104" t="s">
        <v>557</v>
      </c>
      <c r="F151" s="105">
        <v>393</v>
      </c>
      <c r="G151" s="104" t="s">
        <v>581</v>
      </c>
      <c r="H151" s="104">
        <v>468</v>
      </c>
      <c r="I151" s="122">
        <v>468</v>
      </c>
      <c r="J151" s="123" t="s">
        <v>582</v>
      </c>
      <c r="K151" s="124">
        <f t="shared" si="73"/>
        <v>75</v>
      </c>
      <c r="L151" s="125">
        <f t="shared" si="74"/>
        <v>0.19083969465648856</v>
      </c>
      <c r="M151" s="126" t="s">
        <v>556</v>
      </c>
      <c r="N151" s="127">
        <v>41863</v>
      </c>
      <c r="O151" s="50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</v>
      </c>
      <c r="B152" s="102">
        <v>41857</v>
      </c>
      <c r="C152" s="102"/>
      <c r="D152" s="103" t="s">
        <v>585</v>
      </c>
      <c r="E152" s="104" t="s">
        <v>557</v>
      </c>
      <c r="F152" s="105">
        <v>205</v>
      </c>
      <c r="G152" s="104" t="s">
        <v>581</v>
      </c>
      <c r="H152" s="104">
        <v>275</v>
      </c>
      <c r="I152" s="122">
        <v>250</v>
      </c>
      <c r="J152" s="123" t="s">
        <v>582</v>
      </c>
      <c r="K152" s="124">
        <f t="shared" si="73"/>
        <v>70</v>
      </c>
      <c r="L152" s="125">
        <f t="shared" si="74"/>
        <v>0.34146341463414637</v>
      </c>
      <c r="M152" s="126" t="s">
        <v>556</v>
      </c>
      <c r="N152" s="127">
        <v>41962</v>
      </c>
      <c r="O152" s="50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5</v>
      </c>
      <c r="B153" s="102">
        <v>41886</v>
      </c>
      <c r="C153" s="102"/>
      <c r="D153" s="103" t="s">
        <v>586</v>
      </c>
      <c r="E153" s="104" t="s">
        <v>557</v>
      </c>
      <c r="F153" s="105">
        <v>162</v>
      </c>
      <c r="G153" s="104" t="s">
        <v>581</v>
      </c>
      <c r="H153" s="104">
        <v>190</v>
      </c>
      <c r="I153" s="122">
        <v>190</v>
      </c>
      <c r="J153" s="123" t="s">
        <v>582</v>
      </c>
      <c r="K153" s="124">
        <f t="shared" si="73"/>
        <v>28</v>
      </c>
      <c r="L153" s="125">
        <f t="shared" si="74"/>
        <v>0.1728395061728395</v>
      </c>
      <c r="M153" s="126" t="s">
        <v>556</v>
      </c>
      <c r="N153" s="127">
        <v>42006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6</v>
      </c>
      <c r="B154" s="102">
        <v>41886</v>
      </c>
      <c r="C154" s="102"/>
      <c r="D154" s="103" t="s">
        <v>587</v>
      </c>
      <c r="E154" s="104" t="s">
        <v>557</v>
      </c>
      <c r="F154" s="105">
        <v>75</v>
      </c>
      <c r="G154" s="104" t="s">
        <v>581</v>
      </c>
      <c r="H154" s="104">
        <v>91.5</v>
      </c>
      <c r="I154" s="122" t="s">
        <v>588</v>
      </c>
      <c r="J154" s="123" t="s">
        <v>589</v>
      </c>
      <c r="K154" s="124">
        <f t="shared" si="73"/>
        <v>16.5</v>
      </c>
      <c r="L154" s="125">
        <f t="shared" si="74"/>
        <v>0.22</v>
      </c>
      <c r="M154" s="126" t="s">
        <v>556</v>
      </c>
      <c r="N154" s="127">
        <v>41954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7</v>
      </c>
      <c r="B155" s="102">
        <v>41913</v>
      </c>
      <c r="C155" s="102"/>
      <c r="D155" s="103" t="s">
        <v>590</v>
      </c>
      <c r="E155" s="104" t="s">
        <v>557</v>
      </c>
      <c r="F155" s="105">
        <v>850</v>
      </c>
      <c r="G155" s="104" t="s">
        <v>581</v>
      </c>
      <c r="H155" s="104">
        <v>982.5</v>
      </c>
      <c r="I155" s="122">
        <v>1050</v>
      </c>
      <c r="J155" s="123" t="s">
        <v>591</v>
      </c>
      <c r="K155" s="124">
        <f t="shared" si="73"/>
        <v>132.5</v>
      </c>
      <c r="L155" s="125">
        <f t="shared" si="74"/>
        <v>0.15588235294117647</v>
      </c>
      <c r="M155" s="126" t="s">
        <v>556</v>
      </c>
      <c r="N155" s="127">
        <v>42039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8</v>
      </c>
      <c r="B156" s="102">
        <v>41913</v>
      </c>
      <c r="C156" s="102"/>
      <c r="D156" s="103" t="s">
        <v>592</v>
      </c>
      <c r="E156" s="104" t="s">
        <v>557</v>
      </c>
      <c r="F156" s="105">
        <v>475</v>
      </c>
      <c r="G156" s="104" t="s">
        <v>581</v>
      </c>
      <c r="H156" s="104">
        <v>515</v>
      </c>
      <c r="I156" s="122">
        <v>600</v>
      </c>
      <c r="J156" s="123" t="s">
        <v>593</v>
      </c>
      <c r="K156" s="124">
        <f t="shared" si="73"/>
        <v>40</v>
      </c>
      <c r="L156" s="125">
        <f t="shared" si="74"/>
        <v>8.4210526315789472E-2</v>
      </c>
      <c r="M156" s="126" t="s">
        <v>556</v>
      </c>
      <c r="N156" s="127">
        <v>41939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9</v>
      </c>
      <c r="B157" s="102">
        <v>41913</v>
      </c>
      <c r="C157" s="102"/>
      <c r="D157" s="103" t="s">
        <v>594</v>
      </c>
      <c r="E157" s="104" t="s">
        <v>557</v>
      </c>
      <c r="F157" s="105">
        <v>86</v>
      </c>
      <c r="G157" s="104" t="s">
        <v>581</v>
      </c>
      <c r="H157" s="104">
        <v>99</v>
      </c>
      <c r="I157" s="122">
        <v>140</v>
      </c>
      <c r="J157" s="123" t="s">
        <v>595</v>
      </c>
      <c r="K157" s="124">
        <f t="shared" si="73"/>
        <v>13</v>
      </c>
      <c r="L157" s="125">
        <f t="shared" si="74"/>
        <v>0.15116279069767441</v>
      </c>
      <c r="M157" s="126" t="s">
        <v>556</v>
      </c>
      <c r="N157" s="127">
        <v>41939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10</v>
      </c>
      <c r="B158" s="102">
        <v>41926</v>
      </c>
      <c r="C158" s="102"/>
      <c r="D158" s="103" t="s">
        <v>596</v>
      </c>
      <c r="E158" s="104" t="s">
        <v>557</v>
      </c>
      <c r="F158" s="105">
        <v>496.6</v>
      </c>
      <c r="G158" s="104" t="s">
        <v>581</v>
      </c>
      <c r="H158" s="104">
        <v>621</v>
      </c>
      <c r="I158" s="122">
        <v>580</v>
      </c>
      <c r="J158" s="123" t="s">
        <v>582</v>
      </c>
      <c r="K158" s="124">
        <f t="shared" si="73"/>
        <v>124.39999999999998</v>
      </c>
      <c r="L158" s="125">
        <f t="shared" si="74"/>
        <v>0.25050342327829234</v>
      </c>
      <c r="M158" s="126" t="s">
        <v>556</v>
      </c>
      <c r="N158" s="127">
        <v>42605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11</v>
      </c>
      <c r="B159" s="102">
        <v>41926</v>
      </c>
      <c r="C159" s="102"/>
      <c r="D159" s="103" t="s">
        <v>597</v>
      </c>
      <c r="E159" s="104" t="s">
        <v>557</v>
      </c>
      <c r="F159" s="105">
        <v>2481.9</v>
      </c>
      <c r="G159" s="104" t="s">
        <v>581</v>
      </c>
      <c r="H159" s="104">
        <v>2840</v>
      </c>
      <c r="I159" s="122">
        <v>2870</v>
      </c>
      <c r="J159" s="123" t="s">
        <v>598</v>
      </c>
      <c r="K159" s="124">
        <f t="shared" si="73"/>
        <v>358.09999999999991</v>
      </c>
      <c r="L159" s="125">
        <f t="shared" si="74"/>
        <v>0.14428462065353154</v>
      </c>
      <c r="M159" s="126" t="s">
        <v>556</v>
      </c>
      <c r="N159" s="127">
        <v>42017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12</v>
      </c>
      <c r="B160" s="102">
        <v>41928</v>
      </c>
      <c r="C160" s="102"/>
      <c r="D160" s="103" t="s">
        <v>599</v>
      </c>
      <c r="E160" s="104" t="s">
        <v>557</v>
      </c>
      <c r="F160" s="105">
        <v>84.5</v>
      </c>
      <c r="G160" s="104" t="s">
        <v>581</v>
      </c>
      <c r="H160" s="104">
        <v>93</v>
      </c>
      <c r="I160" s="122">
        <v>110</v>
      </c>
      <c r="J160" s="123" t="s">
        <v>600</v>
      </c>
      <c r="K160" s="124">
        <f t="shared" si="73"/>
        <v>8.5</v>
      </c>
      <c r="L160" s="125">
        <f t="shared" si="74"/>
        <v>0.10059171597633136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13</v>
      </c>
      <c r="B161" s="102">
        <v>41928</v>
      </c>
      <c r="C161" s="102"/>
      <c r="D161" s="103" t="s">
        <v>601</v>
      </c>
      <c r="E161" s="104" t="s">
        <v>557</v>
      </c>
      <c r="F161" s="105">
        <v>401</v>
      </c>
      <c r="G161" s="104" t="s">
        <v>581</v>
      </c>
      <c r="H161" s="104">
        <v>428</v>
      </c>
      <c r="I161" s="122">
        <v>450</v>
      </c>
      <c r="J161" s="123" t="s">
        <v>602</v>
      </c>
      <c r="K161" s="124">
        <f t="shared" si="73"/>
        <v>27</v>
      </c>
      <c r="L161" s="125">
        <f t="shared" si="74"/>
        <v>6.7331670822942641E-2</v>
      </c>
      <c r="M161" s="126" t="s">
        <v>556</v>
      </c>
      <c r="N161" s="127">
        <v>42020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14</v>
      </c>
      <c r="B162" s="102">
        <v>41928</v>
      </c>
      <c r="C162" s="102"/>
      <c r="D162" s="103" t="s">
        <v>603</v>
      </c>
      <c r="E162" s="104" t="s">
        <v>557</v>
      </c>
      <c r="F162" s="105">
        <v>101</v>
      </c>
      <c r="G162" s="104" t="s">
        <v>581</v>
      </c>
      <c r="H162" s="104">
        <v>112</v>
      </c>
      <c r="I162" s="122">
        <v>120</v>
      </c>
      <c r="J162" s="123" t="s">
        <v>604</v>
      </c>
      <c r="K162" s="124">
        <f t="shared" si="73"/>
        <v>11</v>
      </c>
      <c r="L162" s="125">
        <f t="shared" si="74"/>
        <v>0.10891089108910891</v>
      </c>
      <c r="M162" s="126" t="s">
        <v>556</v>
      </c>
      <c r="N162" s="127">
        <v>41939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15</v>
      </c>
      <c r="B163" s="102">
        <v>41954</v>
      </c>
      <c r="C163" s="102"/>
      <c r="D163" s="103" t="s">
        <v>605</v>
      </c>
      <c r="E163" s="104" t="s">
        <v>557</v>
      </c>
      <c r="F163" s="105">
        <v>59</v>
      </c>
      <c r="G163" s="104" t="s">
        <v>581</v>
      </c>
      <c r="H163" s="104">
        <v>76</v>
      </c>
      <c r="I163" s="122">
        <v>76</v>
      </c>
      <c r="J163" s="123" t="s">
        <v>582</v>
      </c>
      <c r="K163" s="124">
        <f t="shared" si="73"/>
        <v>17</v>
      </c>
      <c r="L163" s="125">
        <f t="shared" si="74"/>
        <v>0.28813559322033899</v>
      </c>
      <c r="M163" s="126" t="s">
        <v>556</v>
      </c>
      <c r="N163" s="127">
        <v>43032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16</v>
      </c>
      <c r="B164" s="102">
        <v>41954</v>
      </c>
      <c r="C164" s="102"/>
      <c r="D164" s="103" t="s">
        <v>594</v>
      </c>
      <c r="E164" s="104" t="s">
        <v>557</v>
      </c>
      <c r="F164" s="105">
        <v>99</v>
      </c>
      <c r="G164" s="104" t="s">
        <v>581</v>
      </c>
      <c r="H164" s="104">
        <v>120</v>
      </c>
      <c r="I164" s="122">
        <v>120</v>
      </c>
      <c r="J164" s="123" t="s">
        <v>606</v>
      </c>
      <c r="K164" s="124">
        <f t="shared" si="73"/>
        <v>21</v>
      </c>
      <c r="L164" s="125">
        <f t="shared" si="74"/>
        <v>0.21212121212121213</v>
      </c>
      <c r="M164" s="126" t="s">
        <v>556</v>
      </c>
      <c r="N164" s="127">
        <v>41960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17</v>
      </c>
      <c r="B165" s="102">
        <v>41956</v>
      </c>
      <c r="C165" s="102"/>
      <c r="D165" s="103" t="s">
        <v>607</v>
      </c>
      <c r="E165" s="104" t="s">
        <v>557</v>
      </c>
      <c r="F165" s="105">
        <v>22</v>
      </c>
      <c r="G165" s="104" t="s">
        <v>581</v>
      </c>
      <c r="H165" s="104">
        <v>33.549999999999997</v>
      </c>
      <c r="I165" s="122">
        <v>32</v>
      </c>
      <c r="J165" s="123" t="s">
        <v>608</v>
      </c>
      <c r="K165" s="124">
        <f t="shared" si="73"/>
        <v>11.549999999999997</v>
      </c>
      <c r="L165" s="125">
        <f t="shared" si="74"/>
        <v>0.52499999999999991</v>
      </c>
      <c r="M165" s="126" t="s">
        <v>556</v>
      </c>
      <c r="N165" s="127">
        <v>42188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18</v>
      </c>
      <c r="B166" s="102">
        <v>41976</v>
      </c>
      <c r="C166" s="102"/>
      <c r="D166" s="103" t="s">
        <v>609</v>
      </c>
      <c r="E166" s="104" t="s">
        <v>557</v>
      </c>
      <c r="F166" s="105">
        <v>440</v>
      </c>
      <c r="G166" s="104" t="s">
        <v>581</v>
      </c>
      <c r="H166" s="104">
        <v>520</v>
      </c>
      <c r="I166" s="122">
        <v>520</v>
      </c>
      <c r="J166" s="123" t="s">
        <v>610</v>
      </c>
      <c r="K166" s="124">
        <f t="shared" si="73"/>
        <v>80</v>
      </c>
      <c r="L166" s="125">
        <f t="shared" si="74"/>
        <v>0.18181818181818182</v>
      </c>
      <c r="M166" s="126" t="s">
        <v>556</v>
      </c>
      <c r="N166" s="127">
        <v>42208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19</v>
      </c>
      <c r="B167" s="102">
        <v>41976</v>
      </c>
      <c r="C167" s="102"/>
      <c r="D167" s="103" t="s">
        <v>611</v>
      </c>
      <c r="E167" s="104" t="s">
        <v>557</v>
      </c>
      <c r="F167" s="105">
        <v>360</v>
      </c>
      <c r="G167" s="104" t="s">
        <v>581</v>
      </c>
      <c r="H167" s="104">
        <v>427</v>
      </c>
      <c r="I167" s="122">
        <v>425</v>
      </c>
      <c r="J167" s="123" t="s">
        <v>612</v>
      </c>
      <c r="K167" s="124">
        <f t="shared" si="73"/>
        <v>67</v>
      </c>
      <c r="L167" s="125">
        <f t="shared" si="74"/>
        <v>0.18611111111111112</v>
      </c>
      <c r="M167" s="126" t="s">
        <v>556</v>
      </c>
      <c r="N167" s="127">
        <v>42058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20</v>
      </c>
      <c r="B168" s="102">
        <v>42012</v>
      </c>
      <c r="C168" s="102"/>
      <c r="D168" s="103" t="s">
        <v>613</v>
      </c>
      <c r="E168" s="104" t="s">
        <v>557</v>
      </c>
      <c r="F168" s="105">
        <v>360</v>
      </c>
      <c r="G168" s="104" t="s">
        <v>581</v>
      </c>
      <c r="H168" s="104">
        <v>455</v>
      </c>
      <c r="I168" s="122">
        <v>420</v>
      </c>
      <c r="J168" s="123" t="s">
        <v>614</v>
      </c>
      <c r="K168" s="124">
        <f t="shared" si="73"/>
        <v>95</v>
      </c>
      <c r="L168" s="125">
        <f t="shared" si="74"/>
        <v>0.2638888888888889</v>
      </c>
      <c r="M168" s="126" t="s">
        <v>556</v>
      </c>
      <c r="N168" s="127">
        <v>42024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21</v>
      </c>
      <c r="B169" s="102">
        <v>42012</v>
      </c>
      <c r="C169" s="102"/>
      <c r="D169" s="103" t="s">
        <v>615</v>
      </c>
      <c r="E169" s="104" t="s">
        <v>557</v>
      </c>
      <c r="F169" s="105">
        <v>130</v>
      </c>
      <c r="G169" s="104"/>
      <c r="H169" s="104">
        <v>175.5</v>
      </c>
      <c r="I169" s="122">
        <v>165</v>
      </c>
      <c r="J169" s="123" t="s">
        <v>616</v>
      </c>
      <c r="K169" s="124">
        <f t="shared" si="73"/>
        <v>45.5</v>
      </c>
      <c r="L169" s="125">
        <f t="shared" si="74"/>
        <v>0.35</v>
      </c>
      <c r="M169" s="126" t="s">
        <v>556</v>
      </c>
      <c r="N169" s="127">
        <v>43088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22</v>
      </c>
      <c r="B170" s="102">
        <v>42040</v>
      </c>
      <c r="C170" s="102"/>
      <c r="D170" s="103" t="s">
        <v>376</v>
      </c>
      <c r="E170" s="104" t="s">
        <v>580</v>
      </c>
      <c r="F170" s="105">
        <v>98</v>
      </c>
      <c r="G170" s="104"/>
      <c r="H170" s="104">
        <v>120</v>
      </c>
      <c r="I170" s="122">
        <v>120</v>
      </c>
      <c r="J170" s="123" t="s">
        <v>582</v>
      </c>
      <c r="K170" s="124">
        <f t="shared" si="73"/>
        <v>22</v>
      </c>
      <c r="L170" s="125">
        <f t="shared" si="74"/>
        <v>0.22448979591836735</v>
      </c>
      <c r="M170" s="126" t="s">
        <v>556</v>
      </c>
      <c r="N170" s="127">
        <v>42753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23</v>
      </c>
      <c r="B171" s="102">
        <v>42040</v>
      </c>
      <c r="C171" s="102"/>
      <c r="D171" s="103" t="s">
        <v>617</v>
      </c>
      <c r="E171" s="104" t="s">
        <v>580</v>
      </c>
      <c r="F171" s="105">
        <v>196</v>
      </c>
      <c r="G171" s="104"/>
      <c r="H171" s="104">
        <v>262</v>
      </c>
      <c r="I171" s="122">
        <v>255</v>
      </c>
      <c r="J171" s="123" t="s">
        <v>582</v>
      </c>
      <c r="K171" s="124">
        <f t="shared" si="73"/>
        <v>66</v>
      </c>
      <c r="L171" s="125">
        <f t="shared" si="74"/>
        <v>0.33673469387755101</v>
      </c>
      <c r="M171" s="126" t="s">
        <v>556</v>
      </c>
      <c r="N171" s="127">
        <v>42599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24</v>
      </c>
      <c r="B172" s="106">
        <v>42067</v>
      </c>
      <c r="C172" s="106"/>
      <c r="D172" s="107" t="s">
        <v>375</v>
      </c>
      <c r="E172" s="108" t="s">
        <v>580</v>
      </c>
      <c r="F172" s="109">
        <v>235</v>
      </c>
      <c r="G172" s="109"/>
      <c r="H172" s="110">
        <v>77</v>
      </c>
      <c r="I172" s="128" t="s">
        <v>618</v>
      </c>
      <c r="J172" s="129" t="s">
        <v>619</v>
      </c>
      <c r="K172" s="130">
        <f t="shared" si="73"/>
        <v>-158</v>
      </c>
      <c r="L172" s="131">
        <f t="shared" si="74"/>
        <v>-0.67234042553191486</v>
      </c>
      <c r="M172" s="132" t="s">
        <v>620</v>
      </c>
      <c r="N172" s="133">
        <v>43522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25</v>
      </c>
      <c r="B173" s="102">
        <v>42067</v>
      </c>
      <c r="C173" s="102"/>
      <c r="D173" s="103" t="s">
        <v>453</v>
      </c>
      <c r="E173" s="104" t="s">
        <v>580</v>
      </c>
      <c r="F173" s="105">
        <v>185</v>
      </c>
      <c r="G173" s="104"/>
      <c r="H173" s="104">
        <v>224</v>
      </c>
      <c r="I173" s="122" t="s">
        <v>621</v>
      </c>
      <c r="J173" s="123" t="s">
        <v>582</v>
      </c>
      <c r="K173" s="124">
        <f t="shared" si="73"/>
        <v>39</v>
      </c>
      <c r="L173" s="125">
        <f t="shared" si="74"/>
        <v>0.21081081081081082</v>
      </c>
      <c r="M173" s="126" t="s">
        <v>556</v>
      </c>
      <c r="N173" s="127">
        <v>42647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323">
        <v>26</v>
      </c>
      <c r="B174" s="111">
        <v>42090</v>
      </c>
      <c r="C174" s="111"/>
      <c r="D174" s="112" t="s">
        <v>622</v>
      </c>
      <c r="E174" s="113" t="s">
        <v>580</v>
      </c>
      <c r="F174" s="114">
        <v>49.5</v>
      </c>
      <c r="G174" s="115"/>
      <c r="H174" s="115">
        <v>15.85</v>
      </c>
      <c r="I174" s="115">
        <v>67</v>
      </c>
      <c r="J174" s="134" t="s">
        <v>623</v>
      </c>
      <c r="K174" s="115">
        <f t="shared" si="73"/>
        <v>-33.65</v>
      </c>
      <c r="L174" s="135">
        <f t="shared" si="74"/>
        <v>-0.67979797979797973</v>
      </c>
      <c r="M174" s="132" t="s">
        <v>620</v>
      </c>
      <c r="N174" s="136">
        <v>43627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27</v>
      </c>
      <c r="B175" s="102">
        <v>42093</v>
      </c>
      <c r="C175" s="102"/>
      <c r="D175" s="103" t="s">
        <v>624</v>
      </c>
      <c r="E175" s="104" t="s">
        <v>580</v>
      </c>
      <c r="F175" s="105">
        <v>183.5</v>
      </c>
      <c r="G175" s="104"/>
      <c r="H175" s="104">
        <v>219</v>
      </c>
      <c r="I175" s="122">
        <v>218</v>
      </c>
      <c r="J175" s="123" t="s">
        <v>625</v>
      </c>
      <c r="K175" s="124">
        <f t="shared" si="73"/>
        <v>35.5</v>
      </c>
      <c r="L175" s="125">
        <f t="shared" si="74"/>
        <v>0.19346049046321526</v>
      </c>
      <c r="M175" s="126" t="s">
        <v>556</v>
      </c>
      <c r="N175" s="127">
        <v>42103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28</v>
      </c>
      <c r="B176" s="102">
        <v>42114</v>
      </c>
      <c r="C176" s="102"/>
      <c r="D176" s="103" t="s">
        <v>626</v>
      </c>
      <c r="E176" s="104" t="s">
        <v>580</v>
      </c>
      <c r="F176" s="105">
        <f>(227+237)/2</f>
        <v>232</v>
      </c>
      <c r="G176" s="104"/>
      <c r="H176" s="104">
        <v>298</v>
      </c>
      <c r="I176" s="122">
        <v>298</v>
      </c>
      <c r="J176" s="123" t="s">
        <v>582</v>
      </c>
      <c r="K176" s="124">
        <f t="shared" si="73"/>
        <v>66</v>
      </c>
      <c r="L176" s="125">
        <f t="shared" si="74"/>
        <v>0.28448275862068967</v>
      </c>
      <c r="M176" s="126" t="s">
        <v>556</v>
      </c>
      <c r="N176" s="127">
        <v>42823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29</v>
      </c>
      <c r="B177" s="102">
        <v>42128</v>
      </c>
      <c r="C177" s="102"/>
      <c r="D177" s="103" t="s">
        <v>627</v>
      </c>
      <c r="E177" s="104" t="s">
        <v>557</v>
      </c>
      <c r="F177" s="105">
        <v>385</v>
      </c>
      <c r="G177" s="104"/>
      <c r="H177" s="104">
        <f>212.5+331</f>
        <v>543.5</v>
      </c>
      <c r="I177" s="122">
        <v>510</v>
      </c>
      <c r="J177" s="123" t="s">
        <v>628</v>
      </c>
      <c r="K177" s="124">
        <f t="shared" si="73"/>
        <v>158.5</v>
      </c>
      <c r="L177" s="125">
        <f t="shared" si="74"/>
        <v>0.41168831168831171</v>
      </c>
      <c r="M177" s="126" t="s">
        <v>556</v>
      </c>
      <c r="N177" s="127">
        <v>42235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30</v>
      </c>
      <c r="B178" s="102">
        <v>42128</v>
      </c>
      <c r="C178" s="102"/>
      <c r="D178" s="103" t="s">
        <v>629</v>
      </c>
      <c r="E178" s="104" t="s">
        <v>557</v>
      </c>
      <c r="F178" s="105">
        <v>115.5</v>
      </c>
      <c r="G178" s="104"/>
      <c r="H178" s="104">
        <v>146</v>
      </c>
      <c r="I178" s="122">
        <v>142</v>
      </c>
      <c r="J178" s="123" t="s">
        <v>630</v>
      </c>
      <c r="K178" s="124">
        <f t="shared" si="73"/>
        <v>30.5</v>
      </c>
      <c r="L178" s="125">
        <f t="shared" si="74"/>
        <v>0.26406926406926406</v>
      </c>
      <c r="M178" s="126" t="s">
        <v>556</v>
      </c>
      <c r="N178" s="127">
        <v>42202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31</v>
      </c>
      <c r="B179" s="102">
        <v>42151</v>
      </c>
      <c r="C179" s="102"/>
      <c r="D179" s="103" t="s">
        <v>631</v>
      </c>
      <c r="E179" s="104" t="s">
        <v>557</v>
      </c>
      <c r="F179" s="105">
        <v>237.5</v>
      </c>
      <c r="G179" s="104"/>
      <c r="H179" s="104">
        <v>279.5</v>
      </c>
      <c r="I179" s="122">
        <v>278</v>
      </c>
      <c r="J179" s="123" t="s">
        <v>582</v>
      </c>
      <c r="K179" s="124">
        <f t="shared" si="73"/>
        <v>42</v>
      </c>
      <c r="L179" s="125">
        <f t="shared" si="74"/>
        <v>0.17684210526315788</v>
      </c>
      <c r="M179" s="126" t="s">
        <v>556</v>
      </c>
      <c r="N179" s="127">
        <v>42222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32</v>
      </c>
      <c r="B180" s="102">
        <v>42174</v>
      </c>
      <c r="C180" s="102"/>
      <c r="D180" s="103" t="s">
        <v>601</v>
      </c>
      <c r="E180" s="104" t="s">
        <v>580</v>
      </c>
      <c r="F180" s="105">
        <v>340</v>
      </c>
      <c r="G180" s="104"/>
      <c r="H180" s="104">
        <v>448</v>
      </c>
      <c r="I180" s="122">
        <v>448</v>
      </c>
      <c r="J180" s="123" t="s">
        <v>582</v>
      </c>
      <c r="K180" s="124">
        <f t="shared" si="73"/>
        <v>108</v>
      </c>
      <c r="L180" s="125">
        <f t="shared" si="74"/>
        <v>0.31764705882352939</v>
      </c>
      <c r="M180" s="126" t="s">
        <v>556</v>
      </c>
      <c r="N180" s="127">
        <v>43018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33</v>
      </c>
      <c r="B181" s="102">
        <v>42191</v>
      </c>
      <c r="C181" s="102"/>
      <c r="D181" s="103" t="s">
        <v>632</v>
      </c>
      <c r="E181" s="104" t="s">
        <v>580</v>
      </c>
      <c r="F181" s="105">
        <v>390</v>
      </c>
      <c r="G181" s="104"/>
      <c r="H181" s="104">
        <v>460</v>
      </c>
      <c r="I181" s="122">
        <v>460</v>
      </c>
      <c r="J181" s="123" t="s">
        <v>582</v>
      </c>
      <c r="K181" s="124">
        <f t="shared" ref="K181:K201" si="75">H181-F181</f>
        <v>70</v>
      </c>
      <c r="L181" s="125">
        <f t="shared" ref="L181:L201" si="76">K181/F181</f>
        <v>0.17948717948717949</v>
      </c>
      <c r="M181" s="126" t="s">
        <v>556</v>
      </c>
      <c r="N181" s="127">
        <v>42478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7">
        <v>34</v>
      </c>
      <c r="B182" s="106">
        <v>42195</v>
      </c>
      <c r="C182" s="106"/>
      <c r="D182" s="107" t="s">
        <v>633</v>
      </c>
      <c r="E182" s="108" t="s">
        <v>580</v>
      </c>
      <c r="F182" s="109">
        <v>122.5</v>
      </c>
      <c r="G182" s="109"/>
      <c r="H182" s="110">
        <v>61</v>
      </c>
      <c r="I182" s="128">
        <v>172</v>
      </c>
      <c r="J182" s="129" t="s">
        <v>634</v>
      </c>
      <c r="K182" s="130">
        <f t="shared" si="75"/>
        <v>-61.5</v>
      </c>
      <c r="L182" s="131">
        <f t="shared" si="76"/>
        <v>-0.50204081632653064</v>
      </c>
      <c r="M182" s="132" t="s">
        <v>620</v>
      </c>
      <c r="N182" s="133">
        <v>43333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35</v>
      </c>
      <c r="B183" s="102">
        <v>42219</v>
      </c>
      <c r="C183" s="102"/>
      <c r="D183" s="103" t="s">
        <v>635</v>
      </c>
      <c r="E183" s="104" t="s">
        <v>580</v>
      </c>
      <c r="F183" s="105">
        <v>297.5</v>
      </c>
      <c r="G183" s="104"/>
      <c r="H183" s="104">
        <v>350</v>
      </c>
      <c r="I183" s="122">
        <v>360</v>
      </c>
      <c r="J183" s="123" t="s">
        <v>636</v>
      </c>
      <c r="K183" s="124">
        <f t="shared" si="75"/>
        <v>52.5</v>
      </c>
      <c r="L183" s="125">
        <f t="shared" si="76"/>
        <v>0.17647058823529413</v>
      </c>
      <c r="M183" s="126" t="s">
        <v>556</v>
      </c>
      <c r="N183" s="127">
        <v>42232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36</v>
      </c>
      <c r="B184" s="102">
        <v>42219</v>
      </c>
      <c r="C184" s="102"/>
      <c r="D184" s="103" t="s">
        <v>637</v>
      </c>
      <c r="E184" s="104" t="s">
        <v>580</v>
      </c>
      <c r="F184" s="105">
        <v>115.5</v>
      </c>
      <c r="G184" s="104"/>
      <c r="H184" s="104">
        <v>149</v>
      </c>
      <c r="I184" s="122">
        <v>140</v>
      </c>
      <c r="J184" s="137" t="s">
        <v>638</v>
      </c>
      <c r="K184" s="124">
        <f t="shared" si="75"/>
        <v>33.5</v>
      </c>
      <c r="L184" s="125">
        <f t="shared" si="76"/>
        <v>0.29004329004329005</v>
      </c>
      <c r="M184" s="126" t="s">
        <v>556</v>
      </c>
      <c r="N184" s="127">
        <v>42740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37</v>
      </c>
      <c r="B185" s="102">
        <v>42251</v>
      </c>
      <c r="C185" s="102"/>
      <c r="D185" s="103" t="s">
        <v>631</v>
      </c>
      <c r="E185" s="104" t="s">
        <v>580</v>
      </c>
      <c r="F185" s="105">
        <v>226</v>
      </c>
      <c r="G185" s="104"/>
      <c r="H185" s="104">
        <v>292</v>
      </c>
      <c r="I185" s="122">
        <v>292</v>
      </c>
      <c r="J185" s="123" t="s">
        <v>639</v>
      </c>
      <c r="K185" s="124">
        <f t="shared" si="75"/>
        <v>66</v>
      </c>
      <c r="L185" s="125">
        <f t="shared" si="76"/>
        <v>0.29203539823008851</v>
      </c>
      <c r="M185" s="126" t="s">
        <v>556</v>
      </c>
      <c r="N185" s="127">
        <v>42286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38</v>
      </c>
      <c r="B186" s="102">
        <v>42254</v>
      </c>
      <c r="C186" s="102"/>
      <c r="D186" s="103" t="s">
        <v>626</v>
      </c>
      <c r="E186" s="104" t="s">
        <v>580</v>
      </c>
      <c r="F186" s="105">
        <v>232.5</v>
      </c>
      <c r="G186" s="104"/>
      <c r="H186" s="104">
        <v>312.5</v>
      </c>
      <c r="I186" s="122">
        <v>310</v>
      </c>
      <c r="J186" s="123" t="s">
        <v>582</v>
      </c>
      <c r="K186" s="124">
        <f t="shared" si="75"/>
        <v>80</v>
      </c>
      <c r="L186" s="125">
        <f t="shared" si="76"/>
        <v>0.34408602150537637</v>
      </c>
      <c r="M186" s="126" t="s">
        <v>556</v>
      </c>
      <c r="N186" s="127">
        <v>42823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39</v>
      </c>
      <c r="B187" s="102">
        <v>42268</v>
      </c>
      <c r="C187" s="102"/>
      <c r="D187" s="103" t="s">
        <v>640</v>
      </c>
      <c r="E187" s="104" t="s">
        <v>580</v>
      </c>
      <c r="F187" s="105">
        <v>196.5</v>
      </c>
      <c r="G187" s="104"/>
      <c r="H187" s="104">
        <v>238</v>
      </c>
      <c r="I187" s="122">
        <v>238</v>
      </c>
      <c r="J187" s="123" t="s">
        <v>639</v>
      </c>
      <c r="K187" s="124">
        <f t="shared" si="75"/>
        <v>41.5</v>
      </c>
      <c r="L187" s="125">
        <f t="shared" si="76"/>
        <v>0.21119592875318066</v>
      </c>
      <c r="M187" s="126" t="s">
        <v>556</v>
      </c>
      <c r="N187" s="127">
        <v>42291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40</v>
      </c>
      <c r="B188" s="102">
        <v>42271</v>
      </c>
      <c r="C188" s="102"/>
      <c r="D188" s="103" t="s">
        <v>579</v>
      </c>
      <c r="E188" s="104" t="s">
        <v>580</v>
      </c>
      <c r="F188" s="105">
        <v>65</v>
      </c>
      <c r="G188" s="104"/>
      <c r="H188" s="104">
        <v>82</v>
      </c>
      <c r="I188" s="122">
        <v>82</v>
      </c>
      <c r="J188" s="123" t="s">
        <v>639</v>
      </c>
      <c r="K188" s="124">
        <f t="shared" si="75"/>
        <v>17</v>
      </c>
      <c r="L188" s="125">
        <f t="shared" si="76"/>
        <v>0.26153846153846155</v>
      </c>
      <c r="M188" s="126" t="s">
        <v>556</v>
      </c>
      <c r="N188" s="127">
        <v>42578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41</v>
      </c>
      <c r="B189" s="102">
        <v>42291</v>
      </c>
      <c r="C189" s="102"/>
      <c r="D189" s="103" t="s">
        <v>641</v>
      </c>
      <c r="E189" s="104" t="s">
        <v>580</v>
      </c>
      <c r="F189" s="105">
        <v>144</v>
      </c>
      <c r="G189" s="104"/>
      <c r="H189" s="104">
        <v>182.5</v>
      </c>
      <c r="I189" s="122">
        <v>181</v>
      </c>
      <c r="J189" s="123" t="s">
        <v>639</v>
      </c>
      <c r="K189" s="124">
        <f t="shared" si="75"/>
        <v>38.5</v>
      </c>
      <c r="L189" s="125">
        <f t="shared" si="76"/>
        <v>0.2673611111111111</v>
      </c>
      <c r="M189" s="126" t="s">
        <v>556</v>
      </c>
      <c r="N189" s="127">
        <v>42817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42</v>
      </c>
      <c r="B190" s="102">
        <v>42291</v>
      </c>
      <c r="C190" s="102"/>
      <c r="D190" s="103" t="s">
        <v>642</v>
      </c>
      <c r="E190" s="104" t="s">
        <v>580</v>
      </c>
      <c r="F190" s="105">
        <v>264</v>
      </c>
      <c r="G190" s="104"/>
      <c r="H190" s="104">
        <v>311</v>
      </c>
      <c r="I190" s="122">
        <v>311</v>
      </c>
      <c r="J190" s="123" t="s">
        <v>639</v>
      </c>
      <c r="K190" s="124">
        <f t="shared" si="75"/>
        <v>47</v>
      </c>
      <c r="L190" s="125">
        <f t="shared" si="76"/>
        <v>0.17803030303030304</v>
      </c>
      <c r="M190" s="126" t="s">
        <v>556</v>
      </c>
      <c r="N190" s="127">
        <v>42604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43</v>
      </c>
      <c r="B191" s="102">
        <v>42318</v>
      </c>
      <c r="C191" s="102"/>
      <c r="D191" s="103" t="s">
        <v>643</v>
      </c>
      <c r="E191" s="104" t="s">
        <v>557</v>
      </c>
      <c r="F191" s="105">
        <v>549.5</v>
      </c>
      <c r="G191" s="104"/>
      <c r="H191" s="104">
        <v>630</v>
      </c>
      <c r="I191" s="122">
        <v>630</v>
      </c>
      <c r="J191" s="123" t="s">
        <v>639</v>
      </c>
      <c r="K191" s="124">
        <f t="shared" si="75"/>
        <v>80.5</v>
      </c>
      <c r="L191" s="125">
        <f t="shared" si="76"/>
        <v>0.1464968152866242</v>
      </c>
      <c r="M191" s="126" t="s">
        <v>556</v>
      </c>
      <c r="N191" s="127">
        <v>42419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44</v>
      </c>
      <c r="B192" s="102">
        <v>42342</v>
      </c>
      <c r="C192" s="102"/>
      <c r="D192" s="103" t="s">
        <v>644</v>
      </c>
      <c r="E192" s="104" t="s">
        <v>580</v>
      </c>
      <c r="F192" s="105">
        <v>1027.5</v>
      </c>
      <c r="G192" s="104"/>
      <c r="H192" s="104">
        <v>1315</v>
      </c>
      <c r="I192" s="122">
        <v>1250</v>
      </c>
      <c r="J192" s="123" t="s">
        <v>639</v>
      </c>
      <c r="K192" s="124">
        <f t="shared" si="75"/>
        <v>287.5</v>
      </c>
      <c r="L192" s="125">
        <f t="shared" si="76"/>
        <v>0.27980535279805352</v>
      </c>
      <c r="M192" s="126" t="s">
        <v>556</v>
      </c>
      <c r="N192" s="127">
        <v>43244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45</v>
      </c>
      <c r="B193" s="102">
        <v>42367</v>
      </c>
      <c r="C193" s="102"/>
      <c r="D193" s="103" t="s">
        <v>645</v>
      </c>
      <c r="E193" s="104" t="s">
        <v>580</v>
      </c>
      <c r="F193" s="105">
        <v>465</v>
      </c>
      <c r="G193" s="104"/>
      <c r="H193" s="104">
        <v>540</v>
      </c>
      <c r="I193" s="122">
        <v>540</v>
      </c>
      <c r="J193" s="123" t="s">
        <v>639</v>
      </c>
      <c r="K193" s="124">
        <f t="shared" si="75"/>
        <v>75</v>
      </c>
      <c r="L193" s="125">
        <f t="shared" si="76"/>
        <v>0.16129032258064516</v>
      </c>
      <c r="M193" s="126" t="s">
        <v>556</v>
      </c>
      <c r="N193" s="127">
        <v>42530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46</v>
      </c>
      <c r="B194" s="102">
        <v>42380</v>
      </c>
      <c r="C194" s="102"/>
      <c r="D194" s="103" t="s">
        <v>376</v>
      </c>
      <c r="E194" s="104" t="s">
        <v>557</v>
      </c>
      <c r="F194" s="105">
        <v>81</v>
      </c>
      <c r="G194" s="104"/>
      <c r="H194" s="104">
        <v>110</v>
      </c>
      <c r="I194" s="122">
        <v>110</v>
      </c>
      <c r="J194" s="123" t="s">
        <v>639</v>
      </c>
      <c r="K194" s="124">
        <f t="shared" si="75"/>
        <v>29</v>
      </c>
      <c r="L194" s="125">
        <f t="shared" si="76"/>
        <v>0.35802469135802467</v>
      </c>
      <c r="M194" s="126" t="s">
        <v>556</v>
      </c>
      <c r="N194" s="127">
        <v>42745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47</v>
      </c>
      <c r="B195" s="102">
        <v>42382</v>
      </c>
      <c r="C195" s="102"/>
      <c r="D195" s="103" t="s">
        <v>646</v>
      </c>
      <c r="E195" s="104" t="s">
        <v>557</v>
      </c>
      <c r="F195" s="105">
        <v>417.5</v>
      </c>
      <c r="G195" s="104"/>
      <c r="H195" s="104">
        <v>547</v>
      </c>
      <c r="I195" s="122">
        <v>535</v>
      </c>
      <c r="J195" s="123" t="s">
        <v>639</v>
      </c>
      <c r="K195" s="124">
        <f t="shared" si="75"/>
        <v>129.5</v>
      </c>
      <c r="L195" s="125">
        <f t="shared" si="76"/>
        <v>0.31017964071856285</v>
      </c>
      <c r="M195" s="126" t="s">
        <v>556</v>
      </c>
      <c r="N195" s="127">
        <v>42578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48</v>
      </c>
      <c r="B196" s="102">
        <v>42408</v>
      </c>
      <c r="C196" s="102"/>
      <c r="D196" s="103" t="s">
        <v>647</v>
      </c>
      <c r="E196" s="104" t="s">
        <v>580</v>
      </c>
      <c r="F196" s="105">
        <v>650</v>
      </c>
      <c r="G196" s="104"/>
      <c r="H196" s="104">
        <v>800</v>
      </c>
      <c r="I196" s="122">
        <v>800</v>
      </c>
      <c r="J196" s="123" t="s">
        <v>639</v>
      </c>
      <c r="K196" s="124">
        <f t="shared" si="75"/>
        <v>150</v>
      </c>
      <c r="L196" s="125">
        <f t="shared" si="76"/>
        <v>0.23076923076923078</v>
      </c>
      <c r="M196" s="126" t="s">
        <v>556</v>
      </c>
      <c r="N196" s="127">
        <v>43154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49</v>
      </c>
      <c r="B197" s="102">
        <v>42433</v>
      </c>
      <c r="C197" s="102"/>
      <c r="D197" s="103" t="s">
        <v>193</v>
      </c>
      <c r="E197" s="104" t="s">
        <v>580</v>
      </c>
      <c r="F197" s="105">
        <v>437.5</v>
      </c>
      <c r="G197" s="104"/>
      <c r="H197" s="104">
        <v>504.5</v>
      </c>
      <c r="I197" s="122">
        <v>522</v>
      </c>
      <c r="J197" s="123" t="s">
        <v>648</v>
      </c>
      <c r="K197" s="124">
        <f t="shared" si="75"/>
        <v>67</v>
      </c>
      <c r="L197" s="125">
        <f t="shared" si="76"/>
        <v>0.15314285714285714</v>
      </c>
      <c r="M197" s="126" t="s">
        <v>556</v>
      </c>
      <c r="N197" s="127">
        <v>42480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50</v>
      </c>
      <c r="B198" s="102">
        <v>42438</v>
      </c>
      <c r="C198" s="102"/>
      <c r="D198" s="103" t="s">
        <v>649</v>
      </c>
      <c r="E198" s="104" t="s">
        <v>580</v>
      </c>
      <c r="F198" s="105">
        <v>189.5</v>
      </c>
      <c r="G198" s="104"/>
      <c r="H198" s="104">
        <v>218</v>
      </c>
      <c r="I198" s="122">
        <v>218</v>
      </c>
      <c r="J198" s="123" t="s">
        <v>639</v>
      </c>
      <c r="K198" s="124">
        <f t="shared" si="75"/>
        <v>28.5</v>
      </c>
      <c r="L198" s="125">
        <f t="shared" si="76"/>
        <v>0.15039577836411611</v>
      </c>
      <c r="M198" s="126" t="s">
        <v>556</v>
      </c>
      <c r="N198" s="127">
        <v>43034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323">
        <v>51</v>
      </c>
      <c r="B199" s="111">
        <v>42471</v>
      </c>
      <c r="C199" s="111"/>
      <c r="D199" s="112" t="s">
        <v>650</v>
      </c>
      <c r="E199" s="113" t="s">
        <v>580</v>
      </c>
      <c r="F199" s="114">
        <v>36.5</v>
      </c>
      <c r="G199" s="115"/>
      <c r="H199" s="115">
        <v>15.85</v>
      </c>
      <c r="I199" s="115">
        <v>60</v>
      </c>
      <c r="J199" s="134" t="s">
        <v>651</v>
      </c>
      <c r="K199" s="130">
        <f t="shared" si="75"/>
        <v>-20.65</v>
      </c>
      <c r="L199" s="159">
        <f t="shared" si="76"/>
        <v>-0.5657534246575342</v>
      </c>
      <c r="M199" s="132" t="s">
        <v>620</v>
      </c>
      <c r="N199" s="160">
        <v>43627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52</v>
      </c>
      <c r="B200" s="102">
        <v>42472</v>
      </c>
      <c r="C200" s="102"/>
      <c r="D200" s="103" t="s">
        <v>652</v>
      </c>
      <c r="E200" s="104" t="s">
        <v>580</v>
      </c>
      <c r="F200" s="105">
        <v>93</v>
      </c>
      <c r="G200" s="104"/>
      <c r="H200" s="104">
        <v>149</v>
      </c>
      <c r="I200" s="122">
        <v>140</v>
      </c>
      <c r="J200" s="137" t="s">
        <v>653</v>
      </c>
      <c r="K200" s="124">
        <f t="shared" si="75"/>
        <v>56</v>
      </c>
      <c r="L200" s="125">
        <f t="shared" si="76"/>
        <v>0.60215053763440862</v>
      </c>
      <c r="M200" s="126" t="s">
        <v>556</v>
      </c>
      <c r="N200" s="127">
        <v>42740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53</v>
      </c>
      <c r="B201" s="102">
        <v>42472</v>
      </c>
      <c r="C201" s="102"/>
      <c r="D201" s="103" t="s">
        <v>654</v>
      </c>
      <c r="E201" s="104" t="s">
        <v>580</v>
      </c>
      <c r="F201" s="105">
        <v>130</v>
      </c>
      <c r="G201" s="104"/>
      <c r="H201" s="104">
        <v>150</v>
      </c>
      <c r="I201" s="122" t="s">
        <v>655</v>
      </c>
      <c r="J201" s="123" t="s">
        <v>639</v>
      </c>
      <c r="K201" s="124">
        <f t="shared" si="75"/>
        <v>20</v>
      </c>
      <c r="L201" s="125">
        <f t="shared" si="76"/>
        <v>0.15384615384615385</v>
      </c>
      <c r="M201" s="126" t="s">
        <v>556</v>
      </c>
      <c r="N201" s="127">
        <v>42564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54</v>
      </c>
      <c r="B202" s="102">
        <v>42473</v>
      </c>
      <c r="C202" s="102"/>
      <c r="D202" s="103" t="s">
        <v>344</v>
      </c>
      <c r="E202" s="104" t="s">
        <v>580</v>
      </c>
      <c r="F202" s="105">
        <v>196</v>
      </c>
      <c r="G202" s="104"/>
      <c r="H202" s="104">
        <v>299</v>
      </c>
      <c r="I202" s="122">
        <v>299</v>
      </c>
      <c r="J202" s="123" t="s">
        <v>639</v>
      </c>
      <c r="K202" s="124">
        <v>103</v>
      </c>
      <c r="L202" s="125">
        <v>0.52551020408163296</v>
      </c>
      <c r="M202" s="126" t="s">
        <v>556</v>
      </c>
      <c r="N202" s="127">
        <v>42620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55</v>
      </c>
      <c r="B203" s="102">
        <v>42473</v>
      </c>
      <c r="C203" s="102"/>
      <c r="D203" s="103" t="s">
        <v>713</v>
      </c>
      <c r="E203" s="104" t="s">
        <v>580</v>
      </c>
      <c r="F203" s="105">
        <v>88</v>
      </c>
      <c r="G203" s="104"/>
      <c r="H203" s="104">
        <v>103</v>
      </c>
      <c r="I203" s="122">
        <v>103</v>
      </c>
      <c r="J203" s="123" t="s">
        <v>639</v>
      </c>
      <c r="K203" s="124">
        <v>15</v>
      </c>
      <c r="L203" s="125">
        <v>0.170454545454545</v>
      </c>
      <c r="M203" s="126" t="s">
        <v>556</v>
      </c>
      <c r="N203" s="127">
        <v>42530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56</v>
      </c>
      <c r="B204" s="102">
        <v>42492</v>
      </c>
      <c r="C204" s="102"/>
      <c r="D204" s="103" t="s">
        <v>656</v>
      </c>
      <c r="E204" s="104" t="s">
        <v>580</v>
      </c>
      <c r="F204" s="105">
        <v>127.5</v>
      </c>
      <c r="G204" s="104"/>
      <c r="H204" s="104">
        <v>148</v>
      </c>
      <c r="I204" s="122" t="s">
        <v>657</v>
      </c>
      <c r="J204" s="123" t="s">
        <v>639</v>
      </c>
      <c r="K204" s="124">
        <f>H204-F204</f>
        <v>20.5</v>
      </c>
      <c r="L204" s="125">
        <f>K204/F204</f>
        <v>0.16078431372549021</v>
      </c>
      <c r="M204" s="126" t="s">
        <v>556</v>
      </c>
      <c r="N204" s="127">
        <v>42564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57</v>
      </c>
      <c r="B205" s="102">
        <v>42493</v>
      </c>
      <c r="C205" s="102"/>
      <c r="D205" s="103" t="s">
        <v>658</v>
      </c>
      <c r="E205" s="104" t="s">
        <v>580</v>
      </c>
      <c r="F205" s="105">
        <v>675</v>
      </c>
      <c r="G205" s="104"/>
      <c r="H205" s="104">
        <v>815</v>
      </c>
      <c r="I205" s="122" t="s">
        <v>659</v>
      </c>
      <c r="J205" s="123" t="s">
        <v>639</v>
      </c>
      <c r="K205" s="124">
        <f>H205-F205</f>
        <v>140</v>
      </c>
      <c r="L205" s="125">
        <f>K205/F205</f>
        <v>0.2074074074074074</v>
      </c>
      <c r="M205" s="126" t="s">
        <v>556</v>
      </c>
      <c r="N205" s="127">
        <v>43154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7">
        <v>58</v>
      </c>
      <c r="B206" s="106">
        <v>42522</v>
      </c>
      <c r="C206" s="106"/>
      <c r="D206" s="107" t="s">
        <v>714</v>
      </c>
      <c r="E206" s="108" t="s">
        <v>580</v>
      </c>
      <c r="F206" s="109">
        <v>500</v>
      </c>
      <c r="G206" s="109"/>
      <c r="H206" s="110">
        <v>232.5</v>
      </c>
      <c r="I206" s="128" t="s">
        <v>715</v>
      </c>
      <c r="J206" s="129" t="s">
        <v>716</v>
      </c>
      <c r="K206" s="130">
        <f>H206-F206</f>
        <v>-267.5</v>
      </c>
      <c r="L206" s="131">
        <f>K206/F206</f>
        <v>-0.53500000000000003</v>
      </c>
      <c r="M206" s="132" t="s">
        <v>620</v>
      </c>
      <c r="N206" s="133">
        <v>43735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59</v>
      </c>
      <c r="B207" s="102">
        <v>42527</v>
      </c>
      <c r="C207" s="102"/>
      <c r="D207" s="103" t="s">
        <v>660</v>
      </c>
      <c r="E207" s="104" t="s">
        <v>580</v>
      </c>
      <c r="F207" s="105">
        <v>110</v>
      </c>
      <c r="G207" s="104"/>
      <c r="H207" s="104">
        <v>126.5</v>
      </c>
      <c r="I207" s="122">
        <v>125</v>
      </c>
      <c r="J207" s="123" t="s">
        <v>589</v>
      </c>
      <c r="K207" s="124">
        <f>H207-F207</f>
        <v>16.5</v>
      </c>
      <c r="L207" s="125">
        <f>K207/F207</f>
        <v>0.15</v>
      </c>
      <c r="M207" s="126" t="s">
        <v>556</v>
      </c>
      <c r="N207" s="127">
        <v>42552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60</v>
      </c>
      <c r="B208" s="102">
        <v>42538</v>
      </c>
      <c r="C208" s="102"/>
      <c r="D208" s="103" t="s">
        <v>661</v>
      </c>
      <c r="E208" s="104" t="s">
        <v>580</v>
      </c>
      <c r="F208" s="105">
        <v>44</v>
      </c>
      <c r="G208" s="104"/>
      <c r="H208" s="104">
        <v>69.5</v>
      </c>
      <c r="I208" s="122">
        <v>69.5</v>
      </c>
      <c r="J208" s="123" t="s">
        <v>662</v>
      </c>
      <c r="K208" s="124">
        <f>H208-F208</f>
        <v>25.5</v>
      </c>
      <c r="L208" s="125">
        <f>K208/F208</f>
        <v>0.57954545454545459</v>
      </c>
      <c r="M208" s="126" t="s">
        <v>556</v>
      </c>
      <c r="N208" s="127">
        <v>42977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61</v>
      </c>
      <c r="B209" s="102">
        <v>42549</v>
      </c>
      <c r="C209" s="102"/>
      <c r="D209" s="144" t="s">
        <v>717</v>
      </c>
      <c r="E209" s="104" t="s">
        <v>580</v>
      </c>
      <c r="F209" s="105">
        <v>262.5</v>
      </c>
      <c r="G209" s="104"/>
      <c r="H209" s="104">
        <v>340</v>
      </c>
      <c r="I209" s="122">
        <v>333</v>
      </c>
      <c r="J209" s="123" t="s">
        <v>718</v>
      </c>
      <c r="K209" s="124">
        <v>77.5</v>
      </c>
      <c r="L209" s="125">
        <v>0.29523809523809502</v>
      </c>
      <c r="M209" s="126" t="s">
        <v>556</v>
      </c>
      <c r="N209" s="127">
        <v>43017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62</v>
      </c>
      <c r="B210" s="102">
        <v>42549</v>
      </c>
      <c r="C210" s="102"/>
      <c r="D210" s="144" t="s">
        <v>719</v>
      </c>
      <c r="E210" s="104" t="s">
        <v>580</v>
      </c>
      <c r="F210" s="105">
        <v>840</v>
      </c>
      <c r="G210" s="104"/>
      <c r="H210" s="104">
        <v>1230</v>
      </c>
      <c r="I210" s="122">
        <v>1230</v>
      </c>
      <c r="J210" s="123" t="s">
        <v>639</v>
      </c>
      <c r="K210" s="124">
        <v>390</v>
      </c>
      <c r="L210" s="125">
        <v>0.46428571428571402</v>
      </c>
      <c r="M210" s="126" t="s">
        <v>556</v>
      </c>
      <c r="N210" s="127">
        <v>42649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24">
        <v>63</v>
      </c>
      <c r="B211" s="139">
        <v>42556</v>
      </c>
      <c r="C211" s="139"/>
      <c r="D211" s="140" t="s">
        <v>663</v>
      </c>
      <c r="E211" s="141" t="s">
        <v>580</v>
      </c>
      <c r="F211" s="142">
        <v>395</v>
      </c>
      <c r="G211" s="143"/>
      <c r="H211" s="143">
        <f>(468.5+342.5)/2</f>
        <v>405.5</v>
      </c>
      <c r="I211" s="143">
        <v>510</v>
      </c>
      <c r="J211" s="161" t="s">
        <v>664</v>
      </c>
      <c r="K211" s="162">
        <f t="shared" ref="K211:K217" si="77">H211-F211</f>
        <v>10.5</v>
      </c>
      <c r="L211" s="163">
        <f t="shared" ref="L211:L217" si="78">K211/F211</f>
        <v>2.6582278481012658E-2</v>
      </c>
      <c r="M211" s="164" t="s">
        <v>665</v>
      </c>
      <c r="N211" s="165">
        <v>43606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64</v>
      </c>
      <c r="B212" s="106">
        <v>42584</v>
      </c>
      <c r="C212" s="106"/>
      <c r="D212" s="107" t="s">
        <v>666</v>
      </c>
      <c r="E212" s="108" t="s">
        <v>557</v>
      </c>
      <c r="F212" s="109">
        <f>169.5-12.8</f>
        <v>156.69999999999999</v>
      </c>
      <c r="G212" s="109"/>
      <c r="H212" s="110">
        <v>77</v>
      </c>
      <c r="I212" s="128" t="s">
        <v>667</v>
      </c>
      <c r="J212" s="341" t="s">
        <v>795</v>
      </c>
      <c r="K212" s="130">
        <f t="shared" si="77"/>
        <v>-79.699999999999989</v>
      </c>
      <c r="L212" s="131">
        <f t="shared" si="78"/>
        <v>-0.50861518825781749</v>
      </c>
      <c r="M212" s="132" t="s">
        <v>620</v>
      </c>
      <c r="N212" s="133">
        <v>43522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7">
        <v>65</v>
      </c>
      <c r="B213" s="106">
        <v>42586</v>
      </c>
      <c r="C213" s="106"/>
      <c r="D213" s="107" t="s">
        <v>668</v>
      </c>
      <c r="E213" s="108" t="s">
        <v>580</v>
      </c>
      <c r="F213" s="109">
        <v>400</v>
      </c>
      <c r="G213" s="109"/>
      <c r="H213" s="110">
        <v>305</v>
      </c>
      <c r="I213" s="128">
        <v>475</v>
      </c>
      <c r="J213" s="129" t="s">
        <v>669</v>
      </c>
      <c r="K213" s="130">
        <f t="shared" si="77"/>
        <v>-95</v>
      </c>
      <c r="L213" s="131">
        <f t="shared" si="78"/>
        <v>-0.23749999999999999</v>
      </c>
      <c r="M213" s="132" t="s">
        <v>620</v>
      </c>
      <c r="N213" s="133">
        <v>43606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66</v>
      </c>
      <c r="B214" s="102">
        <v>42593</v>
      </c>
      <c r="C214" s="102"/>
      <c r="D214" s="103" t="s">
        <v>670</v>
      </c>
      <c r="E214" s="104" t="s">
        <v>580</v>
      </c>
      <c r="F214" s="105">
        <v>86.5</v>
      </c>
      <c r="G214" s="104"/>
      <c r="H214" s="104">
        <v>130</v>
      </c>
      <c r="I214" s="122">
        <v>130</v>
      </c>
      <c r="J214" s="137" t="s">
        <v>671</v>
      </c>
      <c r="K214" s="124">
        <f t="shared" si="77"/>
        <v>43.5</v>
      </c>
      <c r="L214" s="125">
        <f t="shared" si="78"/>
        <v>0.50289017341040465</v>
      </c>
      <c r="M214" s="126" t="s">
        <v>556</v>
      </c>
      <c r="N214" s="127">
        <v>43091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7">
        <v>67</v>
      </c>
      <c r="B215" s="106">
        <v>42600</v>
      </c>
      <c r="C215" s="106"/>
      <c r="D215" s="107" t="s">
        <v>367</v>
      </c>
      <c r="E215" s="108" t="s">
        <v>580</v>
      </c>
      <c r="F215" s="109">
        <v>133.5</v>
      </c>
      <c r="G215" s="109"/>
      <c r="H215" s="110">
        <v>126.5</v>
      </c>
      <c r="I215" s="128">
        <v>178</v>
      </c>
      <c r="J215" s="129" t="s">
        <v>672</v>
      </c>
      <c r="K215" s="130">
        <f t="shared" si="77"/>
        <v>-7</v>
      </c>
      <c r="L215" s="131">
        <f t="shared" si="78"/>
        <v>-5.2434456928838954E-2</v>
      </c>
      <c r="M215" s="132" t="s">
        <v>620</v>
      </c>
      <c r="N215" s="133">
        <v>42615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68</v>
      </c>
      <c r="B216" s="102">
        <v>42613</v>
      </c>
      <c r="C216" s="102"/>
      <c r="D216" s="103" t="s">
        <v>673</v>
      </c>
      <c r="E216" s="104" t="s">
        <v>580</v>
      </c>
      <c r="F216" s="105">
        <v>560</v>
      </c>
      <c r="G216" s="104"/>
      <c r="H216" s="104">
        <v>725</v>
      </c>
      <c r="I216" s="122">
        <v>725</v>
      </c>
      <c r="J216" s="123" t="s">
        <v>582</v>
      </c>
      <c r="K216" s="124">
        <f t="shared" si="77"/>
        <v>165</v>
      </c>
      <c r="L216" s="125">
        <f t="shared" si="78"/>
        <v>0.29464285714285715</v>
      </c>
      <c r="M216" s="126" t="s">
        <v>556</v>
      </c>
      <c r="N216" s="127">
        <v>42456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69</v>
      </c>
      <c r="B217" s="102">
        <v>42614</v>
      </c>
      <c r="C217" s="102"/>
      <c r="D217" s="103" t="s">
        <v>674</v>
      </c>
      <c r="E217" s="104" t="s">
        <v>580</v>
      </c>
      <c r="F217" s="105">
        <v>160.5</v>
      </c>
      <c r="G217" s="104"/>
      <c r="H217" s="104">
        <v>210</v>
      </c>
      <c r="I217" s="122">
        <v>210</v>
      </c>
      <c r="J217" s="123" t="s">
        <v>582</v>
      </c>
      <c r="K217" s="124">
        <f t="shared" si="77"/>
        <v>49.5</v>
      </c>
      <c r="L217" s="125">
        <f t="shared" si="78"/>
        <v>0.30841121495327101</v>
      </c>
      <c r="M217" s="126" t="s">
        <v>556</v>
      </c>
      <c r="N217" s="127">
        <v>42871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70</v>
      </c>
      <c r="B218" s="102">
        <v>42646</v>
      </c>
      <c r="C218" s="102"/>
      <c r="D218" s="144" t="s">
        <v>390</v>
      </c>
      <c r="E218" s="104" t="s">
        <v>580</v>
      </c>
      <c r="F218" s="105">
        <v>430</v>
      </c>
      <c r="G218" s="104"/>
      <c r="H218" s="104">
        <v>596</v>
      </c>
      <c r="I218" s="122">
        <v>575</v>
      </c>
      <c r="J218" s="123" t="s">
        <v>720</v>
      </c>
      <c r="K218" s="124">
        <v>166</v>
      </c>
      <c r="L218" s="125">
        <v>0.38604651162790699</v>
      </c>
      <c r="M218" s="126" t="s">
        <v>556</v>
      </c>
      <c r="N218" s="127">
        <v>42769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71</v>
      </c>
      <c r="B219" s="102">
        <v>42657</v>
      </c>
      <c r="C219" s="102"/>
      <c r="D219" s="103" t="s">
        <v>675</v>
      </c>
      <c r="E219" s="104" t="s">
        <v>580</v>
      </c>
      <c r="F219" s="105">
        <v>280</v>
      </c>
      <c r="G219" s="104"/>
      <c r="H219" s="104">
        <v>345</v>
      </c>
      <c r="I219" s="122">
        <v>345</v>
      </c>
      <c r="J219" s="123" t="s">
        <v>582</v>
      </c>
      <c r="K219" s="124">
        <f t="shared" ref="K219:K224" si="79">H219-F219</f>
        <v>65</v>
      </c>
      <c r="L219" s="125">
        <f>K219/F219</f>
        <v>0.23214285714285715</v>
      </c>
      <c r="M219" s="126" t="s">
        <v>556</v>
      </c>
      <c r="N219" s="127">
        <v>42814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72</v>
      </c>
      <c r="B220" s="102">
        <v>42657</v>
      </c>
      <c r="C220" s="102"/>
      <c r="D220" s="103" t="s">
        <v>676</v>
      </c>
      <c r="E220" s="104" t="s">
        <v>580</v>
      </c>
      <c r="F220" s="105">
        <v>245</v>
      </c>
      <c r="G220" s="104"/>
      <c r="H220" s="104">
        <v>325.5</v>
      </c>
      <c r="I220" s="122">
        <v>330</v>
      </c>
      <c r="J220" s="123" t="s">
        <v>677</v>
      </c>
      <c r="K220" s="124">
        <f t="shared" si="79"/>
        <v>80.5</v>
      </c>
      <c r="L220" s="125">
        <f>K220/F220</f>
        <v>0.32857142857142857</v>
      </c>
      <c r="M220" s="126" t="s">
        <v>556</v>
      </c>
      <c r="N220" s="127">
        <v>42769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73</v>
      </c>
      <c r="B221" s="102">
        <v>42660</v>
      </c>
      <c r="C221" s="102"/>
      <c r="D221" s="103" t="s">
        <v>340</v>
      </c>
      <c r="E221" s="104" t="s">
        <v>580</v>
      </c>
      <c r="F221" s="105">
        <v>125</v>
      </c>
      <c r="G221" s="104"/>
      <c r="H221" s="104">
        <v>160</v>
      </c>
      <c r="I221" s="122">
        <v>160</v>
      </c>
      <c r="J221" s="123" t="s">
        <v>639</v>
      </c>
      <c r="K221" s="124">
        <f t="shared" si="79"/>
        <v>35</v>
      </c>
      <c r="L221" s="125">
        <v>0.28000000000000003</v>
      </c>
      <c r="M221" s="126" t="s">
        <v>556</v>
      </c>
      <c r="N221" s="127">
        <v>42803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74</v>
      </c>
      <c r="B222" s="102">
        <v>42660</v>
      </c>
      <c r="C222" s="102"/>
      <c r="D222" s="103" t="s">
        <v>455</v>
      </c>
      <c r="E222" s="104" t="s">
        <v>580</v>
      </c>
      <c r="F222" s="105">
        <v>114</v>
      </c>
      <c r="G222" s="104"/>
      <c r="H222" s="104">
        <v>145</v>
      </c>
      <c r="I222" s="122">
        <v>145</v>
      </c>
      <c r="J222" s="123" t="s">
        <v>639</v>
      </c>
      <c r="K222" s="124">
        <f t="shared" si="79"/>
        <v>31</v>
      </c>
      <c r="L222" s="125">
        <f>K222/F222</f>
        <v>0.27192982456140352</v>
      </c>
      <c r="M222" s="126" t="s">
        <v>556</v>
      </c>
      <c r="N222" s="127">
        <v>42859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75</v>
      </c>
      <c r="B223" s="102">
        <v>42660</v>
      </c>
      <c r="C223" s="102"/>
      <c r="D223" s="103" t="s">
        <v>678</v>
      </c>
      <c r="E223" s="104" t="s">
        <v>580</v>
      </c>
      <c r="F223" s="105">
        <v>212</v>
      </c>
      <c r="G223" s="104"/>
      <c r="H223" s="104">
        <v>280</v>
      </c>
      <c r="I223" s="122">
        <v>276</v>
      </c>
      <c r="J223" s="123" t="s">
        <v>679</v>
      </c>
      <c r="K223" s="124">
        <f t="shared" si="79"/>
        <v>68</v>
      </c>
      <c r="L223" s="125">
        <f>K223/F223</f>
        <v>0.32075471698113206</v>
      </c>
      <c r="M223" s="126" t="s">
        <v>556</v>
      </c>
      <c r="N223" s="127">
        <v>42858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76</v>
      </c>
      <c r="B224" s="102">
        <v>42678</v>
      </c>
      <c r="C224" s="102"/>
      <c r="D224" s="103" t="s">
        <v>149</v>
      </c>
      <c r="E224" s="104" t="s">
        <v>580</v>
      </c>
      <c r="F224" s="105">
        <v>155</v>
      </c>
      <c r="G224" s="104"/>
      <c r="H224" s="104">
        <v>210</v>
      </c>
      <c r="I224" s="122">
        <v>210</v>
      </c>
      <c r="J224" s="123" t="s">
        <v>680</v>
      </c>
      <c r="K224" s="124">
        <f t="shared" si="79"/>
        <v>55</v>
      </c>
      <c r="L224" s="125">
        <f>K224/F224</f>
        <v>0.35483870967741937</v>
      </c>
      <c r="M224" s="126" t="s">
        <v>556</v>
      </c>
      <c r="N224" s="127">
        <v>42944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77</v>
      </c>
      <c r="B225" s="106">
        <v>42710</v>
      </c>
      <c r="C225" s="106"/>
      <c r="D225" s="107" t="s">
        <v>721</v>
      </c>
      <c r="E225" s="108" t="s">
        <v>580</v>
      </c>
      <c r="F225" s="109">
        <v>150.5</v>
      </c>
      <c r="G225" s="109"/>
      <c r="H225" s="110">
        <v>72.5</v>
      </c>
      <c r="I225" s="128">
        <v>174</v>
      </c>
      <c r="J225" s="129" t="s">
        <v>722</v>
      </c>
      <c r="K225" s="130">
        <v>-78</v>
      </c>
      <c r="L225" s="131">
        <v>-0.51827242524916906</v>
      </c>
      <c r="M225" s="132" t="s">
        <v>620</v>
      </c>
      <c r="N225" s="133">
        <v>43333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78</v>
      </c>
      <c r="B226" s="102">
        <v>42712</v>
      </c>
      <c r="C226" s="102"/>
      <c r="D226" s="103" t="s">
        <v>123</v>
      </c>
      <c r="E226" s="104" t="s">
        <v>580</v>
      </c>
      <c r="F226" s="105">
        <v>380</v>
      </c>
      <c r="G226" s="104"/>
      <c r="H226" s="104">
        <v>478</v>
      </c>
      <c r="I226" s="122">
        <v>468</v>
      </c>
      <c r="J226" s="123" t="s">
        <v>639</v>
      </c>
      <c r="K226" s="124">
        <f>H226-F226</f>
        <v>98</v>
      </c>
      <c r="L226" s="125">
        <f>K226/F226</f>
        <v>0.25789473684210529</v>
      </c>
      <c r="M226" s="126" t="s">
        <v>556</v>
      </c>
      <c r="N226" s="127">
        <v>43025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79</v>
      </c>
      <c r="B227" s="102">
        <v>42734</v>
      </c>
      <c r="C227" s="102"/>
      <c r="D227" s="103" t="s">
        <v>244</v>
      </c>
      <c r="E227" s="104" t="s">
        <v>580</v>
      </c>
      <c r="F227" s="105">
        <v>305</v>
      </c>
      <c r="G227" s="104"/>
      <c r="H227" s="104">
        <v>375</v>
      </c>
      <c r="I227" s="122">
        <v>375</v>
      </c>
      <c r="J227" s="123" t="s">
        <v>639</v>
      </c>
      <c r="K227" s="124">
        <f>H227-F227</f>
        <v>70</v>
      </c>
      <c r="L227" s="125">
        <f>K227/F227</f>
        <v>0.22950819672131148</v>
      </c>
      <c r="M227" s="126" t="s">
        <v>556</v>
      </c>
      <c r="N227" s="127">
        <v>42768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80</v>
      </c>
      <c r="B228" s="102">
        <v>42739</v>
      </c>
      <c r="C228" s="102"/>
      <c r="D228" s="103" t="s">
        <v>342</v>
      </c>
      <c r="E228" s="104" t="s">
        <v>580</v>
      </c>
      <c r="F228" s="105">
        <v>99.5</v>
      </c>
      <c r="G228" s="104"/>
      <c r="H228" s="104">
        <v>158</v>
      </c>
      <c r="I228" s="122">
        <v>158</v>
      </c>
      <c r="J228" s="123" t="s">
        <v>639</v>
      </c>
      <c r="K228" s="124">
        <f>H228-F228</f>
        <v>58.5</v>
      </c>
      <c r="L228" s="125">
        <f>K228/F228</f>
        <v>0.5879396984924623</v>
      </c>
      <c r="M228" s="126" t="s">
        <v>556</v>
      </c>
      <c r="N228" s="127">
        <v>42898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81</v>
      </c>
      <c r="B229" s="102">
        <v>42739</v>
      </c>
      <c r="C229" s="102"/>
      <c r="D229" s="103" t="s">
        <v>342</v>
      </c>
      <c r="E229" s="104" t="s">
        <v>580</v>
      </c>
      <c r="F229" s="105">
        <v>99.5</v>
      </c>
      <c r="G229" s="104"/>
      <c r="H229" s="104">
        <v>158</v>
      </c>
      <c r="I229" s="122">
        <v>158</v>
      </c>
      <c r="J229" s="123" t="s">
        <v>639</v>
      </c>
      <c r="K229" s="124">
        <v>58.5</v>
      </c>
      <c r="L229" s="125">
        <v>0.58793969849246197</v>
      </c>
      <c r="M229" s="126" t="s">
        <v>556</v>
      </c>
      <c r="N229" s="127">
        <v>42898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82</v>
      </c>
      <c r="B230" s="102">
        <v>42786</v>
      </c>
      <c r="C230" s="102"/>
      <c r="D230" s="103" t="s">
        <v>166</v>
      </c>
      <c r="E230" s="104" t="s">
        <v>580</v>
      </c>
      <c r="F230" s="105">
        <v>140.5</v>
      </c>
      <c r="G230" s="104"/>
      <c r="H230" s="104">
        <v>220</v>
      </c>
      <c r="I230" s="122">
        <v>220</v>
      </c>
      <c r="J230" s="123" t="s">
        <v>639</v>
      </c>
      <c r="K230" s="124">
        <f>H230-F230</f>
        <v>79.5</v>
      </c>
      <c r="L230" s="125">
        <f>K230/F230</f>
        <v>0.5658362989323843</v>
      </c>
      <c r="M230" s="126" t="s">
        <v>556</v>
      </c>
      <c r="N230" s="127">
        <v>42864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83</v>
      </c>
      <c r="B231" s="102">
        <v>42786</v>
      </c>
      <c r="C231" s="102"/>
      <c r="D231" s="103" t="s">
        <v>723</v>
      </c>
      <c r="E231" s="104" t="s">
        <v>580</v>
      </c>
      <c r="F231" s="105">
        <v>202.5</v>
      </c>
      <c r="G231" s="104"/>
      <c r="H231" s="104">
        <v>234</v>
      </c>
      <c r="I231" s="122">
        <v>234</v>
      </c>
      <c r="J231" s="123" t="s">
        <v>639</v>
      </c>
      <c r="K231" s="124">
        <v>31.5</v>
      </c>
      <c r="L231" s="125">
        <v>0.155555555555556</v>
      </c>
      <c r="M231" s="126" t="s">
        <v>556</v>
      </c>
      <c r="N231" s="127">
        <v>42836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84</v>
      </c>
      <c r="B232" s="102">
        <v>42818</v>
      </c>
      <c r="C232" s="102"/>
      <c r="D232" s="103" t="s">
        <v>517</v>
      </c>
      <c r="E232" s="104" t="s">
        <v>580</v>
      </c>
      <c r="F232" s="105">
        <v>300.5</v>
      </c>
      <c r="G232" s="104"/>
      <c r="H232" s="104">
        <v>417.5</v>
      </c>
      <c r="I232" s="122">
        <v>420</v>
      </c>
      <c r="J232" s="123" t="s">
        <v>681</v>
      </c>
      <c r="K232" s="124">
        <f>H232-F232</f>
        <v>117</v>
      </c>
      <c r="L232" s="125">
        <f>K232/F232</f>
        <v>0.38935108153078202</v>
      </c>
      <c r="M232" s="126" t="s">
        <v>556</v>
      </c>
      <c r="N232" s="127">
        <v>43070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85</v>
      </c>
      <c r="B233" s="102">
        <v>42818</v>
      </c>
      <c r="C233" s="102"/>
      <c r="D233" s="103" t="s">
        <v>719</v>
      </c>
      <c r="E233" s="104" t="s">
        <v>580</v>
      </c>
      <c r="F233" s="105">
        <v>850</v>
      </c>
      <c r="G233" s="104"/>
      <c r="H233" s="104">
        <v>1042.5</v>
      </c>
      <c r="I233" s="122">
        <v>1023</v>
      </c>
      <c r="J233" s="123" t="s">
        <v>724</v>
      </c>
      <c r="K233" s="124">
        <v>192.5</v>
      </c>
      <c r="L233" s="125">
        <v>0.22647058823529401</v>
      </c>
      <c r="M233" s="126" t="s">
        <v>556</v>
      </c>
      <c r="N233" s="127">
        <v>42830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86</v>
      </c>
      <c r="B234" s="102">
        <v>42830</v>
      </c>
      <c r="C234" s="102"/>
      <c r="D234" s="103" t="s">
        <v>471</v>
      </c>
      <c r="E234" s="104" t="s">
        <v>580</v>
      </c>
      <c r="F234" s="105">
        <v>785</v>
      </c>
      <c r="G234" s="104"/>
      <c r="H234" s="104">
        <v>930</v>
      </c>
      <c r="I234" s="122">
        <v>920</v>
      </c>
      <c r="J234" s="123" t="s">
        <v>682</v>
      </c>
      <c r="K234" s="124">
        <f>H234-F234</f>
        <v>145</v>
      </c>
      <c r="L234" s="125">
        <f>K234/F234</f>
        <v>0.18471337579617833</v>
      </c>
      <c r="M234" s="126" t="s">
        <v>556</v>
      </c>
      <c r="N234" s="127">
        <v>42976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7">
        <v>87</v>
      </c>
      <c r="B235" s="106">
        <v>42831</v>
      </c>
      <c r="C235" s="106"/>
      <c r="D235" s="107" t="s">
        <v>725</v>
      </c>
      <c r="E235" s="108" t="s">
        <v>580</v>
      </c>
      <c r="F235" s="109">
        <v>40</v>
      </c>
      <c r="G235" s="109"/>
      <c r="H235" s="110">
        <v>13.1</v>
      </c>
      <c r="I235" s="128">
        <v>60</v>
      </c>
      <c r="J235" s="134" t="s">
        <v>726</v>
      </c>
      <c r="K235" s="130">
        <v>-26.9</v>
      </c>
      <c r="L235" s="131">
        <v>-0.67249999999999999</v>
      </c>
      <c r="M235" s="132" t="s">
        <v>620</v>
      </c>
      <c r="N235" s="133">
        <v>43138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88</v>
      </c>
      <c r="B236" s="102">
        <v>42837</v>
      </c>
      <c r="C236" s="102"/>
      <c r="D236" s="103" t="s">
        <v>87</v>
      </c>
      <c r="E236" s="104" t="s">
        <v>580</v>
      </c>
      <c r="F236" s="105">
        <v>289.5</v>
      </c>
      <c r="G236" s="104"/>
      <c r="H236" s="104">
        <v>354</v>
      </c>
      <c r="I236" s="122">
        <v>360</v>
      </c>
      <c r="J236" s="123" t="s">
        <v>683</v>
      </c>
      <c r="K236" s="124">
        <f t="shared" ref="K236:K244" si="80">H236-F236</f>
        <v>64.5</v>
      </c>
      <c r="L236" s="125">
        <f t="shared" ref="L236:L244" si="81">K236/F236</f>
        <v>0.22279792746113988</v>
      </c>
      <c r="M236" s="126" t="s">
        <v>556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89</v>
      </c>
      <c r="B237" s="102">
        <v>42845</v>
      </c>
      <c r="C237" s="102"/>
      <c r="D237" s="103" t="s">
        <v>416</v>
      </c>
      <c r="E237" s="104" t="s">
        <v>580</v>
      </c>
      <c r="F237" s="105">
        <v>700</v>
      </c>
      <c r="G237" s="104"/>
      <c r="H237" s="104">
        <v>840</v>
      </c>
      <c r="I237" s="122">
        <v>840</v>
      </c>
      <c r="J237" s="123" t="s">
        <v>684</v>
      </c>
      <c r="K237" s="124">
        <f t="shared" si="80"/>
        <v>140</v>
      </c>
      <c r="L237" s="125">
        <f t="shared" si="81"/>
        <v>0.2</v>
      </c>
      <c r="M237" s="126" t="s">
        <v>556</v>
      </c>
      <c r="N237" s="127">
        <v>42893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90</v>
      </c>
      <c r="B238" s="102">
        <v>42887</v>
      </c>
      <c r="C238" s="102"/>
      <c r="D238" s="144" t="s">
        <v>353</v>
      </c>
      <c r="E238" s="104" t="s">
        <v>580</v>
      </c>
      <c r="F238" s="105">
        <v>130</v>
      </c>
      <c r="G238" s="104"/>
      <c r="H238" s="104">
        <v>144.25</v>
      </c>
      <c r="I238" s="122">
        <v>170</v>
      </c>
      <c r="J238" s="123" t="s">
        <v>685</v>
      </c>
      <c r="K238" s="124">
        <f t="shared" si="80"/>
        <v>14.25</v>
      </c>
      <c r="L238" s="125">
        <f t="shared" si="81"/>
        <v>0.10961538461538461</v>
      </c>
      <c r="M238" s="126" t="s">
        <v>556</v>
      </c>
      <c r="N238" s="127">
        <v>43675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91</v>
      </c>
      <c r="B239" s="102">
        <v>42901</v>
      </c>
      <c r="C239" s="102"/>
      <c r="D239" s="144" t="s">
        <v>686</v>
      </c>
      <c r="E239" s="104" t="s">
        <v>580</v>
      </c>
      <c r="F239" s="105">
        <v>214.5</v>
      </c>
      <c r="G239" s="104"/>
      <c r="H239" s="104">
        <v>262</v>
      </c>
      <c r="I239" s="122">
        <v>262</v>
      </c>
      <c r="J239" s="123" t="s">
        <v>687</v>
      </c>
      <c r="K239" s="124">
        <f t="shared" si="80"/>
        <v>47.5</v>
      </c>
      <c r="L239" s="125">
        <f t="shared" si="81"/>
        <v>0.22144522144522144</v>
      </c>
      <c r="M239" s="126" t="s">
        <v>556</v>
      </c>
      <c r="N239" s="127">
        <v>42977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92</v>
      </c>
      <c r="B240" s="150">
        <v>42933</v>
      </c>
      <c r="C240" s="150"/>
      <c r="D240" s="151" t="s">
        <v>688</v>
      </c>
      <c r="E240" s="152" t="s">
        <v>580</v>
      </c>
      <c r="F240" s="153">
        <v>370</v>
      </c>
      <c r="G240" s="152"/>
      <c r="H240" s="152">
        <v>447.5</v>
      </c>
      <c r="I240" s="169">
        <v>450</v>
      </c>
      <c r="J240" s="209" t="s">
        <v>639</v>
      </c>
      <c r="K240" s="124">
        <f t="shared" si="80"/>
        <v>77.5</v>
      </c>
      <c r="L240" s="171">
        <f t="shared" si="81"/>
        <v>0.20945945945945946</v>
      </c>
      <c r="M240" s="172" t="s">
        <v>556</v>
      </c>
      <c r="N240" s="173">
        <v>43035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93</v>
      </c>
      <c r="B241" s="150">
        <v>42943</v>
      </c>
      <c r="C241" s="150"/>
      <c r="D241" s="151" t="s">
        <v>164</v>
      </c>
      <c r="E241" s="152" t="s">
        <v>580</v>
      </c>
      <c r="F241" s="153">
        <v>657.5</v>
      </c>
      <c r="G241" s="152"/>
      <c r="H241" s="152">
        <v>825</v>
      </c>
      <c r="I241" s="169">
        <v>820</v>
      </c>
      <c r="J241" s="209" t="s">
        <v>639</v>
      </c>
      <c r="K241" s="124">
        <f t="shared" si="80"/>
        <v>167.5</v>
      </c>
      <c r="L241" s="171">
        <f t="shared" si="81"/>
        <v>0.25475285171102663</v>
      </c>
      <c r="M241" s="172" t="s">
        <v>556</v>
      </c>
      <c r="N241" s="173">
        <v>43090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94</v>
      </c>
      <c r="B242" s="102">
        <v>42964</v>
      </c>
      <c r="C242" s="102"/>
      <c r="D242" s="103" t="s">
        <v>357</v>
      </c>
      <c r="E242" s="104" t="s">
        <v>580</v>
      </c>
      <c r="F242" s="105">
        <v>605</v>
      </c>
      <c r="G242" s="104"/>
      <c r="H242" s="104">
        <v>750</v>
      </c>
      <c r="I242" s="122">
        <v>750</v>
      </c>
      <c r="J242" s="123" t="s">
        <v>682</v>
      </c>
      <c r="K242" s="124">
        <f t="shared" si="80"/>
        <v>145</v>
      </c>
      <c r="L242" s="125">
        <f t="shared" si="81"/>
        <v>0.23966942148760331</v>
      </c>
      <c r="M242" s="126" t="s">
        <v>556</v>
      </c>
      <c r="N242" s="127">
        <v>43027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25">
        <v>95</v>
      </c>
      <c r="B243" s="145">
        <v>42979</v>
      </c>
      <c r="C243" s="145"/>
      <c r="D243" s="146" t="s">
        <v>475</v>
      </c>
      <c r="E243" s="147" t="s">
        <v>580</v>
      </c>
      <c r="F243" s="148">
        <v>255</v>
      </c>
      <c r="G243" s="149"/>
      <c r="H243" s="149">
        <v>217.25</v>
      </c>
      <c r="I243" s="149">
        <v>320</v>
      </c>
      <c r="J243" s="166" t="s">
        <v>689</v>
      </c>
      <c r="K243" s="130">
        <f t="shared" si="80"/>
        <v>-37.75</v>
      </c>
      <c r="L243" s="167">
        <f t="shared" si="81"/>
        <v>-0.14803921568627451</v>
      </c>
      <c r="M243" s="132" t="s">
        <v>620</v>
      </c>
      <c r="N243" s="168">
        <v>43661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96</v>
      </c>
      <c r="B244" s="102">
        <v>42997</v>
      </c>
      <c r="C244" s="102"/>
      <c r="D244" s="103" t="s">
        <v>690</v>
      </c>
      <c r="E244" s="104" t="s">
        <v>580</v>
      </c>
      <c r="F244" s="105">
        <v>215</v>
      </c>
      <c r="G244" s="104"/>
      <c r="H244" s="104">
        <v>258</v>
      </c>
      <c r="I244" s="122">
        <v>258</v>
      </c>
      <c r="J244" s="123" t="s">
        <v>639</v>
      </c>
      <c r="K244" s="124">
        <f t="shared" si="80"/>
        <v>43</v>
      </c>
      <c r="L244" s="125">
        <f t="shared" si="81"/>
        <v>0.2</v>
      </c>
      <c r="M244" s="126" t="s">
        <v>556</v>
      </c>
      <c r="N244" s="127">
        <v>43040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6">
        <v>97</v>
      </c>
      <c r="B245" s="102">
        <v>42997</v>
      </c>
      <c r="C245" s="102"/>
      <c r="D245" s="103" t="s">
        <v>690</v>
      </c>
      <c r="E245" s="104" t="s">
        <v>580</v>
      </c>
      <c r="F245" s="105">
        <v>215</v>
      </c>
      <c r="G245" s="104"/>
      <c r="H245" s="104">
        <v>258</v>
      </c>
      <c r="I245" s="122">
        <v>258</v>
      </c>
      <c r="J245" s="209" t="s">
        <v>639</v>
      </c>
      <c r="K245" s="124">
        <v>43</v>
      </c>
      <c r="L245" s="125">
        <v>0.2</v>
      </c>
      <c r="M245" s="126" t="s">
        <v>556</v>
      </c>
      <c r="N245" s="127">
        <v>43040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98</v>
      </c>
      <c r="B246" s="190">
        <v>42998</v>
      </c>
      <c r="C246" s="190"/>
      <c r="D246" s="332" t="s">
        <v>780</v>
      </c>
      <c r="E246" s="191" t="s">
        <v>580</v>
      </c>
      <c r="F246" s="192">
        <v>75</v>
      </c>
      <c r="G246" s="191"/>
      <c r="H246" s="191">
        <v>90</v>
      </c>
      <c r="I246" s="210">
        <v>90</v>
      </c>
      <c r="J246" s="123" t="s">
        <v>691</v>
      </c>
      <c r="K246" s="124">
        <f t="shared" ref="K246:K251" si="82">H246-F246</f>
        <v>15</v>
      </c>
      <c r="L246" s="125">
        <f t="shared" ref="L246:L251" si="83">K246/F246</f>
        <v>0.2</v>
      </c>
      <c r="M246" s="126" t="s">
        <v>556</v>
      </c>
      <c r="N246" s="127">
        <v>43019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8">
        <v>99</v>
      </c>
      <c r="B247" s="150">
        <v>43011</v>
      </c>
      <c r="C247" s="150"/>
      <c r="D247" s="151" t="s">
        <v>692</v>
      </c>
      <c r="E247" s="152" t="s">
        <v>580</v>
      </c>
      <c r="F247" s="153">
        <v>315</v>
      </c>
      <c r="G247" s="152"/>
      <c r="H247" s="152">
        <v>392</v>
      </c>
      <c r="I247" s="169">
        <v>384</v>
      </c>
      <c r="J247" s="209" t="s">
        <v>693</v>
      </c>
      <c r="K247" s="124">
        <f t="shared" si="82"/>
        <v>77</v>
      </c>
      <c r="L247" s="171">
        <f t="shared" si="83"/>
        <v>0.24444444444444444</v>
      </c>
      <c r="M247" s="172" t="s">
        <v>556</v>
      </c>
      <c r="N247" s="173">
        <v>43017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8">
        <v>100</v>
      </c>
      <c r="B248" s="150">
        <v>43013</v>
      </c>
      <c r="C248" s="150"/>
      <c r="D248" s="151" t="s">
        <v>694</v>
      </c>
      <c r="E248" s="152" t="s">
        <v>580</v>
      </c>
      <c r="F248" s="153">
        <v>145</v>
      </c>
      <c r="G248" s="152"/>
      <c r="H248" s="152">
        <v>179</v>
      </c>
      <c r="I248" s="169">
        <v>180</v>
      </c>
      <c r="J248" s="209" t="s">
        <v>570</v>
      </c>
      <c r="K248" s="124">
        <f t="shared" si="82"/>
        <v>34</v>
      </c>
      <c r="L248" s="171">
        <f t="shared" si="83"/>
        <v>0.23448275862068965</v>
      </c>
      <c r="M248" s="172" t="s">
        <v>556</v>
      </c>
      <c r="N248" s="173">
        <v>43025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8">
        <v>101</v>
      </c>
      <c r="B249" s="150">
        <v>43014</v>
      </c>
      <c r="C249" s="150"/>
      <c r="D249" s="151" t="s">
        <v>330</v>
      </c>
      <c r="E249" s="152" t="s">
        <v>580</v>
      </c>
      <c r="F249" s="153">
        <v>256</v>
      </c>
      <c r="G249" s="152"/>
      <c r="H249" s="152">
        <v>323</v>
      </c>
      <c r="I249" s="169">
        <v>320</v>
      </c>
      <c r="J249" s="209" t="s">
        <v>639</v>
      </c>
      <c r="K249" s="124">
        <f t="shared" si="82"/>
        <v>67</v>
      </c>
      <c r="L249" s="171">
        <f t="shared" si="83"/>
        <v>0.26171875</v>
      </c>
      <c r="M249" s="172" t="s">
        <v>556</v>
      </c>
      <c r="N249" s="173">
        <v>43067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8">
        <v>102</v>
      </c>
      <c r="B250" s="150">
        <v>43017</v>
      </c>
      <c r="C250" s="150"/>
      <c r="D250" s="151" t="s">
        <v>350</v>
      </c>
      <c r="E250" s="152" t="s">
        <v>580</v>
      </c>
      <c r="F250" s="153">
        <v>137.5</v>
      </c>
      <c r="G250" s="152"/>
      <c r="H250" s="152">
        <v>184</v>
      </c>
      <c r="I250" s="169">
        <v>183</v>
      </c>
      <c r="J250" s="170" t="s">
        <v>695</v>
      </c>
      <c r="K250" s="124">
        <f t="shared" si="82"/>
        <v>46.5</v>
      </c>
      <c r="L250" s="171">
        <f t="shared" si="83"/>
        <v>0.33818181818181819</v>
      </c>
      <c r="M250" s="172" t="s">
        <v>556</v>
      </c>
      <c r="N250" s="173">
        <v>43108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103</v>
      </c>
      <c r="B251" s="150">
        <v>43018</v>
      </c>
      <c r="C251" s="150"/>
      <c r="D251" s="151" t="s">
        <v>696</v>
      </c>
      <c r="E251" s="152" t="s">
        <v>580</v>
      </c>
      <c r="F251" s="153">
        <v>125.5</v>
      </c>
      <c r="G251" s="152"/>
      <c r="H251" s="152">
        <v>158</v>
      </c>
      <c r="I251" s="169">
        <v>155</v>
      </c>
      <c r="J251" s="170" t="s">
        <v>697</v>
      </c>
      <c r="K251" s="124">
        <f t="shared" si="82"/>
        <v>32.5</v>
      </c>
      <c r="L251" s="171">
        <f t="shared" si="83"/>
        <v>0.25896414342629481</v>
      </c>
      <c r="M251" s="172" t="s">
        <v>556</v>
      </c>
      <c r="N251" s="173">
        <v>43067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104</v>
      </c>
      <c r="B252" s="150">
        <v>43018</v>
      </c>
      <c r="C252" s="150"/>
      <c r="D252" s="151" t="s">
        <v>727</v>
      </c>
      <c r="E252" s="152" t="s">
        <v>580</v>
      </c>
      <c r="F252" s="153">
        <v>895</v>
      </c>
      <c r="G252" s="152"/>
      <c r="H252" s="152">
        <v>1122.5</v>
      </c>
      <c r="I252" s="169">
        <v>1078</v>
      </c>
      <c r="J252" s="170" t="s">
        <v>728</v>
      </c>
      <c r="K252" s="124">
        <v>227.5</v>
      </c>
      <c r="L252" s="171">
        <v>0.25418994413407803</v>
      </c>
      <c r="M252" s="172" t="s">
        <v>556</v>
      </c>
      <c r="N252" s="173">
        <v>43117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105</v>
      </c>
      <c r="B253" s="150">
        <v>43020</v>
      </c>
      <c r="C253" s="150"/>
      <c r="D253" s="151" t="s">
        <v>338</v>
      </c>
      <c r="E253" s="152" t="s">
        <v>580</v>
      </c>
      <c r="F253" s="153">
        <v>525</v>
      </c>
      <c r="G253" s="152"/>
      <c r="H253" s="152">
        <v>629</v>
      </c>
      <c r="I253" s="169">
        <v>629</v>
      </c>
      <c r="J253" s="209" t="s">
        <v>639</v>
      </c>
      <c r="K253" s="124">
        <v>104</v>
      </c>
      <c r="L253" s="171">
        <v>0.19809523809523799</v>
      </c>
      <c r="M253" s="172" t="s">
        <v>556</v>
      </c>
      <c r="N253" s="173">
        <v>43119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106</v>
      </c>
      <c r="B254" s="150">
        <v>43046</v>
      </c>
      <c r="C254" s="150"/>
      <c r="D254" s="151" t="s">
        <v>379</v>
      </c>
      <c r="E254" s="152" t="s">
        <v>580</v>
      </c>
      <c r="F254" s="153">
        <v>740</v>
      </c>
      <c r="G254" s="152"/>
      <c r="H254" s="152">
        <v>892.5</v>
      </c>
      <c r="I254" s="169">
        <v>900</v>
      </c>
      <c r="J254" s="170" t="s">
        <v>698</v>
      </c>
      <c r="K254" s="124">
        <f>H254-F254</f>
        <v>152.5</v>
      </c>
      <c r="L254" s="171">
        <f>K254/F254</f>
        <v>0.20608108108108109</v>
      </c>
      <c r="M254" s="172" t="s">
        <v>556</v>
      </c>
      <c r="N254" s="173">
        <v>43052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107</v>
      </c>
      <c r="B255" s="102">
        <v>43073</v>
      </c>
      <c r="C255" s="102"/>
      <c r="D255" s="103" t="s">
        <v>699</v>
      </c>
      <c r="E255" s="104" t="s">
        <v>580</v>
      </c>
      <c r="F255" s="105">
        <v>118.5</v>
      </c>
      <c r="G255" s="104"/>
      <c r="H255" s="104">
        <v>143.5</v>
      </c>
      <c r="I255" s="122">
        <v>145</v>
      </c>
      <c r="J255" s="137" t="s">
        <v>700</v>
      </c>
      <c r="K255" s="124">
        <f>H255-F255</f>
        <v>25</v>
      </c>
      <c r="L255" s="125">
        <f>K255/F255</f>
        <v>0.2109704641350211</v>
      </c>
      <c r="M255" s="126" t="s">
        <v>556</v>
      </c>
      <c r="N255" s="127">
        <v>43097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7">
        <v>108</v>
      </c>
      <c r="B256" s="106">
        <v>43090</v>
      </c>
      <c r="C256" s="106"/>
      <c r="D256" s="154" t="s">
        <v>420</v>
      </c>
      <c r="E256" s="108" t="s">
        <v>580</v>
      </c>
      <c r="F256" s="109">
        <v>715</v>
      </c>
      <c r="G256" s="109"/>
      <c r="H256" s="110">
        <v>500</v>
      </c>
      <c r="I256" s="128">
        <v>872</v>
      </c>
      <c r="J256" s="134" t="s">
        <v>701</v>
      </c>
      <c r="K256" s="130">
        <f>H256-F256</f>
        <v>-215</v>
      </c>
      <c r="L256" s="131">
        <f>K256/F256</f>
        <v>-0.30069930069930068</v>
      </c>
      <c r="M256" s="132" t="s">
        <v>620</v>
      </c>
      <c r="N256" s="133">
        <v>43670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109</v>
      </c>
      <c r="B257" s="102">
        <v>43098</v>
      </c>
      <c r="C257" s="102"/>
      <c r="D257" s="103" t="s">
        <v>692</v>
      </c>
      <c r="E257" s="104" t="s">
        <v>580</v>
      </c>
      <c r="F257" s="105">
        <v>435</v>
      </c>
      <c r="G257" s="104"/>
      <c r="H257" s="104">
        <v>542.5</v>
      </c>
      <c r="I257" s="122">
        <v>539</v>
      </c>
      <c r="J257" s="137" t="s">
        <v>639</v>
      </c>
      <c r="K257" s="124">
        <v>107.5</v>
      </c>
      <c r="L257" s="125">
        <v>0.247126436781609</v>
      </c>
      <c r="M257" s="126" t="s">
        <v>556</v>
      </c>
      <c r="N257" s="127">
        <v>43206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110</v>
      </c>
      <c r="B258" s="102">
        <v>43098</v>
      </c>
      <c r="C258" s="102"/>
      <c r="D258" s="103" t="s">
        <v>530</v>
      </c>
      <c r="E258" s="104" t="s">
        <v>580</v>
      </c>
      <c r="F258" s="105">
        <v>885</v>
      </c>
      <c r="G258" s="104"/>
      <c r="H258" s="104">
        <v>1090</v>
      </c>
      <c r="I258" s="122">
        <v>1084</v>
      </c>
      <c r="J258" s="137" t="s">
        <v>639</v>
      </c>
      <c r="K258" s="124">
        <v>205</v>
      </c>
      <c r="L258" s="125">
        <v>0.23163841807909599</v>
      </c>
      <c r="M258" s="126" t="s">
        <v>556</v>
      </c>
      <c r="N258" s="127">
        <v>43213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6">
        <v>111</v>
      </c>
      <c r="B259" s="317">
        <v>43192</v>
      </c>
      <c r="C259" s="317"/>
      <c r="D259" s="112" t="s">
        <v>709</v>
      </c>
      <c r="E259" s="318" t="s">
        <v>580</v>
      </c>
      <c r="F259" s="319">
        <v>478.5</v>
      </c>
      <c r="G259" s="318"/>
      <c r="H259" s="318">
        <v>442</v>
      </c>
      <c r="I259" s="320">
        <v>613</v>
      </c>
      <c r="J259" s="341" t="s">
        <v>797</v>
      </c>
      <c r="K259" s="130">
        <f>H259-F259</f>
        <v>-36.5</v>
      </c>
      <c r="L259" s="131">
        <f>K259/F259</f>
        <v>-7.6280041797283177E-2</v>
      </c>
      <c r="M259" s="132" t="s">
        <v>620</v>
      </c>
      <c r="N259" s="133">
        <v>43762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7">
        <v>112</v>
      </c>
      <c r="B260" s="106">
        <v>43194</v>
      </c>
      <c r="C260" s="106"/>
      <c r="D260" s="331" t="s">
        <v>779</v>
      </c>
      <c r="E260" s="108" t="s">
        <v>580</v>
      </c>
      <c r="F260" s="109">
        <f>141.5-7.3</f>
        <v>134.19999999999999</v>
      </c>
      <c r="G260" s="109"/>
      <c r="H260" s="110">
        <v>77</v>
      </c>
      <c r="I260" s="128">
        <v>180</v>
      </c>
      <c r="J260" s="341" t="s">
        <v>796</v>
      </c>
      <c r="K260" s="130">
        <f>H260-F260</f>
        <v>-57.199999999999989</v>
      </c>
      <c r="L260" s="131">
        <f>K260/F260</f>
        <v>-0.42622950819672129</v>
      </c>
      <c r="M260" s="132" t="s">
        <v>620</v>
      </c>
      <c r="N260" s="133">
        <v>43522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7">
        <v>113</v>
      </c>
      <c r="B261" s="106">
        <v>43209</v>
      </c>
      <c r="C261" s="106"/>
      <c r="D261" s="107" t="s">
        <v>702</v>
      </c>
      <c r="E261" s="108" t="s">
        <v>580</v>
      </c>
      <c r="F261" s="109">
        <v>430</v>
      </c>
      <c r="G261" s="109"/>
      <c r="H261" s="110">
        <v>220</v>
      </c>
      <c r="I261" s="128">
        <v>537</v>
      </c>
      <c r="J261" s="134" t="s">
        <v>703</v>
      </c>
      <c r="K261" s="130">
        <f>H261-F261</f>
        <v>-210</v>
      </c>
      <c r="L261" s="131">
        <f>K261/F261</f>
        <v>-0.48837209302325579</v>
      </c>
      <c r="M261" s="132" t="s">
        <v>620</v>
      </c>
      <c r="N261" s="133">
        <v>43252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114</v>
      </c>
      <c r="B262" s="190">
        <v>43220</v>
      </c>
      <c r="C262" s="190"/>
      <c r="D262" s="151" t="s">
        <v>380</v>
      </c>
      <c r="E262" s="191" t="s">
        <v>580</v>
      </c>
      <c r="F262" s="191">
        <v>153.5</v>
      </c>
      <c r="G262" s="191"/>
      <c r="H262" s="191">
        <v>196</v>
      </c>
      <c r="I262" s="210">
        <v>196</v>
      </c>
      <c r="J262" s="137" t="s">
        <v>812</v>
      </c>
      <c r="K262" s="124">
        <f>H262-F262</f>
        <v>42.5</v>
      </c>
      <c r="L262" s="125">
        <f>K262/F262</f>
        <v>0.27687296416938112</v>
      </c>
      <c r="M262" s="126" t="s">
        <v>556</v>
      </c>
      <c r="N262" s="322">
        <v>43605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7">
        <v>115</v>
      </c>
      <c r="B263" s="106">
        <v>43306</v>
      </c>
      <c r="C263" s="106"/>
      <c r="D263" s="107" t="s">
        <v>725</v>
      </c>
      <c r="E263" s="108" t="s">
        <v>580</v>
      </c>
      <c r="F263" s="109">
        <v>27.5</v>
      </c>
      <c r="G263" s="109"/>
      <c r="H263" s="110">
        <v>13.1</v>
      </c>
      <c r="I263" s="128">
        <v>60</v>
      </c>
      <c r="J263" s="134" t="s">
        <v>729</v>
      </c>
      <c r="K263" s="130">
        <v>-14.4</v>
      </c>
      <c r="L263" s="131">
        <v>-0.52363636363636401</v>
      </c>
      <c r="M263" s="132" t="s">
        <v>620</v>
      </c>
      <c r="N263" s="133">
        <v>43138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6">
        <v>116</v>
      </c>
      <c r="B264" s="317">
        <v>43318</v>
      </c>
      <c r="C264" s="317"/>
      <c r="D264" s="112" t="s">
        <v>704</v>
      </c>
      <c r="E264" s="318" t="s">
        <v>580</v>
      </c>
      <c r="F264" s="318">
        <v>148.5</v>
      </c>
      <c r="G264" s="318"/>
      <c r="H264" s="318">
        <v>102</v>
      </c>
      <c r="I264" s="320">
        <v>182</v>
      </c>
      <c r="J264" s="134" t="s">
        <v>811</v>
      </c>
      <c r="K264" s="130">
        <f>H264-F264</f>
        <v>-46.5</v>
      </c>
      <c r="L264" s="131">
        <f>K264/F264</f>
        <v>-0.31313131313131315</v>
      </c>
      <c r="M264" s="132" t="s">
        <v>620</v>
      </c>
      <c r="N264" s="133">
        <v>43661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6">
        <v>117</v>
      </c>
      <c r="B265" s="102">
        <v>43335</v>
      </c>
      <c r="C265" s="102"/>
      <c r="D265" s="103" t="s">
        <v>730</v>
      </c>
      <c r="E265" s="104" t="s">
        <v>580</v>
      </c>
      <c r="F265" s="152">
        <v>285</v>
      </c>
      <c r="G265" s="104"/>
      <c r="H265" s="104">
        <v>355</v>
      </c>
      <c r="I265" s="122">
        <v>364</v>
      </c>
      <c r="J265" s="137" t="s">
        <v>731</v>
      </c>
      <c r="K265" s="124">
        <v>70</v>
      </c>
      <c r="L265" s="125">
        <v>0.24561403508771901</v>
      </c>
      <c r="M265" s="126" t="s">
        <v>556</v>
      </c>
      <c r="N265" s="127">
        <v>43455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6">
        <v>118</v>
      </c>
      <c r="B266" s="102">
        <v>43341</v>
      </c>
      <c r="C266" s="102"/>
      <c r="D266" s="103" t="s">
        <v>370</v>
      </c>
      <c r="E266" s="104" t="s">
        <v>580</v>
      </c>
      <c r="F266" s="152">
        <v>525</v>
      </c>
      <c r="G266" s="104"/>
      <c r="H266" s="104">
        <v>585</v>
      </c>
      <c r="I266" s="122">
        <v>635</v>
      </c>
      <c r="J266" s="137" t="s">
        <v>705</v>
      </c>
      <c r="K266" s="124">
        <f t="shared" ref="K266:K278" si="84">H266-F266</f>
        <v>60</v>
      </c>
      <c r="L266" s="125">
        <f t="shared" ref="L266:L278" si="85">K266/F266</f>
        <v>0.11428571428571428</v>
      </c>
      <c r="M266" s="126" t="s">
        <v>556</v>
      </c>
      <c r="N266" s="127">
        <v>43662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6">
        <v>119</v>
      </c>
      <c r="B267" s="102">
        <v>43395</v>
      </c>
      <c r="C267" s="102"/>
      <c r="D267" s="103" t="s">
        <v>357</v>
      </c>
      <c r="E267" s="104" t="s">
        <v>580</v>
      </c>
      <c r="F267" s="152">
        <v>475</v>
      </c>
      <c r="G267" s="104"/>
      <c r="H267" s="104">
        <v>574</v>
      </c>
      <c r="I267" s="122">
        <v>570</v>
      </c>
      <c r="J267" s="137" t="s">
        <v>639</v>
      </c>
      <c r="K267" s="124">
        <f t="shared" si="84"/>
        <v>99</v>
      </c>
      <c r="L267" s="125">
        <f t="shared" si="85"/>
        <v>0.20842105263157895</v>
      </c>
      <c r="M267" s="126" t="s">
        <v>556</v>
      </c>
      <c r="N267" s="127">
        <v>43403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8">
        <v>120</v>
      </c>
      <c r="B268" s="150">
        <v>43397</v>
      </c>
      <c r="C268" s="150"/>
      <c r="D268" s="356" t="s">
        <v>377</v>
      </c>
      <c r="E268" s="152" t="s">
        <v>580</v>
      </c>
      <c r="F268" s="152">
        <v>707.5</v>
      </c>
      <c r="G268" s="152"/>
      <c r="H268" s="152">
        <v>872</v>
      </c>
      <c r="I268" s="169">
        <v>872</v>
      </c>
      <c r="J268" s="170" t="s">
        <v>639</v>
      </c>
      <c r="K268" s="124">
        <f t="shared" si="84"/>
        <v>164.5</v>
      </c>
      <c r="L268" s="171">
        <f t="shared" si="85"/>
        <v>0.23250883392226149</v>
      </c>
      <c r="M268" s="172" t="s">
        <v>556</v>
      </c>
      <c r="N268" s="173">
        <v>43482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8">
        <v>121</v>
      </c>
      <c r="B269" s="150">
        <v>43398</v>
      </c>
      <c r="C269" s="150"/>
      <c r="D269" s="356" t="s">
        <v>339</v>
      </c>
      <c r="E269" s="152" t="s">
        <v>580</v>
      </c>
      <c r="F269" s="152">
        <v>162</v>
      </c>
      <c r="G269" s="152"/>
      <c r="H269" s="152">
        <v>204</v>
      </c>
      <c r="I269" s="169">
        <v>209</v>
      </c>
      <c r="J269" s="170" t="s">
        <v>810</v>
      </c>
      <c r="K269" s="124">
        <f t="shared" si="84"/>
        <v>42</v>
      </c>
      <c r="L269" s="171">
        <f t="shared" si="85"/>
        <v>0.25925925925925924</v>
      </c>
      <c r="M269" s="172" t="s">
        <v>556</v>
      </c>
      <c r="N269" s="173">
        <v>43539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122</v>
      </c>
      <c r="B270" s="190">
        <v>43399</v>
      </c>
      <c r="C270" s="190"/>
      <c r="D270" s="151" t="s">
        <v>465</v>
      </c>
      <c r="E270" s="191" t="s">
        <v>580</v>
      </c>
      <c r="F270" s="191">
        <v>240</v>
      </c>
      <c r="G270" s="191"/>
      <c r="H270" s="191">
        <v>297</v>
      </c>
      <c r="I270" s="210">
        <v>297</v>
      </c>
      <c r="J270" s="170" t="s">
        <v>639</v>
      </c>
      <c r="K270" s="211">
        <f t="shared" si="84"/>
        <v>57</v>
      </c>
      <c r="L270" s="212">
        <f t="shared" si="85"/>
        <v>0.23749999999999999</v>
      </c>
      <c r="M270" s="213" t="s">
        <v>556</v>
      </c>
      <c r="N270" s="214">
        <v>43417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6">
        <v>123</v>
      </c>
      <c r="B271" s="102">
        <v>43439</v>
      </c>
      <c r="C271" s="102"/>
      <c r="D271" s="144" t="s">
        <v>706</v>
      </c>
      <c r="E271" s="104" t="s">
        <v>580</v>
      </c>
      <c r="F271" s="104">
        <v>202.5</v>
      </c>
      <c r="G271" s="104"/>
      <c r="H271" s="104">
        <v>255</v>
      </c>
      <c r="I271" s="122">
        <v>252</v>
      </c>
      <c r="J271" s="137" t="s">
        <v>639</v>
      </c>
      <c r="K271" s="124">
        <f t="shared" si="84"/>
        <v>52.5</v>
      </c>
      <c r="L271" s="125">
        <f t="shared" si="85"/>
        <v>0.25925925925925924</v>
      </c>
      <c r="M271" s="126" t="s">
        <v>556</v>
      </c>
      <c r="N271" s="127">
        <v>43542</v>
      </c>
      <c r="O271" s="54"/>
      <c r="P271" s="13"/>
      <c r="Q271" s="13"/>
      <c r="R271" s="90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124</v>
      </c>
      <c r="B272" s="190">
        <v>43465</v>
      </c>
      <c r="C272" s="102"/>
      <c r="D272" s="356" t="s">
        <v>402</v>
      </c>
      <c r="E272" s="191" t="s">
        <v>580</v>
      </c>
      <c r="F272" s="191">
        <v>710</v>
      </c>
      <c r="G272" s="191"/>
      <c r="H272" s="191">
        <v>866</v>
      </c>
      <c r="I272" s="210">
        <v>866</v>
      </c>
      <c r="J272" s="170" t="s">
        <v>639</v>
      </c>
      <c r="K272" s="124">
        <f t="shared" si="84"/>
        <v>156</v>
      </c>
      <c r="L272" s="125">
        <f t="shared" si="85"/>
        <v>0.21971830985915494</v>
      </c>
      <c r="M272" s="126" t="s">
        <v>556</v>
      </c>
      <c r="N272" s="322">
        <v>43553</v>
      </c>
      <c r="O272" s="54"/>
      <c r="P272" s="13"/>
      <c r="Q272" s="13"/>
      <c r="R272" s="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125</v>
      </c>
      <c r="B273" s="190">
        <v>43522</v>
      </c>
      <c r="C273" s="190"/>
      <c r="D273" s="356" t="s">
        <v>139</v>
      </c>
      <c r="E273" s="191" t="s">
        <v>580</v>
      </c>
      <c r="F273" s="191">
        <v>337.25</v>
      </c>
      <c r="G273" s="191"/>
      <c r="H273" s="191">
        <v>398.5</v>
      </c>
      <c r="I273" s="210">
        <v>411</v>
      </c>
      <c r="J273" s="137" t="s">
        <v>809</v>
      </c>
      <c r="K273" s="124">
        <f t="shared" si="84"/>
        <v>61.25</v>
      </c>
      <c r="L273" s="125">
        <f t="shared" si="85"/>
        <v>0.1816160118606375</v>
      </c>
      <c r="M273" s="126" t="s">
        <v>556</v>
      </c>
      <c r="N273" s="322">
        <v>43760</v>
      </c>
      <c r="O273" s="54"/>
      <c r="P273" s="13"/>
      <c r="Q273" s="13"/>
      <c r="R273" s="90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126</v>
      </c>
      <c r="B274" s="155">
        <v>43559</v>
      </c>
      <c r="C274" s="155"/>
      <c r="D274" s="156" t="s">
        <v>394</v>
      </c>
      <c r="E274" s="157" t="s">
        <v>580</v>
      </c>
      <c r="F274" s="157">
        <v>130</v>
      </c>
      <c r="G274" s="157"/>
      <c r="H274" s="157">
        <v>65</v>
      </c>
      <c r="I274" s="174">
        <v>158</v>
      </c>
      <c r="J274" s="134" t="s">
        <v>707</v>
      </c>
      <c r="K274" s="130">
        <f t="shared" si="84"/>
        <v>-65</v>
      </c>
      <c r="L274" s="131">
        <f t="shared" si="85"/>
        <v>-0.5</v>
      </c>
      <c r="M274" s="132" t="s">
        <v>620</v>
      </c>
      <c r="N274" s="133">
        <v>43726</v>
      </c>
      <c r="O274" s="54"/>
      <c r="P274" s="13"/>
      <c r="Q274" s="13"/>
      <c r="R274" s="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28">
        <v>127</v>
      </c>
      <c r="B275" s="175">
        <v>43017</v>
      </c>
      <c r="C275" s="175"/>
      <c r="D275" s="176" t="s">
        <v>166</v>
      </c>
      <c r="E275" s="177" t="s">
        <v>580</v>
      </c>
      <c r="F275" s="178">
        <v>141.5</v>
      </c>
      <c r="G275" s="179"/>
      <c r="H275" s="179">
        <v>183.5</v>
      </c>
      <c r="I275" s="179">
        <v>210</v>
      </c>
      <c r="J275" s="200" t="s">
        <v>801</v>
      </c>
      <c r="K275" s="201">
        <f t="shared" si="84"/>
        <v>42</v>
      </c>
      <c r="L275" s="202">
        <f t="shared" si="85"/>
        <v>0.29681978798586572</v>
      </c>
      <c r="M275" s="178" t="s">
        <v>556</v>
      </c>
      <c r="N275" s="203">
        <v>43042</v>
      </c>
      <c r="O275" s="54"/>
      <c r="P275" s="13"/>
      <c r="Q275" s="13"/>
      <c r="R275" s="90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7">
        <v>128</v>
      </c>
      <c r="B276" s="155">
        <v>43074</v>
      </c>
      <c r="C276" s="155"/>
      <c r="D276" s="156" t="s">
        <v>295</v>
      </c>
      <c r="E276" s="157" t="s">
        <v>580</v>
      </c>
      <c r="F276" s="158">
        <v>172</v>
      </c>
      <c r="G276" s="157"/>
      <c r="H276" s="157">
        <v>155.25</v>
      </c>
      <c r="I276" s="174">
        <v>230</v>
      </c>
      <c r="J276" s="341" t="s">
        <v>794</v>
      </c>
      <c r="K276" s="130">
        <f t="shared" ref="K276" si="86">H276-F276</f>
        <v>-16.75</v>
      </c>
      <c r="L276" s="131">
        <f t="shared" ref="L276" si="87">K276/F276</f>
        <v>-9.7383720930232565E-2</v>
      </c>
      <c r="M276" s="132" t="s">
        <v>620</v>
      </c>
      <c r="N276" s="133">
        <v>43787</v>
      </c>
      <c r="O276" s="54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129</v>
      </c>
      <c r="B277" s="190">
        <v>43398</v>
      </c>
      <c r="C277" s="190"/>
      <c r="D277" s="151" t="s">
        <v>103</v>
      </c>
      <c r="E277" s="191" t="s">
        <v>580</v>
      </c>
      <c r="F277" s="191">
        <v>698.5</v>
      </c>
      <c r="G277" s="191"/>
      <c r="H277" s="191">
        <v>890</v>
      </c>
      <c r="I277" s="210">
        <v>890</v>
      </c>
      <c r="J277" s="137" t="s">
        <v>848</v>
      </c>
      <c r="K277" s="124">
        <f t="shared" si="84"/>
        <v>191.5</v>
      </c>
      <c r="L277" s="125">
        <f t="shared" si="85"/>
        <v>0.27415891195418757</v>
      </c>
      <c r="M277" s="126" t="s">
        <v>556</v>
      </c>
      <c r="N277" s="322">
        <v>44328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130</v>
      </c>
      <c r="B278" s="190">
        <v>42877</v>
      </c>
      <c r="C278" s="190"/>
      <c r="D278" s="151" t="s">
        <v>369</v>
      </c>
      <c r="E278" s="191" t="s">
        <v>580</v>
      </c>
      <c r="F278" s="191">
        <v>127.6</v>
      </c>
      <c r="G278" s="191"/>
      <c r="H278" s="191">
        <v>138</v>
      </c>
      <c r="I278" s="210">
        <v>190</v>
      </c>
      <c r="J278" s="137" t="s">
        <v>798</v>
      </c>
      <c r="K278" s="124">
        <f t="shared" si="84"/>
        <v>10.400000000000006</v>
      </c>
      <c r="L278" s="125">
        <f t="shared" si="85"/>
        <v>8.1504702194357417E-2</v>
      </c>
      <c r="M278" s="126" t="s">
        <v>556</v>
      </c>
      <c r="N278" s="322">
        <v>43774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131</v>
      </c>
      <c r="B279" s="190">
        <v>43158</v>
      </c>
      <c r="C279" s="190"/>
      <c r="D279" s="151" t="s">
        <v>711</v>
      </c>
      <c r="E279" s="191" t="s">
        <v>580</v>
      </c>
      <c r="F279" s="191">
        <v>317</v>
      </c>
      <c r="G279" s="191"/>
      <c r="H279" s="191">
        <v>382.5</v>
      </c>
      <c r="I279" s="210">
        <v>398</v>
      </c>
      <c r="J279" s="137" t="s">
        <v>833</v>
      </c>
      <c r="K279" s="124">
        <f t="shared" ref="K279" si="88">H279-F279</f>
        <v>65.5</v>
      </c>
      <c r="L279" s="125">
        <f t="shared" ref="L279" si="89">K279/F279</f>
        <v>0.20662460567823343</v>
      </c>
      <c r="M279" s="126" t="s">
        <v>556</v>
      </c>
      <c r="N279" s="322">
        <v>44238</v>
      </c>
      <c r="O279" s="54"/>
      <c r="P279" s="13"/>
      <c r="Q279" s="13"/>
      <c r="R279" s="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27">
        <v>132</v>
      </c>
      <c r="B280" s="155">
        <v>43164</v>
      </c>
      <c r="C280" s="155"/>
      <c r="D280" s="156" t="s">
        <v>133</v>
      </c>
      <c r="E280" s="157" t="s">
        <v>580</v>
      </c>
      <c r="F280" s="158">
        <f>510-14.4</f>
        <v>495.6</v>
      </c>
      <c r="G280" s="157"/>
      <c r="H280" s="157">
        <v>350</v>
      </c>
      <c r="I280" s="174">
        <v>672</v>
      </c>
      <c r="J280" s="341" t="s">
        <v>803</v>
      </c>
      <c r="K280" s="130">
        <f t="shared" ref="K280" si="90">H280-F280</f>
        <v>-145.60000000000002</v>
      </c>
      <c r="L280" s="131">
        <f t="shared" ref="L280" si="91">K280/F280</f>
        <v>-0.29378531073446329</v>
      </c>
      <c r="M280" s="132" t="s">
        <v>620</v>
      </c>
      <c r="N280" s="133">
        <v>43887</v>
      </c>
      <c r="O280" s="54"/>
      <c r="P280" s="13"/>
      <c r="Q280" s="13"/>
      <c r="R280" s="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27">
        <v>133</v>
      </c>
      <c r="B281" s="155">
        <v>43237</v>
      </c>
      <c r="C281" s="155"/>
      <c r="D281" s="156" t="s">
        <v>459</v>
      </c>
      <c r="E281" s="157" t="s">
        <v>580</v>
      </c>
      <c r="F281" s="158">
        <v>230.3</v>
      </c>
      <c r="G281" s="157"/>
      <c r="H281" s="157">
        <v>102.5</v>
      </c>
      <c r="I281" s="174">
        <v>348</v>
      </c>
      <c r="J281" s="341" t="s">
        <v>805</v>
      </c>
      <c r="K281" s="130">
        <f t="shared" ref="K281:K282" si="92">H281-F281</f>
        <v>-127.80000000000001</v>
      </c>
      <c r="L281" s="131">
        <f t="shared" ref="L281:L282" si="93">K281/F281</f>
        <v>-0.55492835432045162</v>
      </c>
      <c r="M281" s="132" t="s">
        <v>620</v>
      </c>
      <c r="N281" s="133">
        <v>43896</v>
      </c>
      <c r="O281" s="54"/>
      <c r="P281" s="13"/>
      <c r="Q281" s="13"/>
      <c r="R281" s="3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134</v>
      </c>
      <c r="B282" s="190">
        <v>43258</v>
      </c>
      <c r="C282" s="190"/>
      <c r="D282" s="151" t="s">
        <v>426</v>
      </c>
      <c r="E282" s="191" t="s">
        <v>580</v>
      </c>
      <c r="F282" s="191">
        <f>342.5-5.1</f>
        <v>337.4</v>
      </c>
      <c r="G282" s="191"/>
      <c r="H282" s="191">
        <v>412.5</v>
      </c>
      <c r="I282" s="210">
        <v>439</v>
      </c>
      <c r="J282" s="137" t="s">
        <v>832</v>
      </c>
      <c r="K282" s="124">
        <f t="shared" si="92"/>
        <v>75.100000000000023</v>
      </c>
      <c r="L282" s="125">
        <f t="shared" si="93"/>
        <v>0.22258446947243635</v>
      </c>
      <c r="M282" s="126" t="s">
        <v>556</v>
      </c>
      <c r="N282" s="322">
        <v>44230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7">
        <v>135</v>
      </c>
      <c r="B283" s="182">
        <v>43285</v>
      </c>
      <c r="C283" s="182"/>
      <c r="D283" s="185" t="s">
        <v>48</v>
      </c>
      <c r="E283" s="183" t="s">
        <v>580</v>
      </c>
      <c r="F283" s="181">
        <f>127.5-5.53</f>
        <v>121.97</v>
      </c>
      <c r="G283" s="183"/>
      <c r="H283" s="183"/>
      <c r="I283" s="204">
        <v>170</v>
      </c>
      <c r="J283" s="216" t="s">
        <v>558</v>
      </c>
      <c r="K283" s="206"/>
      <c r="L283" s="207"/>
      <c r="M283" s="205" t="s">
        <v>558</v>
      </c>
      <c r="N283" s="208"/>
      <c r="O283" s="54"/>
      <c r="P283" s="13"/>
      <c r="Q283" s="13"/>
      <c r="R283" s="14" t="s">
        <v>708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7">
        <v>136</v>
      </c>
      <c r="B284" s="155">
        <v>43294</v>
      </c>
      <c r="C284" s="155"/>
      <c r="D284" s="156" t="s">
        <v>239</v>
      </c>
      <c r="E284" s="157" t="s">
        <v>580</v>
      </c>
      <c r="F284" s="158">
        <v>46.5</v>
      </c>
      <c r="G284" s="157"/>
      <c r="H284" s="157">
        <v>17</v>
      </c>
      <c r="I284" s="174">
        <v>59</v>
      </c>
      <c r="J284" s="341" t="s">
        <v>802</v>
      </c>
      <c r="K284" s="130">
        <f t="shared" ref="K284" si="94">H284-F284</f>
        <v>-29.5</v>
      </c>
      <c r="L284" s="131">
        <f t="shared" ref="L284" si="95">K284/F284</f>
        <v>-0.63440860215053763</v>
      </c>
      <c r="M284" s="132" t="s">
        <v>620</v>
      </c>
      <c r="N284" s="133">
        <v>43887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9">
        <v>137</v>
      </c>
      <c r="B285" s="180">
        <v>43396</v>
      </c>
      <c r="C285" s="180"/>
      <c r="D285" s="185" t="s">
        <v>404</v>
      </c>
      <c r="E285" s="183" t="s">
        <v>580</v>
      </c>
      <c r="F285" s="184">
        <v>156.5</v>
      </c>
      <c r="G285" s="183"/>
      <c r="H285" s="183"/>
      <c r="I285" s="204">
        <v>191</v>
      </c>
      <c r="J285" s="216" t="s">
        <v>558</v>
      </c>
      <c r="K285" s="206"/>
      <c r="L285" s="207"/>
      <c r="M285" s="205" t="s">
        <v>558</v>
      </c>
      <c r="N285" s="208"/>
      <c r="O285" s="54"/>
      <c r="P285" s="13"/>
      <c r="Q285" s="13"/>
      <c r="R285" s="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138</v>
      </c>
      <c r="B286" s="190">
        <v>43439</v>
      </c>
      <c r="C286" s="190"/>
      <c r="D286" s="151" t="s">
        <v>321</v>
      </c>
      <c r="E286" s="191" t="s">
        <v>580</v>
      </c>
      <c r="F286" s="191">
        <v>259.5</v>
      </c>
      <c r="G286" s="191"/>
      <c r="H286" s="191">
        <v>320</v>
      </c>
      <c r="I286" s="210">
        <v>320</v>
      </c>
      <c r="J286" s="137" t="s">
        <v>639</v>
      </c>
      <c r="K286" s="124">
        <f t="shared" ref="K286" si="96">H286-F286</f>
        <v>60.5</v>
      </c>
      <c r="L286" s="125">
        <f t="shared" ref="L286" si="97">K286/F286</f>
        <v>0.23314065510597304</v>
      </c>
      <c r="M286" s="126" t="s">
        <v>556</v>
      </c>
      <c r="N286" s="322">
        <v>44323</v>
      </c>
      <c r="O286" s="54"/>
      <c r="P286" s="13"/>
      <c r="Q286" s="13"/>
      <c r="R286" s="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327">
        <v>139</v>
      </c>
      <c r="B287" s="155">
        <v>43439</v>
      </c>
      <c r="C287" s="155"/>
      <c r="D287" s="156" t="s">
        <v>732</v>
      </c>
      <c r="E287" s="157" t="s">
        <v>580</v>
      </c>
      <c r="F287" s="157">
        <v>715</v>
      </c>
      <c r="G287" s="157"/>
      <c r="H287" s="157">
        <v>445</v>
      </c>
      <c r="I287" s="174">
        <v>840</v>
      </c>
      <c r="J287" s="134" t="s">
        <v>782</v>
      </c>
      <c r="K287" s="130">
        <f t="shared" ref="K287:K290" si="98">H287-F287</f>
        <v>-270</v>
      </c>
      <c r="L287" s="131">
        <f t="shared" ref="L287:L290" si="99">K287/F287</f>
        <v>-0.3776223776223776</v>
      </c>
      <c r="M287" s="132" t="s">
        <v>620</v>
      </c>
      <c r="N287" s="133">
        <v>43800</v>
      </c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140</v>
      </c>
      <c r="B288" s="190">
        <v>43469</v>
      </c>
      <c r="C288" s="190"/>
      <c r="D288" s="151" t="s">
        <v>143</v>
      </c>
      <c r="E288" s="191" t="s">
        <v>580</v>
      </c>
      <c r="F288" s="191">
        <v>875</v>
      </c>
      <c r="G288" s="191"/>
      <c r="H288" s="191">
        <v>1165</v>
      </c>
      <c r="I288" s="210">
        <v>1185</v>
      </c>
      <c r="J288" s="137" t="s">
        <v>807</v>
      </c>
      <c r="K288" s="124">
        <f t="shared" si="98"/>
        <v>290</v>
      </c>
      <c r="L288" s="125">
        <f t="shared" si="99"/>
        <v>0.33142857142857141</v>
      </c>
      <c r="M288" s="126" t="s">
        <v>556</v>
      </c>
      <c r="N288" s="322">
        <v>43847</v>
      </c>
      <c r="O288" s="54"/>
      <c r="P288" s="13"/>
      <c r="Q288" s="13"/>
      <c r="R288" s="3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141</v>
      </c>
      <c r="B289" s="190">
        <v>43559</v>
      </c>
      <c r="C289" s="190"/>
      <c r="D289" s="356" t="s">
        <v>336</v>
      </c>
      <c r="E289" s="191" t="s">
        <v>580</v>
      </c>
      <c r="F289" s="191">
        <f>387-14.63</f>
        <v>372.37</v>
      </c>
      <c r="G289" s="191"/>
      <c r="H289" s="191">
        <v>490</v>
      </c>
      <c r="I289" s="210">
        <v>490</v>
      </c>
      <c r="J289" s="137" t="s">
        <v>639</v>
      </c>
      <c r="K289" s="124">
        <f t="shared" si="98"/>
        <v>117.63</v>
      </c>
      <c r="L289" s="125">
        <f t="shared" si="99"/>
        <v>0.31589548030185027</v>
      </c>
      <c r="M289" s="126" t="s">
        <v>556</v>
      </c>
      <c r="N289" s="322">
        <v>43850</v>
      </c>
      <c r="O289" s="54"/>
      <c r="P289" s="13"/>
      <c r="Q289" s="13"/>
      <c r="R289" s="3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327">
        <v>142</v>
      </c>
      <c r="B290" s="155">
        <v>43578</v>
      </c>
      <c r="C290" s="155"/>
      <c r="D290" s="156" t="s">
        <v>733</v>
      </c>
      <c r="E290" s="157" t="s">
        <v>557</v>
      </c>
      <c r="F290" s="157">
        <v>220</v>
      </c>
      <c r="G290" s="157"/>
      <c r="H290" s="157">
        <v>127.5</v>
      </c>
      <c r="I290" s="174">
        <v>284</v>
      </c>
      <c r="J290" s="341" t="s">
        <v>806</v>
      </c>
      <c r="K290" s="130">
        <f t="shared" si="98"/>
        <v>-92.5</v>
      </c>
      <c r="L290" s="131">
        <f t="shared" si="99"/>
        <v>-0.42045454545454547</v>
      </c>
      <c r="M290" s="132" t="s">
        <v>620</v>
      </c>
      <c r="N290" s="133">
        <v>43896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143</v>
      </c>
      <c r="B291" s="190">
        <v>43622</v>
      </c>
      <c r="C291" s="190"/>
      <c r="D291" s="356" t="s">
        <v>466</v>
      </c>
      <c r="E291" s="191" t="s">
        <v>557</v>
      </c>
      <c r="F291" s="191">
        <v>332.8</v>
      </c>
      <c r="G291" s="191"/>
      <c r="H291" s="191">
        <v>405</v>
      </c>
      <c r="I291" s="210">
        <v>419</v>
      </c>
      <c r="J291" s="137" t="s">
        <v>808</v>
      </c>
      <c r="K291" s="124">
        <f t="shared" ref="K291" si="100">H291-F291</f>
        <v>72.199999999999989</v>
      </c>
      <c r="L291" s="125">
        <f t="shared" ref="L291" si="101">K291/F291</f>
        <v>0.21694711538461534</v>
      </c>
      <c r="M291" s="126" t="s">
        <v>556</v>
      </c>
      <c r="N291" s="322">
        <v>43860</v>
      </c>
      <c r="O291" s="54"/>
      <c r="P291" s="13"/>
      <c r="Q291" s="13"/>
      <c r="R291" s="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40">
        <v>144</v>
      </c>
      <c r="B292" s="139">
        <v>43641</v>
      </c>
      <c r="C292" s="139"/>
      <c r="D292" s="140" t="s">
        <v>137</v>
      </c>
      <c r="E292" s="141" t="s">
        <v>580</v>
      </c>
      <c r="F292" s="142">
        <v>386</v>
      </c>
      <c r="G292" s="143"/>
      <c r="H292" s="143">
        <v>395</v>
      </c>
      <c r="I292" s="143">
        <v>452</v>
      </c>
      <c r="J292" s="161" t="s">
        <v>799</v>
      </c>
      <c r="K292" s="162">
        <f t="shared" ref="K292" si="102">H292-F292</f>
        <v>9</v>
      </c>
      <c r="L292" s="163">
        <f t="shared" ref="L292" si="103">K292/F292</f>
        <v>2.3316062176165803E-2</v>
      </c>
      <c r="M292" s="164" t="s">
        <v>665</v>
      </c>
      <c r="N292" s="165">
        <v>43868</v>
      </c>
      <c r="O292" s="13"/>
      <c r="P292" s="13"/>
      <c r="Q292" s="13"/>
      <c r="R292" s="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30">
        <v>145</v>
      </c>
      <c r="B293" s="180">
        <v>43707</v>
      </c>
      <c r="C293" s="180"/>
      <c r="D293" s="185" t="s">
        <v>255</v>
      </c>
      <c r="E293" s="183" t="s">
        <v>580</v>
      </c>
      <c r="F293" s="183" t="s">
        <v>712</v>
      </c>
      <c r="G293" s="183"/>
      <c r="H293" s="183"/>
      <c r="I293" s="204">
        <v>190</v>
      </c>
      <c r="J293" s="216" t="s">
        <v>558</v>
      </c>
      <c r="K293" s="206"/>
      <c r="L293" s="207"/>
      <c r="M293" s="321" t="s">
        <v>558</v>
      </c>
      <c r="N293" s="208"/>
      <c r="O293" s="13"/>
      <c r="P293" s="13"/>
      <c r="Q293" s="13"/>
      <c r="R293" s="3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146</v>
      </c>
      <c r="B294" s="190">
        <v>43731</v>
      </c>
      <c r="C294" s="190"/>
      <c r="D294" s="151" t="s">
        <v>418</v>
      </c>
      <c r="E294" s="191" t="s">
        <v>580</v>
      </c>
      <c r="F294" s="191">
        <v>235</v>
      </c>
      <c r="G294" s="191"/>
      <c r="H294" s="191">
        <v>295</v>
      </c>
      <c r="I294" s="210">
        <v>296</v>
      </c>
      <c r="J294" s="137" t="s">
        <v>787</v>
      </c>
      <c r="K294" s="124">
        <f t="shared" ref="K294" si="104">H294-F294</f>
        <v>60</v>
      </c>
      <c r="L294" s="125">
        <f t="shared" ref="L294" si="105">K294/F294</f>
        <v>0.25531914893617019</v>
      </c>
      <c r="M294" s="126" t="s">
        <v>556</v>
      </c>
      <c r="N294" s="322">
        <v>43844</v>
      </c>
      <c r="O294" s="54"/>
      <c r="P294" s="13"/>
      <c r="Q294" s="13"/>
      <c r="R294" s="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147</v>
      </c>
      <c r="B295" s="190">
        <v>43752</v>
      </c>
      <c r="C295" s="190"/>
      <c r="D295" s="151" t="s">
        <v>778</v>
      </c>
      <c r="E295" s="191" t="s">
        <v>580</v>
      </c>
      <c r="F295" s="191">
        <v>277.5</v>
      </c>
      <c r="G295" s="191"/>
      <c r="H295" s="191">
        <v>333</v>
      </c>
      <c r="I295" s="210">
        <v>333</v>
      </c>
      <c r="J295" s="137" t="s">
        <v>788</v>
      </c>
      <c r="K295" s="124">
        <f t="shared" ref="K295" si="106">H295-F295</f>
        <v>55.5</v>
      </c>
      <c r="L295" s="125">
        <f t="shared" ref="L295" si="107">K295/F295</f>
        <v>0.2</v>
      </c>
      <c r="M295" s="126" t="s">
        <v>556</v>
      </c>
      <c r="N295" s="322">
        <v>43846</v>
      </c>
      <c r="O295" s="54"/>
      <c r="P295" s="13"/>
      <c r="Q295" s="13"/>
      <c r="R295" s="314" t="s">
        <v>708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148</v>
      </c>
      <c r="B296" s="190">
        <v>43752</v>
      </c>
      <c r="C296" s="190"/>
      <c r="D296" s="151" t="s">
        <v>777</v>
      </c>
      <c r="E296" s="191" t="s">
        <v>580</v>
      </c>
      <c r="F296" s="191">
        <v>930</v>
      </c>
      <c r="G296" s="191"/>
      <c r="H296" s="191">
        <v>1165</v>
      </c>
      <c r="I296" s="210">
        <v>1200</v>
      </c>
      <c r="J296" s="137" t="s">
        <v>789</v>
      </c>
      <c r="K296" s="124">
        <f t="shared" ref="K296:K297" si="108">H296-F296</f>
        <v>235</v>
      </c>
      <c r="L296" s="125">
        <f t="shared" ref="L296:L297" si="109">K296/F296</f>
        <v>0.25268817204301075</v>
      </c>
      <c r="M296" s="126" t="s">
        <v>556</v>
      </c>
      <c r="N296" s="322">
        <v>43847</v>
      </c>
      <c r="O296" s="54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149</v>
      </c>
      <c r="B297" s="190">
        <v>43753</v>
      </c>
      <c r="C297" s="190"/>
      <c r="D297" s="151" t="s">
        <v>776</v>
      </c>
      <c r="E297" s="191" t="s">
        <v>580</v>
      </c>
      <c r="F297" s="192">
        <v>111</v>
      </c>
      <c r="G297" s="191"/>
      <c r="H297" s="191">
        <v>141</v>
      </c>
      <c r="I297" s="210">
        <v>141</v>
      </c>
      <c r="J297" s="432" t="s">
        <v>849</v>
      </c>
      <c r="K297" s="124">
        <f t="shared" si="108"/>
        <v>30</v>
      </c>
      <c r="L297" s="125">
        <f t="shared" si="109"/>
        <v>0.27027027027027029</v>
      </c>
      <c r="M297" s="126" t="s">
        <v>556</v>
      </c>
      <c r="N297" s="322">
        <v>44328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150</v>
      </c>
      <c r="B298" s="190">
        <v>43753</v>
      </c>
      <c r="C298" s="190"/>
      <c r="D298" s="151" t="s">
        <v>775</v>
      </c>
      <c r="E298" s="191" t="s">
        <v>580</v>
      </c>
      <c r="F298" s="192">
        <v>296</v>
      </c>
      <c r="G298" s="191"/>
      <c r="H298" s="191">
        <v>370</v>
      </c>
      <c r="I298" s="210">
        <v>370</v>
      </c>
      <c r="J298" s="137" t="s">
        <v>639</v>
      </c>
      <c r="K298" s="124">
        <f t="shared" ref="K298:K299" si="110">H298-F298</f>
        <v>74</v>
      </c>
      <c r="L298" s="125">
        <f t="shared" ref="L298:L299" si="111">K298/F298</f>
        <v>0.25</v>
      </c>
      <c r="M298" s="126" t="s">
        <v>556</v>
      </c>
      <c r="N298" s="322">
        <v>43853</v>
      </c>
      <c r="O298" s="54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151</v>
      </c>
      <c r="B299" s="190">
        <v>43754</v>
      </c>
      <c r="C299" s="190"/>
      <c r="D299" s="151" t="s">
        <v>774</v>
      </c>
      <c r="E299" s="191" t="s">
        <v>580</v>
      </c>
      <c r="F299" s="192">
        <v>300</v>
      </c>
      <c r="G299" s="191"/>
      <c r="H299" s="191">
        <v>382.5</v>
      </c>
      <c r="I299" s="210">
        <v>344</v>
      </c>
      <c r="J299" s="432" t="s">
        <v>834</v>
      </c>
      <c r="K299" s="124">
        <f t="shared" si="110"/>
        <v>82.5</v>
      </c>
      <c r="L299" s="125">
        <f t="shared" si="111"/>
        <v>0.27500000000000002</v>
      </c>
      <c r="M299" s="126" t="s">
        <v>556</v>
      </c>
      <c r="N299" s="322">
        <v>44238</v>
      </c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316">
        <v>152</v>
      </c>
      <c r="B300" s="194">
        <v>43832</v>
      </c>
      <c r="C300" s="194"/>
      <c r="D300" s="198" t="s">
        <v>758</v>
      </c>
      <c r="E300" s="195" t="s">
        <v>580</v>
      </c>
      <c r="F300" s="196" t="s">
        <v>786</v>
      </c>
      <c r="G300" s="195"/>
      <c r="H300" s="195"/>
      <c r="I300" s="215">
        <v>590</v>
      </c>
      <c r="J300" s="216" t="s">
        <v>558</v>
      </c>
      <c r="K300" s="216"/>
      <c r="L300" s="119"/>
      <c r="M300" s="313" t="s">
        <v>558</v>
      </c>
      <c r="N300" s="218"/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89">
        <v>153</v>
      </c>
      <c r="B301" s="190">
        <v>43966</v>
      </c>
      <c r="C301" s="190"/>
      <c r="D301" s="151" t="s">
        <v>64</v>
      </c>
      <c r="E301" s="191" t="s">
        <v>580</v>
      </c>
      <c r="F301" s="192">
        <v>67.5</v>
      </c>
      <c r="G301" s="191"/>
      <c r="H301" s="191">
        <v>86</v>
      </c>
      <c r="I301" s="210">
        <v>86</v>
      </c>
      <c r="J301" s="137" t="s">
        <v>816</v>
      </c>
      <c r="K301" s="124">
        <f t="shared" ref="K301:K302" si="112">H301-F301</f>
        <v>18.5</v>
      </c>
      <c r="L301" s="125">
        <f t="shared" ref="L301:L302" si="113">K301/F301</f>
        <v>0.27407407407407408</v>
      </c>
      <c r="M301" s="126" t="s">
        <v>556</v>
      </c>
      <c r="N301" s="322">
        <v>44008</v>
      </c>
      <c r="O301" s="54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154</v>
      </c>
      <c r="B302" s="190">
        <v>44035</v>
      </c>
      <c r="C302" s="190"/>
      <c r="D302" s="151" t="s">
        <v>465</v>
      </c>
      <c r="E302" s="191" t="s">
        <v>580</v>
      </c>
      <c r="F302" s="192">
        <v>231</v>
      </c>
      <c r="G302" s="191"/>
      <c r="H302" s="191">
        <v>281</v>
      </c>
      <c r="I302" s="210">
        <v>281</v>
      </c>
      <c r="J302" s="137" t="s">
        <v>639</v>
      </c>
      <c r="K302" s="124">
        <f t="shared" si="112"/>
        <v>50</v>
      </c>
      <c r="L302" s="125">
        <f t="shared" si="113"/>
        <v>0.21645021645021645</v>
      </c>
      <c r="M302" s="126" t="s">
        <v>556</v>
      </c>
      <c r="N302" s="322">
        <v>44358</v>
      </c>
      <c r="O302" s="13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155</v>
      </c>
      <c r="B303" s="190">
        <v>44092</v>
      </c>
      <c r="C303" s="190"/>
      <c r="D303" s="151" t="s">
        <v>398</v>
      </c>
      <c r="E303" s="191" t="s">
        <v>580</v>
      </c>
      <c r="F303" s="191">
        <v>206</v>
      </c>
      <c r="G303" s="191"/>
      <c r="H303" s="191">
        <v>248</v>
      </c>
      <c r="I303" s="210">
        <v>248</v>
      </c>
      <c r="J303" s="137" t="s">
        <v>639</v>
      </c>
      <c r="K303" s="124">
        <f t="shared" ref="K303:K304" si="114">H303-F303</f>
        <v>42</v>
      </c>
      <c r="L303" s="125">
        <f t="shared" ref="L303:L304" si="115">K303/F303</f>
        <v>0.20388349514563106</v>
      </c>
      <c r="M303" s="126" t="s">
        <v>556</v>
      </c>
      <c r="N303" s="322">
        <v>44214</v>
      </c>
      <c r="O303" s="54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89">
        <v>156</v>
      </c>
      <c r="B304" s="190">
        <v>44140</v>
      </c>
      <c r="C304" s="190"/>
      <c r="D304" s="151" t="s">
        <v>398</v>
      </c>
      <c r="E304" s="191" t="s">
        <v>580</v>
      </c>
      <c r="F304" s="191">
        <v>182.5</v>
      </c>
      <c r="G304" s="191"/>
      <c r="H304" s="191">
        <v>248</v>
      </c>
      <c r="I304" s="210">
        <v>248</v>
      </c>
      <c r="J304" s="137" t="s">
        <v>639</v>
      </c>
      <c r="K304" s="124">
        <f t="shared" si="114"/>
        <v>65.5</v>
      </c>
      <c r="L304" s="125">
        <f t="shared" si="115"/>
        <v>0.35890410958904112</v>
      </c>
      <c r="M304" s="126" t="s">
        <v>556</v>
      </c>
      <c r="N304" s="322">
        <v>44214</v>
      </c>
      <c r="O304" s="54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157</v>
      </c>
      <c r="B305" s="190">
        <v>44140</v>
      </c>
      <c r="C305" s="190"/>
      <c r="D305" s="151" t="s">
        <v>321</v>
      </c>
      <c r="E305" s="191" t="s">
        <v>580</v>
      </c>
      <c r="F305" s="191">
        <v>247.5</v>
      </c>
      <c r="G305" s="191"/>
      <c r="H305" s="191">
        <v>320</v>
      </c>
      <c r="I305" s="210">
        <v>320</v>
      </c>
      <c r="J305" s="137" t="s">
        <v>639</v>
      </c>
      <c r="K305" s="124">
        <f t="shared" ref="K305" si="116">H305-F305</f>
        <v>72.5</v>
      </c>
      <c r="L305" s="125">
        <f t="shared" ref="L305" si="117">K305/F305</f>
        <v>0.29292929292929293</v>
      </c>
      <c r="M305" s="126" t="s">
        <v>556</v>
      </c>
      <c r="N305" s="322">
        <v>44323</v>
      </c>
      <c r="O305" s="13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89">
        <v>158</v>
      </c>
      <c r="B306" s="190">
        <v>44140</v>
      </c>
      <c r="C306" s="190"/>
      <c r="D306" s="151" t="s">
        <v>461</v>
      </c>
      <c r="E306" s="191" t="s">
        <v>580</v>
      </c>
      <c r="F306" s="192">
        <v>925</v>
      </c>
      <c r="G306" s="191"/>
      <c r="H306" s="191">
        <v>1095</v>
      </c>
      <c r="I306" s="210">
        <v>1093</v>
      </c>
      <c r="J306" s="432" t="s">
        <v>824</v>
      </c>
      <c r="K306" s="124">
        <f t="shared" ref="K306" si="118">H306-F306</f>
        <v>170</v>
      </c>
      <c r="L306" s="125">
        <f t="shared" ref="L306" si="119">K306/F306</f>
        <v>0.18378378378378379</v>
      </c>
      <c r="M306" s="126" t="s">
        <v>556</v>
      </c>
      <c r="N306" s="322">
        <v>44201</v>
      </c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159</v>
      </c>
      <c r="B307" s="190">
        <v>44140</v>
      </c>
      <c r="C307" s="190"/>
      <c r="D307" s="151" t="s">
        <v>336</v>
      </c>
      <c r="E307" s="191" t="s">
        <v>580</v>
      </c>
      <c r="F307" s="192">
        <v>332.5</v>
      </c>
      <c r="G307" s="191"/>
      <c r="H307" s="191">
        <v>393</v>
      </c>
      <c r="I307" s="210">
        <v>406</v>
      </c>
      <c r="J307" s="432" t="s">
        <v>837</v>
      </c>
      <c r="K307" s="124">
        <f t="shared" ref="K307:K308" si="120">H307-F307</f>
        <v>60.5</v>
      </c>
      <c r="L307" s="125">
        <f t="shared" ref="L307:L308" si="121">K307/F307</f>
        <v>0.18195488721804512</v>
      </c>
      <c r="M307" s="126" t="s">
        <v>556</v>
      </c>
      <c r="N307" s="322">
        <v>44256</v>
      </c>
      <c r="O307" s="13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160</v>
      </c>
      <c r="B308" s="190">
        <v>44141</v>
      </c>
      <c r="C308" s="190"/>
      <c r="D308" s="151" t="s">
        <v>465</v>
      </c>
      <c r="E308" s="191" t="s">
        <v>580</v>
      </c>
      <c r="F308" s="192">
        <v>231</v>
      </c>
      <c r="G308" s="191"/>
      <c r="H308" s="191">
        <v>281</v>
      </c>
      <c r="I308" s="210">
        <v>281</v>
      </c>
      <c r="J308" s="137" t="s">
        <v>639</v>
      </c>
      <c r="K308" s="124">
        <f t="shared" si="120"/>
        <v>50</v>
      </c>
      <c r="L308" s="125">
        <f t="shared" si="121"/>
        <v>0.21645021645021645</v>
      </c>
      <c r="M308" s="126" t="s">
        <v>556</v>
      </c>
      <c r="N308" s="322">
        <v>44358</v>
      </c>
      <c r="O308" s="13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93">
        <v>161</v>
      </c>
      <c r="B309" s="194">
        <v>44187</v>
      </c>
      <c r="C309" s="194"/>
      <c r="D309" s="198" t="s">
        <v>754</v>
      </c>
      <c r="E309" s="195" t="s">
        <v>580</v>
      </c>
      <c r="F309" s="429" t="s">
        <v>823</v>
      </c>
      <c r="G309" s="195"/>
      <c r="H309" s="195"/>
      <c r="I309" s="215">
        <v>239</v>
      </c>
      <c r="J309" s="430" t="s">
        <v>558</v>
      </c>
      <c r="K309" s="216"/>
      <c r="L309" s="119"/>
      <c r="M309" s="217"/>
      <c r="N309" s="218"/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93">
        <v>162</v>
      </c>
      <c r="B310" s="194">
        <v>44258</v>
      </c>
      <c r="C310" s="194"/>
      <c r="D310" s="198" t="s">
        <v>758</v>
      </c>
      <c r="E310" s="195" t="s">
        <v>580</v>
      </c>
      <c r="F310" s="196" t="s">
        <v>786</v>
      </c>
      <c r="G310" s="195"/>
      <c r="H310" s="195"/>
      <c r="I310" s="215">
        <v>590</v>
      </c>
      <c r="J310" s="216" t="s">
        <v>558</v>
      </c>
      <c r="K310" s="216"/>
      <c r="L310" s="119"/>
      <c r="M310" s="313"/>
      <c r="N310" s="218"/>
      <c r="O310" s="13"/>
      <c r="P310" s="13"/>
      <c r="R310" s="314" t="s">
        <v>710</v>
      </c>
    </row>
    <row r="311" spans="1:26">
      <c r="A311" s="189">
        <v>163</v>
      </c>
      <c r="B311" s="190">
        <v>44274</v>
      </c>
      <c r="C311" s="190"/>
      <c r="D311" s="332" t="s">
        <v>336</v>
      </c>
      <c r="E311" s="191" t="s">
        <v>580</v>
      </c>
      <c r="F311" s="192">
        <v>355</v>
      </c>
      <c r="G311" s="191"/>
      <c r="H311" s="191">
        <v>422.5</v>
      </c>
      <c r="I311" s="210">
        <v>420</v>
      </c>
      <c r="J311" s="432" t="s">
        <v>931</v>
      </c>
      <c r="K311" s="124">
        <f t="shared" ref="K311" si="122">H311-F311</f>
        <v>67.5</v>
      </c>
      <c r="L311" s="125">
        <f t="shared" ref="L311" si="123">K311/F311</f>
        <v>0.19014084507042253</v>
      </c>
      <c r="M311" s="126" t="s">
        <v>556</v>
      </c>
      <c r="N311" s="322">
        <v>44361</v>
      </c>
      <c r="O311" s="13"/>
      <c r="R311" s="444" t="s">
        <v>710</v>
      </c>
    </row>
    <row r="312" spans="1:26">
      <c r="A312" s="189">
        <v>164</v>
      </c>
      <c r="B312" s="190">
        <v>44295</v>
      </c>
      <c r="C312" s="190"/>
      <c r="D312" s="332" t="s">
        <v>840</v>
      </c>
      <c r="E312" s="191" t="s">
        <v>580</v>
      </c>
      <c r="F312" s="192">
        <v>555</v>
      </c>
      <c r="G312" s="191"/>
      <c r="H312" s="191">
        <v>663</v>
      </c>
      <c r="I312" s="210">
        <v>663</v>
      </c>
      <c r="J312" s="432" t="s">
        <v>844</v>
      </c>
      <c r="K312" s="124">
        <f t="shared" ref="K312:K313" si="124">H312-F312</f>
        <v>108</v>
      </c>
      <c r="L312" s="125">
        <f t="shared" ref="L312:L313" si="125">K312/F312</f>
        <v>0.19459459459459461</v>
      </c>
      <c r="M312" s="126" t="s">
        <v>556</v>
      </c>
      <c r="N312" s="322">
        <v>44321</v>
      </c>
      <c r="O312" s="13"/>
      <c r="P312" s="13"/>
      <c r="Q312" s="13"/>
      <c r="R312" s="314"/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89">
        <v>165</v>
      </c>
      <c r="B313" s="190">
        <v>44308</v>
      </c>
      <c r="C313" s="190"/>
      <c r="D313" s="332" t="s">
        <v>369</v>
      </c>
      <c r="E313" s="191" t="s">
        <v>580</v>
      </c>
      <c r="F313" s="192">
        <v>126.5</v>
      </c>
      <c r="G313" s="191"/>
      <c r="H313" s="191">
        <v>155</v>
      </c>
      <c r="I313" s="210">
        <v>155</v>
      </c>
      <c r="J313" s="137" t="s">
        <v>639</v>
      </c>
      <c r="K313" s="124">
        <f t="shared" si="124"/>
        <v>28.5</v>
      </c>
      <c r="L313" s="125">
        <f t="shared" si="125"/>
        <v>0.22529644268774704</v>
      </c>
      <c r="M313" s="126" t="s">
        <v>556</v>
      </c>
      <c r="N313" s="322">
        <v>44362</v>
      </c>
      <c r="O313" s="13"/>
      <c r="R313" s="219"/>
    </row>
    <row r="314" spans="1:26">
      <c r="A314" s="193">
        <v>166</v>
      </c>
      <c r="B314" s="194">
        <v>44368</v>
      </c>
      <c r="C314" s="194"/>
      <c r="D314" s="198" t="s">
        <v>830</v>
      </c>
      <c r="E314" s="195" t="s">
        <v>580</v>
      </c>
      <c r="F314" s="196" t="s">
        <v>1005</v>
      </c>
      <c r="G314" s="195"/>
      <c r="H314" s="195"/>
      <c r="I314" s="215">
        <v>344</v>
      </c>
      <c r="J314" s="216" t="s">
        <v>558</v>
      </c>
      <c r="K314" s="193"/>
      <c r="L314" s="194"/>
      <c r="M314" s="194"/>
      <c r="N314" s="198"/>
      <c r="O314" s="13"/>
      <c r="R314" s="219"/>
    </row>
    <row r="315" spans="1:26">
      <c r="A315" s="193">
        <v>167</v>
      </c>
      <c r="B315" s="194">
        <v>44368</v>
      </c>
      <c r="C315" s="194"/>
      <c r="D315" s="198" t="s">
        <v>465</v>
      </c>
      <c r="E315" s="195" t="s">
        <v>580</v>
      </c>
      <c r="F315" s="196" t="s">
        <v>1006</v>
      </c>
      <c r="G315" s="195"/>
      <c r="H315" s="195"/>
      <c r="I315" s="215">
        <v>320</v>
      </c>
      <c r="J315" s="216" t="s">
        <v>558</v>
      </c>
      <c r="K315" s="193"/>
      <c r="L315" s="194"/>
      <c r="M315" s="194"/>
      <c r="N315" s="198"/>
      <c r="R315" s="219"/>
    </row>
    <row r="316" spans="1:26">
      <c r="R316" s="219"/>
    </row>
    <row r="317" spans="1:26">
      <c r="R317" s="219"/>
    </row>
    <row r="318" spans="1:26">
      <c r="R318" s="219"/>
    </row>
    <row r="319" spans="1:26">
      <c r="R319" s="219"/>
    </row>
    <row r="320" spans="1:26">
      <c r="R320" s="219"/>
    </row>
    <row r="321" spans="1:18">
      <c r="A321" s="193"/>
      <c r="B321" s="184" t="s">
        <v>781</v>
      </c>
      <c r="R321" s="219"/>
    </row>
    <row r="331" spans="1:18">
      <c r="A331" s="199"/>
    </row>
    <row r="332" spans="1:18">
      <c r="A332" s="199"/>
      <c r="F332" s="431"/>
    </row>
    <row r="333" spans="1:18">
      <c r="A333" s="195"/>
    </row>
  </sheetData>
  <autoFilter ref="R1:R329"/>
  <mergeCells count="28">
    <mergeCell ref="O73:O74"/>
    <mergeCell ref="P73:P74"/>
    <mergeCell ref="M73:M74"/>
    <mergeCell ref="N73:N74"/>
    <mergeCell ref="J71:J72"/>
    <mergeCell ref="M71:M72"/>
    <mergeCell ref="N71:N72"/>
    <mergeCell ref="O71:O72"/>
    <mergeCell ref="P71:P72"/>
    <mergeCell ref="A71:A72"/>
    <mergeCell ref="B71:B72"/>
    <mergeCell ref="A73:A74"/>
    <mergeCell ref="B73:B74"/>
    <mergeCell ref="J73:J74"/>
    <mergeCell ref="O76:O77"/>
    <mergeCell ref="P76:P77"/>
    <mergeCell ref="A76:A77"/>
    <mergeCell ref="B76:B77"/>
    <mergeCell ref="J76:J77"/>
    <mergeCell ref="M76:M77"/>
    <mergeCell ref="N76:N77"/>
    <mergeCell ref="O116:O117"/>
    <mergeCell ref="P116:P117"/>
    <mergeCell ref="A116:A117"/>
    <mergeCell ref="B116:B117"/>
    <mergeCell ref="J116:J117"/>
    <mergeCell ref="M116:M117"/>
    <mergeCell ref="N116:N117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2021-06-23T02:39:06Z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