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F&amp;O)'!$R$1:$R$316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91029"/>
</workbook>
</file>

<file path=xl/calcChain.xml><?xml version="1.0" encoding="utf-8"?>
<calcChain xmlns="http://schemas.openxmlformats.org/spreadsheetml/2006/main">
  <c r="M107" i="7"/>
  <c r="K107"/>
  <c r="K105"/>
  <c r="M105" s="1"/>
  <c r="L48"/>
  <c r="K48"/>
  <c r="M48" s="1"/>
  <c r="L47"/>
  <c r="K47"/>
  <c r="M47" s="1"/>
  <c r="L18"/>
  <c r="K18"/>
  <c r="M18" s="1"/>
  <c r="K103"/>
  <c r="M103" s="1"/>
  <c r="K102"/>
  <c r="M102" s="1"/>
  <c r="K98"/>
  <c r="M98" s="1"/>
  <c r="K101"/>
  <c r="M101" s="1"/>
  <c r="K96"/>
  <c r="M96" s="1"/>
  <c r="K94"/>
  <c r="M94" s="1"/>
  <c r="K95"/>
  <c r="M95" s="1"/>
  <c r="L68"/>
  <c r="K68"/>
  <c r="K99"/>
  <c r="M99" s="1"/>
  <c r="L46"/>
  <c r="K46"/>
  <c r="K97"/>
  <c r="M97" s="1"/>
  <c r="L11"/>
  <c r="K11"/>
  <c r="K91"/>
  <c r="M91" s="1"/>
  <c r="L44"/>
  <c r="K44"/>
  <c r="L41"/>
  <c r="K41"/>
  <c r="K284"/>
  <c r="L284" s="1"/>
  <c r="K92"/>
  <c r="M92" s="1"/>
  <c r="L43"/>
  <c r="K43"/>
  <c r="L31"/>
  <c r="K31"/>
  <c r="L67"/>
  <c r="K67"/>
  <c r="K90"/>
  <c r="M90" s="1"/>
  <c r="K89"/>
  <c r="M89" s="1"/>
  <c r="L42"/>
  <c r="K42"/>
  <c r="L37"/>
  <c r="K37"/>
  <c r="L40"/>
  <c r="K40"/>
  <c r="L15"/>
  <c r="K15"/>
  <c r="L66"/>
  <c r="K66"/>
  <c r="K82"/>
  <c r="M82" s="1"/>
  <c r="K88"/>
  <c r="M88" s="1"/>
  <c r="L38"/>
  <c r="K38"/>
  <c r="L39"/>
  <c r="K39"/>
  <c r="L34"/>
  <c r="K34"/>
  <c r="L35"/>
  <c r="K35"/>
  <c r="K273"/>
  <c r="L273" s="1"/>
  <c r="K292"/>
  <c r="L292" s="1"/>
  <c r="K87"/>
  <c r="M87" s="1"/>
  <c r="K86"/>
  <c r="M86" s="1"/>
  <c r="L32"/>
  <c r="K32"/>
  <c r="K84"/>
  <c r="M84" s="1"/>
  <c r="K85"/>
  <c r="M85" s="1"/>
  <c r="L65"/>
  <c r="L64"/>
  <c r="L30"/>
  <c r="K30"/>
  <c r="M30" s="1"/>
  <c r="K65"/>
  <c r="K64"/>
  <c r="M68" l="1"/>
  <c r="M11"/>
  <c r="M46"/>
  <c r="M31"/>
  <c r="M44"/>
  <c r="M67"/>
  <c r="M41"/>
  <c r="M42"/>
  <c r="M43"/>
  <c r="M40"/>
  <c r="M15"/>
  <c r="M35"/>
  <c r="M37"/>
  <c r="M38"/>
  <c r="M39"/>
  <c r="M34"/>
  <c r="M66"/>
  <c r="M32"/>
  <c r="M65"/>
  <c r="M64"/>
  <c r="K83" l="1"/>
  <c r="M83" s="1"/>
  <c r="L36"/>
  <c r="K36"/>
  <c r="K81"/>
  <c r="M81" s="1"/>
  <c r="K299"/>
  <c r="L299" s="1"/>
  <c r="M36" l="1"/>
  <c r="K80"/>
  <c r="M80" s="1"/>
  <c r="L16"/>
  <c r="K16"/>
  <c r="K79"/>
  <c r="M79" s="1"/>
  <c r="K78"/>
  <c r="M78" s="1"/>
  <c r="K77"/>
  <c r="M77" s="1"/>
  <c r="K76"/>
  <c r="M76" s="1"/>
  <c r="K33"/>
  <c r="L33"/>
  <c r="L13"/>
  <c r="K13"/>
  <c r="L12"/>
  <c r="K12"/>
  <c r="M16" l="1"/>
  <c r="M33"/>
  <c r="M13"/>
  <c r="M12"/>
  <c r="L113" l="1"/>
  <c r="K113"/>
  <c r="K294"/>
  <c r="L294" s="1"/>
  <c r="M113" l="1"/>
  <c r="K286"/>
  <c r="L286" s="1"/>
  <c r="K266"/>
  <c r="L266" s="1"/>
  <c r="K291"/>
  <c r="L291" s="1"/>
  <c r="K290"/>
  <c r="L290" s="1"/>
  <c r="K293"/>
  <c r="L293" s="1"/>
  <c r="K288"/>
  <c r="L288" s="1"/>
  <c r="M7"/>
  <c r="F276"/>
  <c r="K276" s="1"/>
  <c r="L276" s="1"/>
  <c r="K277"/>
  <c r="L277" s="1"/>
  <c r="K268"/>
  <c r="L268" s="1"/>
  <c r="K271"/>
  <c r="L271" s="1"/>
  <c r="K279"/>
  <c r="L279" s="1"/>
  <c r="F270"/>
  <c r="F269"/>
  <c r="K269" s="1"/>
  <c r="L269" s="1"/>
  <c r="F267"/>
  <c r="K267" s="1"/>
  <c r="L267" s="1"/>
  <c r="F247"/>
  <c r="K247" s="1"/>
  <c r="L247" s="1"/>
  <c r="F199"/>
  <c r="K199" s="1"/>
  <c r="L199" s="1"/>
  <c r="K278"/>
  <c r="L278" s="1"/>
  <c r="K282"/>
  <c r="L282" s="1"/>
  <c r="K283"/>
  <c r="L283" s="1"/>
  <c r="K275"/>
  <c r="L275" s="1"/>
  <c r="K285"/>
  <c r="L285" s="1"/>
  <c r="K281"/>
  <c r="L281" s="1"/>
  <c r="K274"/>
  <c r="L274" s="1"/>
  <c r="K263"/>
  <c r="L263" s="1"/>
  <c r="K265"/>
  <c r="L265" s="1"/>
  <c r="K262"/>
  <c r="L262" s="1"/>
  <c r="K264"/>
  <c r="L264" s="1"/>
  <c r="K193"/>
  <c r="L193" s="1"/>
  <c r="K246"/>
  <c r="L246" s="1"/>
  <c r="K260"/>
  <c r="L260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8"/>
  <c r="L248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19"/>
  <c r="L219" s="1"/>
  <c r="K217"/>
  <c r="L217" s="1"/>
  <c r="K215"/>
  <c r="L215" s="1"/>
  <c r="K214"/>
  <c r="L214" s="1"/>
  <c r="K213"/>
  <c r="L213" s="1"/>
  <c r="K211"/>
  <c r="L211" s="1"/>
  <c r="K210"/>
  <c r="L210" s="1"/>
  <c r="K209"/>
  <c r="L209" s="1"/>
  <c r="K208"/>
  <c r="K207"/>
  <c r="L207" s="1"/>
  <c r="K206"/>
  <c r="L206" s="1"/>
  <c r="K204"/>
  <c r="L204" s="1"/>
  <c r="K203"/>
  <c r="L203" s="1"/>
  <c r="K202"/>
  <c r="L202" s="1"/>
  <c r="K201"/>
  <c r="L201" s="1"/>
  <c r="K200"/>
  <c r="L200" s="1"/>
  <c r="H198"/>
  <c r="K198" s="1"/>
  <c r="L198" s="1"/>
  <c r="K195"/>
  <c r="L195" s="1"/>
  <c r="K194"/>
  <c r="L194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F163"/>
  <c r="K163" s="1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D7" i="6"/>
  <c r="K6" i="4"/>
  <c r="K6" i="3"/>
  <c r="L6" i="2"/>
</calcChain>
</file>

<file path=xl/sharedStrings.xml><?xml version="1.0" encoding="utf-8"?>
<sst xmlns="http://schemas.openxmlformats.org/spreadsheetml/2006/main" count="2898" uniqueCount="1081">
  <si>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</si>
  <si>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</si>
  <si>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</si>
  <si>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</si>
  <si>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</si>
  <si>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</si>
  <si>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</si>
  <si>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</si>
  <si>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</si>
  <si>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</si>
  <si>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</si>
  <si>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</si>
  <si>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</si>
  <si>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</si>
  <si>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</si>
  <si>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</si>
  <si>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</si>
  <si>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</si>
  <si>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</si>
  <si>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</si>
  <si>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</si>
  <si>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</si>
  <si>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</si>
  <si>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</si>
  <si>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</si>
  <si>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</si>
  <si>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</si>
  <si>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</si>
  <si>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</si>
  <si>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</si>
  <si>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</si>
  <si>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</si>
  <si>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</si>
  <si>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</si>
  <si>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</si>
  <si>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</si>
  <si>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</si>
  <si>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</si>
  <si>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</si>
  <si>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</si>
  <si>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</si>
  <si>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</si>
  <si>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</si>
  <si>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</si>
  <si>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</si>
  <si>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</si>
  <si>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</si>
  <si>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</si>
  <si>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</si>
  <si>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</si>
  <si>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</si>
  <si>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</si>
  <si>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</si>
  <si>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</si>
  <si>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</si>
  <si>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</si>
  <si>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</si>
  <si>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</si>
  <si>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</si>
  <si>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</si>
  <si>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</si>
  <si>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</si>
  <si>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</si>
  <si>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</si>
  <si>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</si>
  <si>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</si>
  <si>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</si>
  <si>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</si>
  <si>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</si>
  <si>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</si>
  <si>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</si>
  <si>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</si>
  <si>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</si>
  <si>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</si>
  <si>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</si>
  <si>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</si>
  <si>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</si>
  <si>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</si>
  <si>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</si>
  <si>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</si>
  <si>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</si>
  <si>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</si>
  <si>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</si>
  <si>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</si>
  <si>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</si>
  <si>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</si>
  <si>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</si>
  <si>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</si>
  <si>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</si>
  <si>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</si>
  <si>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</si>
  <si>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</si>
  <si>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</si>
  <si>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</si>
  <si>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</si>
  <si>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</si>
  <si>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</si>
  <si>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</si>
  <si>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</si>
  <si>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</si>
  <si>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</si>
  <si>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</si>
  <si>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</si>
  <si>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</si>
  <si>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</si>
  <si>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</si>
  <si>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</si>
  <si>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</si>
  <si>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</si>
  <si>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</si>
  <si>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</si>
  <si>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</si>
  <si>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</si>
  <si>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</si>
  <si>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</si>
  <si>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</si>
  <si>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</si>
  <si>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</si>
  <si>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</si>
  <si>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</si>
  <si>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</si>
  <si>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</si>
  <si>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</si>
  <si>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</si>
  <si>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</si>
  <si>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</si>
  <si>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</si>
  <si>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</si>
  <si>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</si>
  <si>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</si>
  <si>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</si>
  <si>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</si>
  <si>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</si>
  <si>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</si>
  <si>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</si>
  <si>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</si>
  <si>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</si>
  <si>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</si>
  <si>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</si>
  <si>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</si>
  <si>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</si>
  <si>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</si>
  <si>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</si>
  <si>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</si>
  <si>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</si>
  <si>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</si>
  <si>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</si>
  <si>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</si>
  <si>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</si>
  <si>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</si>
  <si>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</si>
  <si>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</si>
  <si>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</si>
  <si>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</si>
  <si>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</si>
  <si>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</si>
  <si>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</si>
  <si>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</si>
  <si>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</si>
  <si>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</si>
  <si>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</si>
  <si>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</si>
  <si>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</si>
  <si>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</si>
  <si>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</si>
  <si>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</si>
  <si>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</si>
  <si>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</si>
  <si>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</si>
  <si>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</si>
  <si>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</si>
  <si>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</si>
  <si>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</si>
  <si>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</si>
  <si>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</si>
  <si>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</si>
  <si>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</si>
  <si>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</si>
  <si>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</si>
  <si>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</si>
  <si>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</si>
  <si>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</si>
  <si>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</si>
  <si>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</si>
  <si>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</si>
  <si>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</si>
  <si>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</si>
  <si>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</si>
  <si>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</si>
  <si>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</si>
  <si>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</si>
  <si>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</si>
  <si>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</si>
  <si>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</si>
  <si>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</si>
  <si>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</si>
  <si>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</si>
  <si>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</si>
  <si>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</si>
  <si>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</si>
  <si>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</si>
  <si>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</si>
  <si>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</si>
  <si>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</si>
  <si>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</si>
  <si>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</si>
  <si>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</si>
  <si>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</si>
  <si>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</si>
  <si>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</si>
  <si>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</si>
  <si>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</si>
  <si>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</si>
  <si>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</si>
  <si>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</si>
  <si>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</si>
  <si>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</si>
  <si>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</si>
  <si>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</si>
  <si>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</si>
  <si>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</si>
  <si>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</si>
  <si>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</si>
  <si>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</si>
  <si>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</si>
  <si>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</si>
  <si>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</si>
  <si>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</si>
  <si>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</si>
  <si>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</si>
  <si>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</si>
  <si>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</si>
  <si>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</si>
  <si>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</si>
  <si>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</si>
  <si>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</si>
  <si>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</si>
  <si>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</si>
  <si>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</si>
  <si>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</si>
  <si>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</si>
  <si>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</si>
  <si>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</si>
  <si>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</si>
  <si>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</si>
  <si>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</si>
  <si>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</si>
  <si>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</si>
  <si>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</si>
  <si>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</si>
  <si>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</si>
  <si>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</si>
  <si>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</si>
  <si>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</si>
  <si>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</si>
  <si>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</si>
  <si>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</si>
  <si>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</si>
  <si>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</si>
  <si>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</si>
  <si>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</si>
  <si>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</si>
  <si>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</si>
  <si>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</si>
  <si>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</si>
  <si>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</si>
  <si>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</si>
  <si>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</si>
  <si>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</si>
  <si>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</si>
  <si>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</si>
  <si>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</si>
  <si>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</si>
  <si>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</si>
  <si>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</si>
  <si>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</si>
  <si>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</si>
  <si>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</si>
  <si>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</si>
  <si>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</si>
  <si>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</si>
  <si>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</si>
  <si>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</si>
  <si>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</si>
  <si>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</si>
  <si>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</si>
  <si>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</si>
  <si>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</si>
  <si>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</si>
  <si>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</si>
  <si>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</si>
  <si>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</si>
  <si>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</si>
  <si>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</si>
  <si>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</si>
  <si>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</si>
  <si>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</si>
  <si>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</si>
  <si>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</si>
  <si>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</si>
  <si>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</si>
  <si>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</si>
  <si>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</si>
  <si>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</si>
  <si>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</si>
  <si>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</si>
  <si>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</si>
  <si>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</si>
  <si>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</si>
  <si>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</si>
  <si>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</si>
  <si>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</si>
  <si>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</si>
  <si>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</si>
  <si>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</si>
  <si>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</si>
  <si>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</si>
  <si>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</si>
  <si>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</si>
  <si>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</si>
  <si>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</si>
  <si>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</si>
  <si>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</si>
  <si>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</si>
  <si>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</si>
  <si>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</si>
  <si>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</si>
  <si>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</si>
  <si>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</si>
  <si>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</si>
  <si>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</si>
  <si>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</si>
  <si>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</si>
  <si>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</si>
  <si>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</si>
  <si>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</si>
  <si>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</si>
  <si>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</si>
  <si>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</si>
  <si>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</si>
  <si>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</si>
  <si>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</si>
  <si>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</si>
  <si>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</si>
  <si>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</si>
  <si>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</si>
  <si>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</si>
  <si>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</si>
  <si>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</si>
  <si>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</si>
  <si>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</si>
  <si>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</si>
  <si>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</si>
  <si>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</si>
  <si>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</si>
  <si>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</si>
  <si>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</si>
  <si>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</si>
  <si>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</si>
  <si>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</si>
  <si>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</si>
  <si>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</si>
  <si>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</si>
  <si>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</si>
  <si>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</si>
  <si>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</si>
  <si>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</si>
  <si>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</si>
  <si>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</si>
  <si>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</si>
  <si>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</si>
  <si>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</si>
  <si>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</si>
  <si>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</si>
  <si>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</si>
  <si>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</si>
  <si>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</si>
  <si>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</si>
  <si>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</si>
  <si>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</si>
  <si>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</si>
  <si>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</si>
  <si>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</si>
  <si>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</si>
  <si>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</si>
  <si>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</si>
  <si>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</si>
  <si>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</si>
  <si>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</si>
  <si>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</si>
  <si>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</si>
  <si>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</si>
  <si>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</si>
  <si>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</si>
  <si>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</si>
  <si>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</si>
  <si>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</si>
  <si>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</si>
  <si>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</si>
  <si>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</si>
  <si>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</si>
  <si>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</si>
  <si>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</si>
  <si>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</si>
  <si>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</si>
  <si>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</si>
  <si>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</si>
  <si>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</si>
  <si>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</si>
  <si>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</si>
  <si>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</si>
  <si>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</si>
  <si>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</si>
  <si>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</si>
  <si>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</si>
  <si>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</si>
  <si>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</si>
  <si>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</si>
  <si>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</si>
  <si>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</si>
  <si>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</si>
  <si>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</si>
  <si>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</si>
  <si>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</si>
  <si>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</si>
  <si>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</si>
  <si>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</si>
  <si>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</si>
  <si>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</si>
  <si>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</si>
  <si>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</si>
  <si>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</si>
  <si>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</si>
  <si>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</si>
  <si>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</si>
  <si>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</si>
  <si>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</si>
  <si>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</si>
  <si>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</si>
  <si>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</si>
  <si>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</si>
  <si>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</si>
  <si>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</si>
  <si>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</si>
  <si>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</si>
  <si>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</si>
  <si>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</si>
  <si>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</si>
  <si>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</si>
  <si>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</si>
  <si>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</si>
  <si>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</si>
  <si>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</si>
  <si>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</si>
  <si>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</si>
  <si>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</si>
  <si>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</si>
  <si>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</si>
  <si>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</si>
  <si>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</si>
  <si>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</si>
  <si>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</si>
  <si>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</si>
  <si>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</si>
  <si>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</si>
  <si>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</si>
  <si>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</si>
  <si>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</si>
  <si>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</si>
  <si>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</si>
  <si>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</si>
  <si>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</si>
  <si>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</si>
  <si>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</si>
  <si>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</si>
  <si>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</si>
  <si>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</si>
  <si>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</si>
  <si>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</si>
  <si>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</si>
  <si>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</si>
  <si>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</si>
  <si>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</si>
  <si>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</si>
  <si>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</si>
  <si>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</si>
  <si>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</si>
  <si>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</si>
  <si>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</si>
  <si>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</si>
  <si>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</si>
  <si>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</si>
  <si>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</si>
  <si>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</si>
  <si>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</si>
  <si>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</si>
  <si>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</si>
  <si>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</si>
  <si>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</si>
  <si>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</si>
  <si>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</si>
  <si>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</si>
  <si>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</si>
  <si>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</si>
  <si>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</si>
  <si>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</si>
  <si>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</si>
  <si>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</si>
  <si>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</si>
  <si>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</si>
  <si>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</si>
  <si>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</si>
  <si>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</si>
  <si>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</si>
  <si>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</si>
  <si>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</si>
  <si>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</si>
  <si>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</si>
  <si>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</si>
  <si>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</si>
  <si>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</si>
  <si>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</si>
  <si>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</si>
  <si>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</si>
  <si>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</si>
  <si>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</si>
  <si>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</si>
  <si>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</si>
  <si>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</si>
  <si>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</si>
  <si>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</si>
  <si>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</si>
  <si>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</si>
  <si>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</si>
  <si>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</si>
  <si>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</si>
  <si>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</si>
  <si>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</si>
  <si>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</si>
  <si>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</si>
  <si>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</si>
  <si>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</si>
  <si>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</si>
  <si>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</si>
  <si>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</si>
  <si>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</si>
  <si>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</si>
  <si>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</si>
  <si>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</si>
  <si>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</si>
  <si>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</si>
  <si>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</si>
  <si>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</si>
  <si>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</si>
  <si>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</si>
  <si>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</si>
  <si>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</si>
  <si>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</si>
  <si>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</si>
  <si>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</si>
  <si>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</si>
  <si>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</si>
  <si>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</si>
  <si>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</si>
  <si>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</si>
  <si>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</si>
  <si>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</si>
  <si>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</si>
  <si>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</si>
  <si>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</si>
  <si>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</si>
  <si>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</si>
  <si>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</si>
  <si>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</si>
  <si>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</si>
  <si>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</si>
  <si>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</si>
  <si>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</si>
  <si>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</si>
  <si>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</si>
  <si>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</si>
  <si>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</si>
  <si>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</si>
  <si>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</si>
  <si>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</si>
  <si>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</si>
  <si>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</si>
  <si>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</si>
  <si>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</si>
  <si>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</si>
  <si>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</si>
  <si>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</si>
  <si>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</si>
  <si>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</si>
  <si>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</si>
  <si>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</si>
  <si>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</si>
  <si>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</si>
  <si>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</si>
  <si>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</si>
  <si>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</si>
  <si>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</si>
  <si>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</si>
  <si>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</si>
  <si>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</si>
  <si>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</si>
  <si>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</si>
  <si>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</si>
  <si>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</si>
  <si>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</si>
  <si>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</si>
  <si>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</si>
  <si>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</si>
  <si>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</si>
  <si>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</si>
  <si>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</si>
  <si>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</si>
  <si>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</si>
  <si>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</si>
  <si>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</si>
  <si>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</si>
  <si>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</si>
  <si>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</si>
  <si>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</si>
  <si>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</si>
  <si>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</si>
  <si>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</si>
  <si>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</si>
  <si>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</si>
  <si>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</si>
  <si>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</si>
  <si>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</si>
  <si>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</si>
  <si>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</si>
  <si>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</si>
  <si>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</si>
  <si>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</si>
  <si>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</si>
  <si>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</si>
  <si>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</si>
  <si>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</si>
  <si>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</si>
  <si>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</si>
  <si>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</si>
  <si>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</si>
  <si>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</si>
  <si>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</si>
  <si>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</si>
  <si>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</si>
  <si>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</si>
  <si>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</si>
  <si>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</si>
  <si>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</si>
  <si>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</si>
  <si>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</si>
  <si>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</si>
  <si>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</si>
  <si>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</si>
  <si>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</si>
  <si>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</si>
  <si>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</si>
  <si>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</si>
  <si>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</si>
  <si>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</si>
  <si>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</si>
  <si>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</si>
  <si>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</si>
  <si>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</si>
  <si>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</si>
  <si>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</si>
  <si>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</si>
  <si>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</si>
  <si>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</si>
  <si>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</si>
  <si>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</si>
  <si>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</si>
  <si>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</si>
  <si>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</si>
  <si>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</si>
  <si>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</si>
  <si>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</si>
  <si>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</si>
  <si>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</si>
  <si>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</si>
  <si>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</si>
  <si>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</si>
  <si>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</si>
  <si>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</si>
  <si>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</si>
  <si>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</si>
  <si>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</si>
  <si>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</si>
  <si>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</si>
  <si>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</si>
  <si>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</si>
  <si>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</si>
  <si>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</si>
  <si>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</si>
  <si>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</si>
  <si>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</si>
  <si>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</si>
  <si>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</si>
  <si>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</si>
  <si>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</si>
  <si>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</si>
  <si>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</si>
  <si>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</si>
  <si>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</si>
  <si>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</si>
  <si>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</si>
  <si>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</si>
  <si>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</si>
  <si>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</si>
  <si>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</si>
  <si>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</si>
  <si>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</si>
  <si>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</si>
  <si>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</si>
  <si>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</si>
  <si>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</si>
  <si>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</si>
  <si>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</si>
  <si>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</si>
  <si>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</si>
  <si>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</si>
  <si>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</si>
  <si>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</si>
  <si>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</si>
  <si>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</si>
  <si>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</si>
  <si>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</si>
  <si>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</si>
  <si>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</si>
  <si>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</si>
  <si>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</si>
  <si>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</si>
  <si>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</si>
  <si>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</si>
  <si>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</si>
  <si>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</si>
  <si>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</si>
  <si>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</si>
  <si>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</si>
  <si>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</si>
  <si>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</si>
  <si>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</si>
  <si>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</si>
  <si>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</si>
  <si>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</si>
  <si>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</si>
  <si>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</si>
  <si>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</si>
  <si>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</si>
  <si>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</si>
  <si>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</si>
  <si>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</si>
  <si>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</si>
  <si>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</si>
  <si>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</si>
  <si>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</si>
  <si>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</si>
  <si>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</si>
  <si>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</si>
  <si>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</si>
  <si>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</si>
  <si>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</si>
  <si>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</si>
  <si>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</si>
  <si>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</si>
  <si>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</si>
  <si>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</si>
  <si>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</si>
  <si>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</si>
  <si>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</si>
  <si>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</si>
  <si>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</si>
  <si>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</si>
  <si>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</si>
  <si>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</si>
  <si>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</si>
  <si>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</si>
  <si>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</si>
  <si>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</si>
  <si>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</si>
  <si>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</si>
  <si>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</si>
  <si>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</si>
  <si>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</si>
  <si>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</si>
  <si>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</si>
  <si>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</si>
  <si>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</si>
  <si>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</si>
  <si>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</si>
  <si>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</si>
  <si>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</si>
  <si>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</si>
  <si>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</si>
  <si>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</si>
  <si>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</si>
  <si>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</si>
  <si>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</si>
  <si>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</si>
  <si>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</si>
  <si>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</si>
  <si>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</si>
  <si>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</si>
  <si>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</si>
  <si>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</si>
  <si>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</si>
  <si>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</si>
  <si>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</si>
  <si>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</si>
  <si>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</si>
  <si>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</si>
  <si>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</si>
  <si>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</si>
  <si>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</si>
  <si>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</si>
  <si>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</si>
  <si>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</si>
  <si>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</si>
  <si>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</si>
  <si>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</si>
  <si>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</si>
  <si>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</si>
  <si>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</si>
  <si>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</si>
  <si>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</si>
  <si>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</si>
  <si>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</si>
  <si>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</si>
  <si>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</si>
  <si>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</si>
  <si>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</si>
  <si>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</si>
  <si>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</si>
  <si>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</si>
  <si>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</si>
  <si>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</si>
  <si>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</si>
  <si>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</si>
  <si>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</si>
  <si>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</si>
  <si>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</si>
  <si>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</si>
  <si>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</si>
  <si>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</si>
  <si>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</si>
  <si>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</si>
  <si>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</si>
  <si>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</si>
  <si>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</si>
  <si>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</si>
  <si>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</si>
  <si>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</si>
  <si>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</si>
  <si>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</si>
  <si>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</si>
  <si>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</si>
  <si>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</si>
  <si>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</si>
  <si>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</si>
  <si>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</si>
  <si>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</si>
  <si>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</si>
  <si>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</si>
  <si>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</si>
  <si>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</si>
  <si>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</si>
  <si>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</si>
  <si>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</si>
  <si>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</si>
  <si>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</si>
  <si>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</si>
  <si>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</si>
  <si>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</si>
  <si>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</si>
  <si>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</si>
  <si>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</si>
  <si>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</si>
  <si>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</si>
  <si>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</si>
  <si>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</si>
  <si>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</si>
  <si>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</si>
  <si>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</si>
  <si>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</si>
  <si>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</si>
  <si>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</si>
  <si>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</si>
  <si>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</si>
  <si>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</si>
  <si>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</si>
  <si>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</si>
  <si>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</si>
  <si>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</si>
  <si>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</si>
  <si>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</si>
  <si>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</si>
  <si>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</si>
  <si>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</si>
  <si>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GRAVITON RESEARCH CAPITAL LLP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</si>
  <si>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</si>
  <si>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</si>
  <si>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</si>
  <si>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</si>
  <si>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</si>
  <si>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</si>
  <si>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</si>
  <si>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</si>
  <si>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</si>
  <si>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</si>
  <si>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XTX MARKETS LLP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</si>
  <si>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</si>
  <si>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</si>
  <si>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</si>
  <si>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</si>
  <si>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</si>
  <si>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</si>
  <si>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382-385</t>
  </si>
  <si>
    <t>450-470</t>
  </si>
  <si>
    <t>DABUR 545 CE MAY</t>
  </si>
  <si>
    <t>Sell</t>
  </si>
  <si>
    <t>6-6.2</t>
  </si>
  <si>
    <t>40-45</t>
  </si>
  <si>
    <t>14-16</t>
  </si>
  <si>
    <t>Part Profit of Rs.191.50/-</t>
  </si>
  <si>
    <t>Profit of Rs.30/-</t>
  </si>
  <si>
    <t>OLGA TRADING PRIVATE LIMITED</t>
  </si>
  <si>
    <t>Loss of Rs. 17/-</t>
  </si>
  <si>
    <t>514-517</t>
  </si>
  <si>
    <t>540-550</t>
  </si>
  <si>
    <t>CUMMINSIND MAY FUT</t>
  </si>
  <si>
    <t>850-860</t>
  </si>
  <si>
    <t>NIFTY 14750 CE 20-MAY</t>
  </si>
  <si>
    <t>150-170</t>
  </si>
  <si>
    <t>BHARTIARTL 580 CE MAY</t>
  </si>
  <si>
    <t xml:space="preserve">IPCALAB </t>
  </si>
  <si>
    <t>2250-2260</t>
  </si>
  <si>
    <t>Profit of Rs.18/-</t>
  </si>
  <si>
    <t>3750-3850</t>
  </si>
  <si>
    <t>NIFTY 14700 PE 20-MAY</t>
  </si>
  <si>
    <t>Loss of Rs.21/-</t>
  </si>
  <si>
    <t>M&amp;MFIN  170 CE MAY</t>
  </si>
  <si>
    <t>2.40-2.60</t>
  </si>
  <si>
    <t>BATAINDIA  1420 CE MAY</t>
  </si>
  <si>
    <t>Loss of Rs.40/-</t>
  </si>
  <si>
    <t>Profit of Rs.1.75/-</t>
  </si>
  <si>
    <t>Profit of Rs.3/-</t>
  </si>
  <si>
    <t>Loss of Rs.7.5/-</t>
  </si>
  <si>
    <t>KEERTI</t>
  </si>
  <si>
    <t>Keerti Know &amp; Skill Ltd.</t>
  </si>
  <si>
    <t>Profit of Rs.105/-</t>
  </si>
  <si>
    <t>Loss of Rs.3/-</t>
  </si>
  <si>
    <t>1318-1325</t>
  </si>
  <si>
    <t>1380-1400</t>
  </si>
  <si>
    <t>527-530</t>
  </si>
  <si>
    <t>HDFCBANK 1480 CE MAY</t>
  </si>
  <si>
    <t>30-35</t>
  </si>
  <si>
    <t>M&amp;M 800 CE MAY</t>
  </si>
  <si>
    <t>25-30</t>
  </si>
  <si>
    <t>MARUTI 6900 CE MAY</t>
  </si>
  <si>
    <t>96-100</t>
  </si>
  <si>
    <t>160-190</t>
  </si>
  <si>
    <t>RIKHAV SECURITIES LIMITED</t>
  </si>
  <si>
    <t>NK SECURITIES RESEARCH PRIVATE LIMITED</t>
  </si>
  <si>
    <t>MBL  &amp; CO. LIMITED</t>
  </si>
  <si>
    <t>QE SECURITIES</t>
  </si>
  <si>
    <t>Profit of Rs.217.5/-</t>
  </si>
  <si>
    <t>15.5-16</t>
  </si>
  <si>
    <t>NIFTY 15100 CE 20-MAY</t>
  </si>
  <si>
    <t>100-120</t>
  </si>
  <si>
    <t>BURGERKING</t>
  </si>
  <si>
    <t>141-142</t>
  </si>
  <si>
    <t>155-160</t>
  </si>
  <si>
    <t>ITC  MAY FUT</t>
  </si>
  <si>
    <t>208.8-209.2</t>
  </si>
  <si>
    <t>ITC 215 CE MAY</t>
  </si>
  <si>
    <t>1.40-1.60</t>
  </si>
  <si>
    <t>SHERWOOD SECURITIES PVT LTD</t>
  </si>
  <si>
    <t>HKG</t>
  </si>
  <si>
    <t>OONE</t>
  </si>
  <si>
    <t>SCTL</t>
  </si>
  <si>
    <t>ALKA RAWAT</t>
  </si>
  <si>
    <t>SIMPLEXCAS</t>
  </si>
  <si>
    <t>YG INVESTMENTS &amp; ADVISORY</t>
  </si>
  <si>
    <t>VMV</t>
  </si>
  <si>
    <t>ASHOK KUMAR SINGH</t>
  </si>
  <si>
    <t>TAKE</t>
  </si>
  <si>
    <t>Take Solutions Limited</t>
  </si>
  <si>
    <t>534-537</t>
  </si>
  <si>
    <t>Profit of Rs.130/-</t>
  </si>
  <si>
    <t>383-385</t>
  </si>
  <si>
    <t>405-415</t>
  </si>
  <si>
    <t>923-927</t>
  </si>
  <si>
    <t>970-980</t>
  </si>
  <si>
    <t>Profit of Rs.65/-</t>
  </si>
  <si>
    <t>Loss of Rs. 18/-</t>
  </si>
  <si>
    <t>M&amp;M 810 CE MAY</t>
  </si>
  <si>
    <t>13-14</t>
  </si>
  <si>
    <t>25-27</t>
  </si>
  <si>
    <t>Loss of Rs.38.5/-</t>
  </si>
  <si>
    <t>ACKNIT</t>
  </si>
  <si>
    <t>TANYAHARISH SAMTANI</t>
  </si>
  <si>
    <t>ANUROOP</t>
  </si>
  <si>
    <t>SATYA PRAKASH MITTAL</t>
  </si>
  <si>
    <t>DELTA</t>
  </si>
  <si>
    <t>ARPAN DAS</t>
  </si>
  <si>
    <t>LAGAN BARTER PRIVATE LIMITED .</t>
  </si>
  <si>
    <t>ETIL</t>
  </si>
  <si>
    <t>GIANLIFE</t>
  </si>
  <si>
    <t>BHARATH CHAMPALAL JAIN</t>
  </si>
  <si>
    <t>GRWRHITECH</t>
  </si>
  <si>
    <t>ASHISH RAMESHCHANDRA KACHOLIA</t>
  </si>
  <si>
    <t>CHHEDA KANTA JAGSHI</t>
  </si>
  <si>
    <t>CHHEDA HITESH JAGSHI</t>
  </si>
  <si>
    <t>COPTHALL MAURITIUS INVESTMENT LIMITED</t>
  </si>
  <si>
    <t>SOCIETE GENERALE</t>
  </si>
  <si>
    <t>DALMIA POWER LIMITED</t>
  </si>
  <si>
    <t>KAPILRAJ</t>
  </si>
  <si>
    <t>AJAY BANSAL</t>
  </si>
  <si>
    <t>CHETAN KISHOR BHIMJIYANI</t>
  </si>
  <si>
    <t>RITA KISHOR BHIMJIYANI</t>
  </si>
  <si>
    <t>KGES</t>
  </si>
  <si>
    <t>NIRMITEE</t>
  </si>
  <si>
    <t>RISHA YAYESH JHAVERI</t>
  </si>
  <si>
    <t>AMAR MUKESHBHAI SHAH</t>
  </si>
  <si>
    <t>VIJUBEN TRIKAMBHAI KEVADIYA</t>
  </si>
  <si>
    <t>OSIAJEE</t>
  </si>
  <si>
    <t>ACVC FOREX PRIVATE LIMITED</t>
  </si>
  <si>
    <t>PECOS</t>
  </si>
  <si>
    <t>NEERAJ SINGH KUMAR</t>
  </si>
  <si>
    <t>PRISMMEDI</t>
  </si>
  <si>
    <t>ADITYA SOLANKI</t>
  </si>
  <si>
    <t>REGENCY</t>
  </si>
  <si>
    <t>RAMITA MITTAL</t>
  </si>
  <si>
    <t>INDERJEET KAUR WADHWA</t>
  </si>
  <si>
    <t>REMLIFE</t>
  </si>
  <si>
    <t>UPPINANGADYSUDHINDRANAYAK</t>
  </si>
  <si>
    <t>ALOK ASHOK TIWARI</t>
  </si>
  <si>
    <t>ASHISH DILIPBHAI SHAH</t>
  </si>
  <si>
    <t>NINJA SECURITIES PRIVATE LIMITED</t>
  </si>
  <si>
    <t>SMGOLD</t>
  </si>
  <si>
    <t>SSPNFIN</t>
  </si>
  <si>
    <t>MAHESH PRATAP SINGH</t>
  </si>
  <si>
    <t>ESPS FINSERVE PRIVATE LIMITED</t>
  </si>
  <si>
    <t>SAAGAR VINESH VYAS</t>
  </si>
  <si>
    <t>RAJESH RAMANLAL KAPADIA</t>
  </si>
  <si>
    <t>VRFILMS</t>
  </si>
  <si>
    <t>RAJEEV KUMAR SRIVASTAVA</t>
  </si>
  <si>
    <t>LAKSHMAN EASWARAN</t>
  </si>
  <si>
    <t>20MICRONS</t>
  </si>
  <si>
    <t>20 Microns Limited</t>
  </si>
  <si>
    <t>Bharat Heavy Elect Ltd.</t>
  </si>
  <si>
    <t>JUMP TRADING FINANCIAL INDIA PRIVATE LIMITED</t>
  </si>
  <si>
    <t>FELIX</t>
  </si>
  <si>
    <t>Felix Industries Ltd.</t>
  </si>
  <si>
    <t>MEHUL H SHAH</t>
  </si>
  <si>
    <t>Indiabulls Hsg Fin Ltd</t>
  </si>
  <si>
    <t>SURJECTIVE RESEARCH CAPITAL LLP</t>
  </si>
  <si>
    <t>TOWER RESEARCH CAPITAL MARKETS INDIA PRIVATE LIMITED</t>
  </si>
  <si>
    <t>Justdial Ltd.</t>
  </si>
  <si>
    <t>RIIL</t>
  </si>
  <si>
    <t>Reliance Indl Infra Ltd</t>
  </si>
  <si>
    <t>SHAKTIPUMP</t>
  </si>
  <si>
    <t>Shakti Pumps (I) Ltd</t>
  </si>
  <si>
    <t>TEXMOPIPES</t>
  </si>
  <si>
    <t>Texmo Pipe &amp; Products Ltd</t>
  </si>
  <si>
    <t>TIRUMALCHM</t>
  </si>
  <si>
    <t>Thirumalai Chemicals Ltd</t>
  </si>
  <si>
    <t>WALCHANNAG</t>
  </si>
  <si>
    <t>Walchandnagar Ind. Ltd</t>
  </si>
  <si>
    <t>MARFATIA STOCK BROKING PVT LTD</t>
  </si>
  <si>
    <t>DEN</t>
  </si>
  <si>
    <t>Den Networks Ltd</t>
  </si>
  <si>
    <t>BROAD STREET INVESTMENTS (SINGAPORE) PTE. LIMITED.</t>
  </si>
  <si>
    <t>MANINI SUCHIT AMIN</t>
  </si>
  <si>
    <t>PITTIENG</t>
  </si>
  <si>
    <t>Pitti Engineering Limited</t>
  </si>
  <si>
    <t>SATISH KUMAR AGARWAL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</si>
</sst>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47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7" borderId="35" xfId="0" applyNumberFormat="1" applyFill="1" applyBorder="1" applyAlignment="1">
      <alignment horizontal="center" vertical="center"/>
    </xf>
    <xf numFmtId="164" fontId="46" fillId="57" borderId="35" xfId="0" applyNumberFormat="1" applyFont="1" applyFill="1" applyBorder="1" applyAlignment="1">
      <alignment horizontal="center" vertical="center"/>
    </xf>
    <xf numFmtId="165" fontId="0" fillId="57" borderId="35" xfId="0" applyNumberFormat="1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left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ont="1" applyFill="1" applyBorder="1" applyAlignment="1">
      <alignment horizontal="center" vertical="center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16" fontId="46" fillId="2" borderId="35" xfId="0" applyNumberFormat="1" applyFont="1" applyFill="1" applyBorder="1" applyAlignment="1">
      <alignment horizontal="center" vertical="center"/>
    </xf>
    <xf numFmtId="1" fontId="0" fillId="58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8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8" borderId="11" xfId="0" applyFont="1" applyFill="1" applyBorder="1" applyAlignment="1">
      <alignment horizontal="center"/>
    </xf>
    <xf numFmtId="164" fontId="0" fillId="56" borderId="35" xfId="0" applyNumberForma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6" fillId="43" borderId="37" xfId="0" applyNumberFormat="1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0" fontId="46" fillId="0" borderId="4" xfId="0" applyFont="1" applyBorder="1"/>
    <xf numFmtId="43" fontId="8" fillId="56" borderId="35" xfId="160" applyFont="1" applyFill="1" applyBorder="1" applyAlignment="1">
      <alignment horizontal="left" vertical="center"/>
    </xf>
    <xf numFmtId="0" fontId="7" fillId="56" borderId="5" xfId="0" applyFont="1" applyFill="1" applyBorder="1" applyAlignment="1">
      <alignment horizontal="center" vertical="center"/>
    </xf>
    <xf numFmtId="2" fontId="7" fillId="56" borderId="5" xfId="0" applyNumberFormat="1" applyFont="1" applyFill="1" applyBorder="1" applyAlignment="1">
      <alignment horizontal="center" vertical="center"/>
    </xf>
    <xf numFmtId="43" fontId="7" fillId="56" borderId="5" xfId="16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6" sqref="B26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44337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29" sqref="E2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44337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30" t="s">
        <v>16</v>
      </c>
      <c r="B9" s="532" t="s">
        <v>17</v>
      </c>
      <c r="C9" s="532" t="s">
        <v>18</v>
      </c>
      <c r="D9" s="532" t="s">
        <v>829</v>
      </c>
      <c r="E9" s="251" t="s">
        <v>19</v>
      </c>
      <c r="F9" s="251" t="s">
        <v>20</v>
      </c>
      <c r="G9" s="527" t="s">
        <v>21</v>
      </c>
      <c r="H9" s="528"/>
      <c r="I9" s="529"/>
      <c r="J9" s="527" t="s">
        <v>22</v>
      </c>
      <c r="K9" s="528"/>
      <c r="L9" s="529"/>
      <c r="M9" s="251"/>
      <c r="N9" s="258"/>
      <c r="O9" s="258"/>
      <c r="P9" s="258"/>
    </row>
    <row r="10" spans="1:16" ht="59.25" customHeight="1">
      <c r="A10" s="531"/>
      <c r="B10" s="533" t="s">
        <v>17</v>
      </c>
      <c r="C10" s="533"/>
      <c r="D10" s="533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44343</v>
      </c>
      <c r="E11" s="275">
        <v>33445.699999999997</v>
      </c>
      <c r="F11" s="275">
        <v>33582.15</v>
      </c>
      <c r="G11" s="287">
        <v>33250.550000000003</v>
      </c>
      <c r="H11" s="287">
        <v>33055.4</v>
      </c>
      <c r="I11" s="287">
        <v>32723.800000000003</v>
      </c>
      <c r="J11" s="287">
        <v>33777.300000000003</v>
      </c>
      <c r="K11" s="287">
        <v>34108.899999999994</v>
      </c>
      <c r="L11" s="287">
        <v>34304.050000000003</v>
      </c>
      <c r="M11" s="274">
        <v>33913.75</v>
      </c>
      <c r="N11" s="274">
        <v>33387</v>
      </c>
      <c r="O11" s="438">
        <v>1608475</v>
      </c>
      <c r="P11" s="439">
        <v>-7.7881128803405322E-2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44343</v>
      </c>
      <c r="E12" s="288">
        <v>14933.25</v>
      </c>
      <c r="F12" s="288">
        <v>14976.583333333334</v>
      </c>
      <c r="G12" s="289">
        <v>14868.316666666668</v>
      </c>
      <c r="H12" s="289">
        <v>14803.383333333333</v>
      </c>
      <c r="I12" s="289">
        <v>14695.116666666667</v>
      </c>
      <c r="J12" s="289">
        <v>15041.516666666668</v>
      </c>
      <c r="K12" s="289">
        <v>15149.783333333335</v>
      </c>
      <c r="L12" s="289">
        <v>15214.716666666669</v>
      </c>
      <c r="M12" s="276">
        <v>15084.85</v>
      </c>
      <c r="N12" s="276">
        <v>14911.65</v>
      </c>
      <c r="O12" s="291">
        <v>12245675</v>
      </c>
      <c r="P12" s="292">
        <v>-5.6272952239042303E-3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44343</v>
      </c>
      <c r="E13" s="404">
        <v>15882.75</v>
      </c>
      <c r="F13" s="404">
        <v>15935.366666666667</v>
      </c>
      <c r="G13" s="405">
        <v>15797.383333333333</v>
      </c>
      <c r="H13" s="405">
        <v>15712.016666666666</v>
      </c>
      <c r="I13" s="405">
        <v>15574.033333333333</v>
      </c>
      <c r="J13" s="405">
        <v>16020.733333333334</v>
      </c>
      <c r="K13" s="405">
        <v>16158.716666666667</v>
      </c>
      <c r="L13" s="405">
        <v>16244.083333333334</v>
      </c>
      <c r="M13" s="406">
        <v>16073.35</v>
      </c>
      <c r="N13" s="406">
        <v>15850</v>
      </c>
      <c r="O13" s="407">
        <v>19120</v>
      </c>
      <c r="P13" s="408">
        <v>0.16585365853658537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44343</v>
      </c>
      <c r="E14" s="288">
        <v>1707.05</v>
      </c>
      <c r="F14" s="288">
        <v>1699.6499999999999</v>
      </c>
      <c r="G14" s="289">
        <v>1662.3999999999996</v>
      </c>
      <c r="H14" s="289">
        <v>1617.7499999999998</v>
      </c>
      <c r="I14" s="289">
        <v>1580.4999999999995</v>
      </c>
      <c r="J14" s="289">
        <v>1744.2999999999997</v>
      </c>
      <c r="K14" s="289">
        <v>1781.5500000000002</v>
      </c>
      <c r="L14" s="289">
        <v>1826.1999999999998</v>
      </c>
      <c r="M14" s="276">
        <v>1736.9</v>
      </c>
      <c r="N14" s="276">
        <v>1655</v>
      </c>
      <c r="O14" s="291">
        <v>976225</v>
      </c>
      <c r="P14" s="292">
        <v>-0.20847691247415576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44343</v>
      </c>
      <c r="E15" s="288">
        <v>1960.45</v>
      </c>
      <c r="F15" s="288">
        <v>1950.7166666666665</v>
      </c>
      <c r="G15" s="289">
        <v>1935.333333333333</v>
      </c>
      <c r="H15" s="289">
        <v>1910.2166666666665</v>
      </c>
      <c r="I15" s="289">
        <v>1894.833333333333</v>
      </c>
      <c r="J15" s="289">
        <v>1975.833333333333</v>
      </c>
      <c r="K15" s="289">
        <v>1991.2166666666667</v>
      </c>
      <c r="L15" s="289">
        <v>2016.333333333333</v>
      </c>
      <c r="M15" s="276">
        <v>1966.1</v>
      </c>
      <c r="N15" s="276">
        <v>1925.6</v>
      </c>
      <c r="O15" s="291">
        <v>2307500</v>
      </c>
      <c r="P15" s="292">
        <v>-2.5137304604985214E-2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44343</v>
      </c>
      <c r="E16" s="288">
        <v>1304.25</v>
      </c>
      <c r="F16" s="288">
        <v>1305.0666666666666</v>
      </c>
      <c r="G16" s="289">
        <v>1286.1333333333332</v>
      </c>
      <c r="H16" s="289">
        <v>1268.0166666666667</v>
      </c>
      <c r="I16" s="289">
        <v>1249.0833333333333</v>
      </c>
      <c r="J16" s="289">
        <v>1323.1833333333332</v>
      </c>
      <c r="K16" s="289">
        <v>1342.1166666666666</v>
      </c>
      <c r="L16" s="289">
        <v>1360.2333333333331</v>
      </c>
      <c r="M16" s="276">
        <v>1324</v>
      </c>
      <c r="N16" s="276">
        <v>1286.95</v>
      </c>
      <c r="O16" s="291">
        <v>16330000</v>
      </c>
      <c r="P16" s="292">
        <v>-3.7823328452903857E-3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44343</v>
      </c>
      <c r="E17" s="288">
        <v>767.85</v>
      </c>
      <c r="F17" s="288">
        <v>770.26666666666677</v>
      </c>
      <c r="G17" s="289">
        <v>759.53333333333353</v>
      </c>
      <c r="H17" s="289">
        <v>751.21666666666681</v>
      </c>
      <c r="I17" s="289">
        <v>740.48333333333358</v>
      </c>
      <c r="J17" s="289">
        <v>778.58333333333348</v>
      </c>
      <c r="K17" s="289">
        <v>789.31666666666683</v>
      </c>
      <c r="L17" s="289">
        <v>797.63333333333344</v>
      </c>
      <c r="M17" s="276">
        <v>781</v>
      </c>
      <c r="N17" s="276">
        <v>761.95</v>
      </c>
      <c r="O17" s="291">
        <v>75201250</v>
      </c>
      <c r="P17" s="292">
        <v>4.8101815509495102E-3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44343</v>
      </c>
      <c r="E18" s="288">
        <v>2997.15</v>
      </c>
      <c r="F18" s="288">
        <v>2995.0666666666671</v>
      </c>
      <c r="G18" s="289">
        <v>2960.1333333333341</v>
      </c>
      <c r="H18" s="289">
        <v>2923.1166666666672</v>
      </c>
      <c r="I18" s="289">
        <v>2888.1833333333343</v>
      </c>
      <c r="J18" s="289">
        <v>3032.0833333333339</v>
      </c>
      <c r="K18" s="289">
        <v>3067.0166666666673</v>
      </c>
      <c r="L18" s="289">
        <v>3104.0333333333338</v>
      </c>
      <c r="M18" s="276">
        <v>3030</v>
      </c>
      <c r="N18" s="276">
        <v>2958.05</v>
      </c>
      <c r="O18" s="291">
        <v>459600</v>
      </c>
      <c r="P18" s="292">
        <v>1.7264276228419653E-2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44343</v>
      </c>
      <c r="E19" s="288">
        <v>793.4</v>
      </c>
      <c r="F19" s="288">
        <v>796.29999999999984</v>
      </c>
      <c r="G19" s="289">
        <v>786.64999999999964</v>
      </c>
      <c r="H19" s="289">
        <v>779.89999999999975</v>
      </c>
      <c r="I19" s="289">
        <v>770.24999999999955</v>
      </c>
      <c r="J19" s="289">
        <v>803.04999999999973</v>
      </c>
      <c r="K19" s="289">
        <v>812.7</v>
      </c>
      <c r="L19" s="289">
        <v>819.44999999999982</v>
      </c>
      <c r="M19" s="276">
        <v>805.95</v>
      </c>
      <c r="N19" s="276">
        <v>789.55</v>
      </c>
      <c r="O19" s="291">
        <v>5845000</v>
      </c>
      <c r="P19" s="292">
        <v>4.9937129513202803E-2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44343</v>
      </c>
      <c r="E20" s="288">
        <v>320.39999999999998</v>
      </c>
      <c r="F20" s="288">
        <v>319.26666666666665</v>
      </c>
      <c r="G20" s="289">
        <v>316.08333333333331</v>
      </c>
      <c r="H20" s="289">
        <v>311.76666666666665</v>
      </c>
      <c r="I20" s="289">
        <v>308.58333333333331</v>
      </c>
      <c r="J20" s="289">
        <v>323.58333333333331</v>
      </c>
      <c r="K20" s="289">
        <v>326.76666666666671</v>
      </c>
      <c r="L20" s="289">
        <v>331.08333333333331</v>
      </c>
      <c r="M20" s="276">
        <v>322.45</v>
      </c>
      <c r="N20" s="276">
        <v>314.95</v>
      </c>
      <c r="O20" s="291">
        <v>14664000</v>
      </c>
      <c r="P20" s="292">
        <v>-8.3181172651653479E-3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44343</v>
      </c>
      <c r="E21" s="288">
        <v>962.75</v>
      </c>
      <c r="F21" s="288">
        <v>964.26666666666677</v>
      </c>
      <c r="G21" s="289">
        <v>950.28333333333353</v>
      </c>
      <c r="H21" s="289">
        <v>937.81666666666672</v>
      </c>
      <c r="I21" s="289">
        <v>923.83333333333348</v>
      </c>
      <c r="J21" s="289">
        <v>976.73333333333358</v>
      </c>
      <c r="K21" s="289">
        <v>990.71666666666692</v>
      </c>
      <c r="L21" s="289">
        <v>1003.1833333333336</v>
      </c>
      <c r="M21" s="276">
        <v>978.25</v>
      </c>
      <c r="N21" s="276">
        <v>951.8</v>
      </c>
      <c r="O21" s="291">
        <v>1316700</v>
      </c>
      <c r="P21" s="292">
        <v>-2.6433509556730378E-2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44343</v>
      </c>
      <c r="E22" s="288">
        <v>3229.2</v>
      </c>
      <c r="F22" s="288">
        <v>3242.2666666666664</v>
      </c>
      <c r="G22" s="289">
        <v>3208.333333333333</v>
      </c>
      <c r="H22" s="289">
        <v>3187.4666666666667</v>
      </c>
      <c r="I22" s="289">
        <v>3153.5333333333333</v>
      </c>
      <c r="J22" s="289">
        <v>3263.1333333333328</v>
      </c>
      <c r="K22" s="289">
        <v>3297.0666666666662</v>
      </c>
      <c r="L22" s="289">
        <v>3317.9333333333325</v>
      </c>
      <c r="M22" s="276">
        <v>3276.2</v>
      </c>
      <c r="N22" s="276">
        <v>3221.4</v>
      </c>
      <c r="O22" s="291">
        <v>1991750</v>
      </c>
      <c r="P22" s="292">
        <v>-3.5705640280803683E-2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44343</v>
      </c>
      <c r="E23" s="288">
        <v>214.35</v>
      </c>
      <c r="F23" s="288">
        <v>215.51666666666665</v>
      </c>
      <c r="G23" s="289">
        <v>212.48333333333329</v>
      </c>
      <c r="H23" s="289">
        <v>210.61666666666665</v>
      </c>
      <c r="I23" s="289">
        <v>207.58333333333329</v>
      </c>
      <c r="J23" s="289">
        <v>217.3833333333333</v>
      </c>
      <c r="K23" s="289">
        <v>220.41666666666666</v>
      </c>
      <c r="L23" s="289">
        <v>222.2833333333333</v>
      </c>
      <c r="M23" s="276">
        <v>218.55</v>
      </c>
      <c r="N23" s="276">
        <v>213.65</v>
      </c>
      <c r="O23" s="291">
        <v>16465000</v>
      </c>
      <c r="P23" s="292">
        <v>1.1208352525717795E-2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44343</v>
      </c>
      <c r="E24" s="288">
        <v>126.1</v>
      </c>
      <c r="F24" s="288">
        <v>125.64999999999999</v>
      </c>
      <c r="G24" s="289">
        <v>124.04999999999998</v>
      </c>
      <c r="H24" s="289">
        <v>121.99999999999999</v>
      </c>
      <c r="I24" s="289">
        <v>120.39999999999998</v>
      </c>
      <c r="J24" s="289">
        <v>127.69999999999999</v>
      </c>
      <c r="K24" s="289">
        <v>129.29999999999998</v>
      </c>
      <c r="L24" s="289">
        <v>131.35</v>
      </c>
      <c r="M24" s="276">
        <v>127.25</v>
      </c>
      <c r="N24" s="276">
        <v>123.6</v>
      </c>
      <c r="O24" s="291">
        <v>34047000</v>
      </c>
      <c r="P24" s="292">
        <v>7.9365079365079365E-4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44343</v>
      </c>
      <c r="E25" s="288">
        <v>2803.8</v>
      </c>
      <c r="F25" s="288">
        <v>2815.4499999999994</v>
      </c>
      <c r="G25" s="289">
        <v>2777.2999999999988</v>
      </c>
      <c r="H25" s="289">
        <v>2750.7999999999993</v>
      </c>
      <c r="I25" s="289">
        <v>2712.6499999999987</v>
      </c>
      <c r="J25" s="289">
        <v>2841.9499999999989</v>
      </c>
      <c r="K25" s="289">
        <v>2880.0999999999995</v>
      </c>
      <c r="L25" s="289">
        <v>2906.599999999999</v>
      </c>
      <c r="M25" s="276">
        <v>2853.6</v>
      </c>
      <c r="N25" s="276">
        <v>2788.95</v>
      </c>
      <c r="O25" s="291">
        <v>5043000</v>
      </c>
      <c r="P25" s="292">
        <v>-2.4885434189918208E-2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44343</v>
      </c>
      <c r="E26" s="288">
        <v>961.55</v>
      </c>
      <c r="F26" s="288">
        <v>970.2166666666667</v>
      </c>
      <c r="G26" s="289">
        <v>951.48333333333335</v>
      </c>
      <c r="H26" s="289">
        <v>941.41666666666663</v>
      </c>
      <c r="I26" s="289">
        <v>922.68333333333328</v>
      </c>
      <c r="J26" s="289">
        <v>980.28333333333342</v>
      </c>
      <c r="K26" s="289">
        <v>999.01666666666677</v>
      </c>
      <c r="L26" s="289">
        <v>1009.0833333333335</v>
      </c>
      <c r="M26" s="276">
        <v>988.95</v>
      </c>
      <c r="N26" s="276">
        <v>960.15</v>
      </c>
      <c r="O26" s="291">
        <v>2889000</v>
      </c>
      <c r="P26" s="292">
        <v>2.793097313645259E-2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44343</v>
      </c>
      <c r="E27" s="288">
        <v>1027.45</v>
      </c>
      <c r="F27" s="288">
        <v>1024.3666666666668</v>
      </c>
      <c r="G27" s="289">
        <v>1016.3333333333335</v>
      </c>
      <c r="H27" s="289">
        <v>1005.2166666666667</v>
      </c>
      <c r="I27" s="289">
        <v>997.18333333333339</v>
      </c>
      <c r="J27" s="289">
        <v>1035.4833333333336</v>
      </c>
      <c r="K27" s="289">
        <v>1043.5166666666669</v>
      </c>
      <c r="L27" s="289">
        <v>1054.6333333333337</v>
      </c>
      <c r="M27" s="276">
        <v>1032.4000000000001</v>
      </c>
      <c r="N27" s="276">
        <v>1013.25</v>
      </c>
      <c r="O27" s="291">
        <v>9826700</v>
      </c>
      <c r="P27" s="292">
        <v>-1.0472574944364446E-2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44343</v>
      </c>
      <c r="E28" s="288">
        <v>708.75</v>
      </c>
      <c r="F28" s="288">
        <v>711.1</v>
      </c>
      <c r="G28" s="289">
        <v>704.75</v>
      </c>
      <c r="H28" s="289">
        <v>700.75</v>
      </c>
      <c r="I28" s="289">
        <v>694.4</v>
      </c>
      <c r="J28" s="289">
        <v>715.1</v>
      </c>
      <c r="K28" s="289">
        <v>721.45000000000016</v>
      </c>
      <c r="L28" s="289">
        <v>725.45</v>
      </c>
      <c r="M28" s="276">
        <v>717.45</v>
      </c>
      <c r="N28" s="276">
        <v>707.1</v>
      </c>
      <c r="O28" s="291">
        <v>44385600</v>
      </c>
      <c r="P28" s="292">
        <v>-2.7373846275211024E-2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44343</v>
      </c>
      <c r="E29" s="288">
        <v>4080.5</v>
      </c>
      <c r="F29" s="288">
        <v>4092.5666666666671</v>
      </c>
      <c r="G29" s="289">
        <v>4054.1333333333341</v>
      </c>
      <c r="H29" s="289">
        <v>4027.7666666666669</v>
      </c>
      <c r="I29" s="289">
        <v>3989.3333333333339</v>
      </c>
      <c r="J29" s="289">
        <v>4118.9333333333343</v>
      </c>
      <c r="K29" s="289">
        <v>4157.3666666666677</v>
      </c>
      <c r="L29" s="289">
        <v>4183.7333333333345</v>
      </c>
      <c r="M29" s="276">
        <v>4131</v>
      </c>
      <c r="N29" s="276">
        <v>4066.2</v>
      </c>
      <c r="O29" s="291">
        <v>1828250</v>
      </c>
      <c r="P29" s="292">
        <v>-2.9977450590263962E-2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44343</v>
      </c>
      <c r="E30" s="288">
        <v>11259.95</v>
      </c>
      <c r="F30" s="288">
        <v>11249.4</v>
      </c>
      <c r="G30" s="289">
        <v>11166.4</v>
      </c>
      <c r="H30" s="289">
        <v>11072.85</v>
      </c>
      <c r="I30" s="289">
        <v>10989.85</v>
      </c>
      <c r="J30" s="289">
        <v>11342.949999999999</v>
      </c>
      <c r="K30" s="289">
        <v>11425.949999999999</v>
      </c>
      <c r="L30" s="289">
        <v>11519.499999999998</v>
      </c>
      <c r="M30" s="276">
        <v>11332.4</v>
      </c>
      <c r="N30" s="276">
        <v>11155.85</v>
      </c>
      <c r="O30" s="291">
        <v>797275</v>
      </c>
      <c r="P30" s="292">
        <v>8.7876220067162542E-4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44343</v>
      </c>
      <c r="E31" s="288">
        <v>5595.1</v>
      </c>
      <c r="F31" s="288">
        <v>5604.3833333333341</v>
      </c>
      <c r="G31" s="289">
        <v>5542.6666666666679</v>
      </c>
      <c r="H31" s="289">
        <v>5490.2333333333336</v>
      </c>
      <c r="I31" s="289">
        <v>5428.5166666666673</v>
      </c>
      <c r="J31" s="289">
        <v>5656.8166666666684</v>
      </c>
      <c r="K31" s="289">
        <v>5718.5333333333338</v>
      </c>
      <c r="L31" s="289">
        <v>5770.966666666669</v>
      </c>
      <c r="M31" s="276">
        <v>5666.1</v>
      </c>
      <c r="N31" s="276">
        <v>5551.95</v>
      </c>
      <c r="O31" s="291">
        <v>3850375</v>
      </c>
      <c r="P31" s="292">
        <v>6.1736460442934609E-3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44343</v>
      </c>
      <c r="E32" s="288">
        <v>2182.0500000000002</v>
      </c>
      <c r="F32" s="288">
        <v>2173.3666666666663</v>
      </c>
      <c r="G32" s="289">
        <v>2158.8833333333328</v>
      </c>
      <c r="H32" s="289">
        <v>2135.7166666666662</v>
      </c>
      <c r="I32" s="289">
        <v>2121.2333333333327</v>
      </c>
      <c r="J32" s="289">
        <v>2196.5333333333328</v>
      </c>
      <c r="K32" s="289">
        <v>2211.0166666666664</v>
      </c>
      <c r="L32" s="289">
        <v>2234.1833333333329</v>
      </c>
      <c r="M32" s="276">
        <v>2187.85</v>
      </c>
      <c r="N32" s="276">
        <v>2150.1999999999998</v>
      </c>
      <c r="O32" s="291">
        <v>1752000</v>
      </c>
      <c r="P32" s="292">
        <v>4.1265474552957355E-3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44343</v>
      </c>
      <c r="E33" s="288">
        <v>294.75</v>
      </c>
      <c r="F33" s="288">
        <v>293.86666666666662</v>
      </c>
      <c r="G33" s="289">
        <v>289.08333333333326</v>
      </c>
      <c r="H33" s="289">
        <v>283.41666666666663</v>
      </c>
      <c r="I33" s="289">
        <v>278.63333333333327</v>
      </c>
      <c r="J33" s="289">
        <v>299.53333333333325</v>
      </c>
      <c r="K33" s="289">
        <v>304.31666666666666</v>
      </c>
      <c r="L33" s="289">
        <v>309.98333333333323</v>
      </c>
      <c r="M33" s="276">
        <v>298.64999999999998</v>
      </c>
      <c r="N33" s="276">
        <v>288.2</v>
      </c>
      <c r="O33" s="291">
        <v>25074000</v>
      </c>
      <c r="P33" s="292">
        <v>-3.8912653511797984E-2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44343</v>
      </c>
      <c r="E34" s="288">
        <v>76.900000000000006</v>
      </c>
      <c r="F34" s="288">
        <v>76.983333333333334</v>
      </c>
      <c r="G34" s="289">
        <v>76.016666666666666</v>
      </c>
      <c r="H34" s="289">
        <v>75.133333333333326</v>
      </c>
      <c r="I34" s="289">
        <v>74.166666666666657</v>
      </c>
      <c r="J34" s="289">
        <v>77.866666666666674</v>
      </c>
      <c r="K34" s="289">
        <v>78.833333333333343</v>
      </c>
      <c r="L34" s="289">
        <v>79.716666666666683</v>
      </c>
      <c r="M34" s="276">
        <v>77.95</v>
      </c>
      <c r="N34" s="276">
        <v>76.099999999999994</v>
      </c>
      <c r="O34" s="291">
        <v>161190900</v>
      </c>
      <c r="P34" s="292">
        <v>6.3532499614018842E-2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44343</v>
      </c>
      <c r="E35" s="288">
        <v>1475.2</v>
      </c>
      <c r="F35" s="288">
        <v>1472.25</v>
      </c>
      <c r="G35" s="289">
        <v>1460.55</v>
      </c>
      <c r="H35" s="289">
        <v>1445.8999999999999</v>
      </c>
      <c r="I35" s="289">
        <v>1434.1999999999998</v>
      </c>
      <c r="J35" s="289">
        <v>1486.9</v>
      </c>
      <c r="K35" s="289">
        <v>1498.6</v>
      </c>
      <c r="L35" s="289">
        <v>1513.2500000000002</v>
      </c>
      <c r="M35" s="276">
        <v>1483.95</v>
      </c>
      <c r="N35" s="276">
        <v>1457.6</v>
      </c>
      <c r="O35" s="291">
        <v>1104950</v>
      </c>
      <c r="P35" s="292">
        <v>1.3111447302067574E-2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44343</v>
      </c>
      <c r="E36" s="288">
        <v>156.9</v>
      </c>
      <c r="F36" s="288">
        <v>156.13333333333333</v>
      </c>
      <c r="G36" s="289">
        <v>153.66666666666666</v>
      </c>
      <c r="H36" s="289">
        <v>150.43333333333334</v>
      </c>
      <c r="I36" s="289">
        <v>147.96666666666667</v>
      </c>
      <c r="J36" s="289">
        <v>159.36666666666665</v>
      </c>
      <c r="K36" s="289">
        <v>161.83333333333334</v>
      </c>
      <c r="L36" s="289">
        <v>165.06666666666663</v>
      </c>
      <c r="M36" s="276">
        <v>158.6</v>
      </c>
      <c r="N36" s="276">
        <v>152.9</v>
      </c>
      <c r="O36" s="291">
        <v>29244800</v>
      </c>
      <c r="P36" s="292">
        <v>-4.0638244826726504E-2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44343</v>
      </c>
      <c r="E37" s="288">
        <v>791</v>
      </c>
      <c r="F37" s="288">
        <v>791.61666666666679</v>
      </c>
      <c r="G37" s="289">
        <v>785.5833333333336</v>
      </c>
      <c r="H37" s="289">
        <v>780.16666666666686</v>
      </c>
      <c r="I37" s="289">
        <v>774.13333333333367</v>
      </c>
      <c r="J37" s="289">
        <v>797.03333333333353</v>
      </c>
      <c r="K37" s="289">
        <v>803.06666666666683</v>
      </c>
      <c r="L37" s="289">
        <v>808.48333333333346</v>
      </c>
      <c r="M37" s="276">
        <v>797.65</v>
      </c>
      <c r="N37" s="276">
        <v>786.2</v>
      </c>
      <c r="O37" s="291">
        <v>3667400</v>
      </c>
      <c r="P37" s="292">
        <v>-1.1269276393831554E-2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44343</v>
      </c>
      <c r="E38" s="288">
        <v>658.65</v>
      </c>
      <c r="F38" s="288">
        <v>666.41666666666663</v>
      </c>
      <c r="G38" s="289">
        <v>648.7833333333333</v>
      </c>
      <c r="H38" s="289">
        <v>638.91666666666663</v>
      </c>
      <c r="I38" s="289">
        <v>621.2833333333333</v>
      </c>
      <c r="J38" s="289">
        <v>676.2833333333333</v>
      </c>
      <c r="K38" s="289">
        <v>693.91666666666674</v>
      </c>
      <c r="L38" s="289">
        <v>703.7833333333333</v>
      </c>
      <c r="M38" s="276">
        <v>684.05</v>
      </c>
      <c r="N38" s="276">
        <v>656.55</v>
      </c>
      <c r="O38" s="291">
        <v>6862500</v>
      </c>
      <c r="P38" s="292">
        <v>4.1903894329309951E-2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44343</v>
      </c>
      <c r="E39" s="288">
        <v>522.75</v>
      </c>
      <c r="F39" s="288">
        <v>525.68333333333328</v>
      </c>
      <c r="G39" s="289">
        <v>519.06666666666661</v>
      </c>
      <c r="H39" s="289">
        <v>515.38333333333333</v>
      </c>
      <c r="I39" s="289">
        <v>508.76666666666665</v>
      </c>
      <c r="J39" s="289">
        <v>529.36666666666656</v>
      </c>
      <c r="K39" s="289">
        <v>535.98333333333312</v>
      </c>
      <c r="L39" s="289">
        <v>539.66666666666652</v>
      </c>
      <c r="M39" s="276">
        <v>532.29999999999995</v>
      </c>
      <c r="N39" s="276">
        <v>522</v>
      </c>
      <c r="O39" s="291">
        <v>119861505</v>
      </c>
      <c r="P39" s="292">
        <v>3.5135956008120597E-2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44343</v>
      </c>
      <c r="E40" s="288">
        <v>72.7</v>
      </c>
      <c r="F40" s="288">
        <v>74.333333333333329</v>
      </c>
      <c r="G40" s="289">
        <v>70.666666666666657</v>
      </c>
      <c r="H40" s="289">
        <v>68.633333333333326</v>
      </c>
      <c r="I40" s="289">
        <v>64.966666666666654</v>
      </c>
      <c r="J40" s="289">
        <v>76.36666666666666</v>
      </c>
      <c r="K40" s="289">
        <v>80.033333333333317</v>
      </c>
      <c r="L40" s="289">
        <v>82.066666666666663</v>
      </c>
      <c r="M40" s="276">
        <v>78</v>
      </c>
      <c r="N40" s="276">
        <v>72.3</v>
      </c>
      <c r="O40" s="291">
        <v>113715000</v>
      </c>
      <c r="P40" s="292">
        <v>0.19037151022202681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44343</v>
      </c>
      <c r="E41" s="288">
        <v>384.95</v>
      </c>
      <c r="F41" s="288">
        <v>386.05</v>
      </c>
      <c r="G41" s="289">
        <v>382.35</v>
      </c>
      <c r="H41" s="289">
        <v>379.75</v>
      </c>
      <c r="I41" s="289">
        <v>376.05</v>
      </c>
      <c r="J41" s="289">
        <v>388.65000000000003</v>
      </c>
      <c r="K41" s="289">
        <v>392.34999999999997</v>
      </c>
      <c r="L41" s="289">
        <v>394.95000000000005</v>
      </c>
      <c r="M41" s="276">
        <v>389.75</v>
      </c>
      <c r="N41" s="276">
        <v>383.45</v>
      </c>
      <c r="O41" s="291">
        <v>20612600</v>
      </c>
      <c r="P41" s="292">
        <v>7.4190647482014387E-3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44343</v>
      </c>
      <c r="E42" s="288">
        <v>15925.75</v>
      </c>
      <c r="F42" s="288">
        <v>15609.466666666667</v>
      </c>
      <c r="G42" s="289">
        <v>14903.283333333335</v>
      </c>
      <c r="H42" s="289">
        <v>13880.816666666668</v>
      </c>
      <c r="I42" s="289">
        <v>13174.633333333335</v>
      </c>
      <c r="J42" s="289">
        <v>16631.933333333334</v>
      </c>
      <c r="K42" s="289">
        <v>17338.116666666669</v>
      </c>
      <c r="L42" s="289">
        <v>18360.583333333336</v>
      </c>
      <c r="M42" s="276">
        <v>16315.65</v>
      </c>
      <c r="N42" s="276">
        <v>14587</v>
      </c>
      <c r="O42" s="291">
        <v>158750</v>
      </c>
      <c r="P42" s="292">
        <v>0.39867841409691629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44343</v>
      </c>
      <c r="E43" s="288">
        <v>456.3</v>
      </c>
      <c r="F43" s="288">
        <v>452.86666666666662</v>
      </c>
      <c r="G43" s="289">
        <v>445.73333333333323</v>
      </c>
      <c r="H43" s="289">
        <v>435.16666666666663</v>
      </c>
      <c r="I43" s="289">
        <v>428.03333333333325</v>
      </c>
      <c r="J43" s="289">
        <v>463.43333333333322</v>
      </c>
      <c r="K43" s="289">
        <v>470.56666666666655</v>
      </c>
      <c r="L43" s="289">
        <v>481.13333333333321</v>
      </c>
      <c r="M43" s="276">
        <v>460</v>
      </c>
      <c r="N43" s="276">
        <v>442.3</v>
      </c>
      <c r="O43" s="291">
        <v>46620000</v>
      </c>
      <c r="P43" s="292">
        <v>3.9492695456734631E-2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44343</v>
      </c>
      <c r="E44" s="288">
        <v>3393.75</v>
      </c>
      <c r="F44" s="288">
        <v>3426.25</v>
      </c>
      <c r="G44" s="289">
        <v>3352.5</v>
      </c>
      <c r="H44" s="289">
        <v>3311.25</v>
      </c>
      <c r="I44" s="289">
        <v>3237.5</v>
      </c>
      <c r="J44" s="289">
        <v>3467.5</v>
      </c>
      <c r="K44" s="289">
        <v>3541.25</v>
      </c>
      <c r="L44" s="289">
        <v>3582.5</v>
      </c>
      <c r="M44" s="276">
        <v>3500</v>
      </c>
      <c r="N44" s="276">
        <v>3385</v>
      </c>
      <c r="O44" s="291">
        <v>2249600</v>
      </c>
      <c r="P44" s="292">
        <v>0.36174334140435838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44343</v>
      </c>
      <c r="E45" s="288">
        <v>616.85</v>
      </c>
      <c r="F45" s="288">
        <v>619.2833333333333</v>
      </c>
      <c r="G45" s="289">
        <v>611.56666666666661</v>
      </c>
      <c r="H45" s="289">
        <v>606.2833333333333</v>
      </c>
      <c r="I45" s="289">
        <v>598.56666666666661</v>
      </c>
      <c r="J45" s="289">
        <v>624.56666666666661</v>
      </c>
      <c r="K45" s="289">
        <v>632.2833333333333</v>
      </c>
      <c r="L45" s="289">
        <v>637.56666666666661</v>
      </c>
      <c r="M45" s="276">
        <v>627</v>
      </c>
      <c r="N45" s="276">
        <v>614</v>
      </c>
      <c r="O45" s="291">
        <v>20090400</v>
      </c>
      <c r="P45" s="292">
        <v>-8.5767017696232774E-3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44343</v>
      </c>
      <c r="E46" s="288">
        <v>147.94999999999999</v>
      </c>
      <c r="F46" s="288">
        <v>148.23333333333332</v>
      </c>
      <c r="G46" s="289">
        <v>146.26666666666665</v>
      </c>
      <c r="H46" s="289">
        <v>144.58333333333334</v>
      </c>
      <c r="I46" s="289">
        <v>142.61666666666667</v>
      </c>
      <c r="J46" s="289">
        <v>149.91666666666663</v>
      </c>
      <c r="K46" s="289">
        <v>151.88333333333327</v>
      </c>
      <c r="L46" s="289">
        <v>153.56666666666661</v>
      </c>
      <c r="M46" s="276">
        <v>150.19999999999999</v>
      </c>
      <c r="N46" s="276">
        <v>146.55000000000001</v>
      </c>
      <c r="O46" s="291">
        <v>55846800</v>
      </c>
      <c r="P46" s="292">
        <v>2.8119848734606805E-3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44343</v>
      </c>
      <c r="E47" s="288">
        <v>572.15</v>
      </c>
      <c r="F47" s="288">
        <v>563.36666666666667</v>
      </c>
      <c r="G47" s="289">
        <v>552.5333333333333</v>
      </c>
      <c r="H47" s="289">
        <v>532.91666666666663</v>
      </c>
      <c r="I47" s="289">
        <v>522.08333333333326</v>
      </c>
      <c r="J47" s="289">
        <v>582.98333333333335</v>
      </c>
      <c r="K47" s="289">
        <v>593.81666666666661</v>
      </c>
      <c r="L47" s="289">
        <v>613.43333333333339</v>
      </c>
      <c r="M47" s="276">
        <v>574.20000000000005</v>
      </c>
      <c r="N47" s="276">
        <v>543.75</v>
      </c>
      <c r="O47" s="291">
        <v>7307500</v>
      </c>
      <c r="P47" s="292">
        <v>0.23385394681300126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44343</v>
      </c>
      <c r="E48" s="288">
        <v>925.3</v>
      </c>
      <c r="F48" s="288">
        <v>920.21666666666658</v>
      </c>
      <c r="G48" s="289">
        <v>911.13333333333321</v>
      </c>
      <c r="H48" s="289">
        <v>896.96666666666658</v>
      </c>
      <c r="I48" s="289">
        <v>887.88333333333321</v>
      </c>
      <c r="J48" s="289">
        <v>934.38333333333321</v>
      </c>
      <c r="K48" s="289">
        <v>943.46666666666647</v>
      </c>
      <c r="L48" s="289">
        <v>957.63333333333321</v>
      </c>
      <c r="M48" s="276">
        <v>929.3</v>
      </c>
      <c r="N48" s="276">
        <v>906.05</v>
      </c>
      <c r="O48" s="291">
        <v>13570700</v>
      </c>
      <c r="P48" s="292">
        <v>-8.562168790785267E-2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44343</v>
      </c>
      <c r="E49" s="288">
        <v>146.94999999999999</v>
      </c>
      <c r="F49" s="288">
        <v>148.58333333333334</v>
      </c>
      <c r="G49" s="289">
        <v>144.66666666666669</v>
      </c>
      <c r="H49" s="289">
        <v>142.38333333333335</v>
      </c>
      <c r="I49" s="289">
        <v>138.4666666666667</v>
      </c>
      <c r="J49" s="289">
        <v>150.86666666666667</v>
      </c>
      <c r="K49" s="289">
        <v>154.78333333333336</v>
      </c>
      <c r="L49" s="289">
        <v>157.06666666666666</v>
      </c>
      <c r="M49" s="276">
        <v>152.5</v>
      </c>
      <c r="N49" s="276">
        <v>146.30000000000001</v>
      </c>
      <c r="O49" s="291">
        <v>54793200</v>
      </c>
      <c r="P49" s="292">
        <v>4.3110084680523476E-3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44343</v>
      </c>
      <c r="E50" s="288">
        <v>3332</v>
      </c>
      <c r="F50" s="288">
        <v>3323.9666666666672</v>
      </c>
      <c r="G50" s="289">
        <v>3279.0833333333344</v>
      </c>
      <c r="H50" s="289">
        <v>3226.1666666666674</v>
      </c>
      <c r="I50" s="289">
        <v>3181.2833333333347</v>
      </c>
      <c r="J50" s="289">
        <v>3376.8833333333341</v>
      </c>
      <c r="K50" s="289">
        <v>3421.7666666666673</v>
      </c>
      <c r="L50" s="289">
        <v>3474.6833333333338</v>
      </c>
      <c r="M50" s="276">
        <v>3368.85</v>
      </c>
      <c r="N50" s="276">
        <v>3271.05</v>
      </c>
      <c r="O50" s="291">
        <v>1911250</v>
      </c>
      <c r="P50" s="292">
        <v>-5.7243624525230602E-2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44343</v>
      </c>
      <c r="E51" s="288">
        <v>1623.55</v>
      </c>
      <c r="F51" s="288">
        <v>1619.0833333333333</v>
      </c>
      <c r="G51" s="289">
        <v>1604.7666666666664</v>
      </c>
      <c r="H51" s="289">
        <v>1585.9833333333331</v>
      </c>
      <c r="I51" s="289">
        <v>1571.6666666666663</v>
      </c>
      <c r="J51" s="289">
        <v>1637.8666666666666</v>
      </c>
      <c r="K51" s="289">
        <v>1652.1833333333336</v>
      </c>
      <c r="L51" s="289">
        <v>1670.9666666666667</v>
      </c>
      <c r="M51" s="276">
        <v>1633.4</v>
      </c>
      <c r="N51" s="276">
        <v>1600.3</v>
      </c>
      <c r="O51" s="291">
        <v>3548650</v>
      </c>
      <c r="P51" s="292">
        <v>-1.9723484482258531E-2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44343</v>
      </c>
      <c r="E52" s="288">
        <v>594.5</v>
      </c>
      <c r="F52" s="288">
        <v>599.43333333333328</v>
      </c>
      <c r="G52" s="289">
        <v>585.86666666666656</v>
      </c>
      <c r="H52" s="289">
        <v>577.23333333333323</v>
      </c>
      <c r="I52" s="289">
        <v>563.66666666666652</v>
      </c>
      <c r="J52" s="289">
        <v>608.06666666666661</v>
      </c>
      <c r="K52" s="289">
        <v>621.63333333333344</v>
      </c>
      <c r="L52" s="289">
        <v>630.26666666666665</v>
      </c>
      <c r="M52" s="276">
        <v>613</v>
      </c>
      <c r="N52" s="276">
        <v>590.79999999999995</v>
      </c>
      <c r="O52" s="291">
        <v>7188237</v>
      </c>
      <c r="P52" s="292">
        <v>4.6654528903049615E-2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44343</v>
      </c>
      <c r="E53" s="288">
        <v>172.3</v>
      </c>
      <c r="F53" s="288">
        <v>172.55000000000004</v>
      </c>
      <c r="G53" s="289">
        <v>169.95000000000007</v>
      </c>
      <c r="H53" s="289">
        <v>167.60000000000002</v>
      </c>
      <c r="I53" s="289">
        <v>165.00000000000006</v>
      </c>
      <c r="J53" s="289">
        <v>174.90000000000009</v>
      </c>
      <c r="K53" s="289">
        <v>177.50000000000006</v>
      </c>
      <c r="L53" s="289">
        <v>179.85000000000011</v>
      </c>
      <c r="M53" s="276">
        <v>175.15</v>
      </c>
      <c r="N53" s="276">
        <v>170.2</v>
      </c>
      <c r="O53" s="291">
        <v>5505600</v>
      </c>
      <c r="P53" s="292">
        <v>5.7772483621203095E-2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44343</v>
      </c>
      <c r="E54" s="288">
        <v>852.5</v>
      </c>
      <c r="F54" s="288">
        <v>851.56666666666661</v>
      </c>
      <c r="G54" s="289">
        <v>834.13333333333321</v>
      </c>
      <c r="H54" s="289">
        <v>815.76666666666665</v>
      </c>
      <c r="I54" s="289">
        <v>798.33333333333326</v>
      </c>
      <c r="J54" s="289">
        <v>869.93333333333317</v>
      </c>
      <c r="K54" s="289">
        <v>887.36666666666656</v>
      </c>
      <c r="L54" s="289">
        <v>905.73333333333312</v>
      </c>
      <c r="M54" s="276">
        <v>869</v>
      </c>
      <c r="N54" s="276">
        <v>833.2</v>
      </c>
      <c r="O54" s="291">
        <v>1918800</v>
      </c>
      <c r="P54" s="292">
        <v>0.18664192949907235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44343</v>
      </c>
      <c r="E55" s="288">
        <v>537</v>
      </c>
      <c r="F55" s="288">
        <v>538.11666666666667</v>
      </c>
      <c r="G55" s="289">
        <v>534.2833333333333</v>
      </c>
      <c r="H55" s="289">
        <v>531.56666666666661</v>
      </c>
      <c r="I55" s="289">
        <v>527.73333333333323</v>
      </c>
      <c r="J55" s="289">
        <v>540.83333333333337</v>
      </c>
      <c r="K55" s="289">
        <v>544.66666666666663</v>
      </c>
      <c r="L55" s="289">
        <v>547.38333333333344</v>
      </c>
      <c r="M55" s="276">
        <v>541.95000000000005</v>
      </c>
      <c r="N55" s="276">
        <v>535.4</v>
      </c>
      <c r="O55" s="291">
        <v>12551250</v>
      </c>
      <c r="P55" s="292">
        <v>8.0313221564099983E-3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44343</v>
      </c>
      <c r="E56" s="288">
        <v>1779.4</v>
      </c>
      <c r="F56" s="288">
        <v>1784.3833333333332</v>
      </c>
      <c r="G56" s="289">
        <v>1752.5166666666664</v>
      </c>
      <c r="H56" s="289">
        <v>1725.6333333333332</v>
      </c>
      <c r="I56" s="289">
        <v>1693.7666666666664</v>
      </c>
      <c r="J56" s="289">
        <v>1811.2666666666664</v>
      </c>
      <c r="K56" s="289">
        <v>1843.1333333333332</v>
      </c>
      <c r="L56" s="289">
        <v>1870.0166666666664</v>
      </c>
      <c r="M56" s="276">
        <v>1816.25</v>
      </c>
      <c r="N56" s="276">
        <v>1757.5</v>
      </c>
      <c r="O56" s="291">
        <v>1870500</v>
      </c>
      <c r="P56" s="292">
        <v>8.8996763754045308E-3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44343</v>
      </c>
      <c r="E57" s="288">
        <v>4052.4</v>
      </c>
      <c r="F57" s="288">
        <v>4029.1</v>
      </c>
      <c r="G57" s="289">
        <v>3991.35</v>
      </c>
      <c r="H57" s="289">
        <v>3930.3</v>
      </c>
      <c r="I57" s="289">
        <v>3892.55</v>
      </c>
      <c r="J57" s="289">
        <v>4090.1499999999996</v>
      </c>
      <c r="K57" s="289">
        <v>4127.8999999999996</v>
      </c>
      <c r="L57" s="289">
        <v>4188.9499999999989</v>
      </c>
      <c r="M57" s="276">
        <v>4066.85</v>
      </c>
      <c r="N57" s="276">
        <v>3968.05</v>
      </c>
      <c r="O57" s="291">
        <v>2582400</v>
      </c>
      <c r="P57" s="292">
        <v>-1.2164333256828093E-2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44343</v>
      </c>
      <c r="E58" s="288">
        <v>267.89999999999998</v>
      </c>
      <c r="F58" s="288">
        <v>266.43333333333334</v>
      </c>
      <c r="G58" s="289">
        <v>263.31666666666666</v>
      </c>
      <c r="H58" s="289">
        <v>258.73333333333335</v>
      </c>
      <c r="I58" s="289">
        <v>255.61666666666667</v>
      </c>
      <c r="J58" s="289">
        <v>271.01666666666665</v>
      </c>
      <c r="K58" s="289">
        <v>274.13333333333333</v>
      </c>
      <c r="L58" s="289">
        <v>278.71666666666664</v>
      </c>
      <c r="M58" s="276">
        <v>269.55</v>
      </c>
      <c r="N58" s="276">
        <v>261.85000000000002</v>
      </c>
      <c r="O58" s="291">
        <v>29317200</v>
      </c>
      <c r="P58" s="292">
        <v>-4.5938375350140052E-3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44343</v>
      </c>
      <c r="E59" s="288">
        <v>5259.3</v>
      </c>
      <c r="F59" s="288">
        <v>5271.9666666666662</v>
      </c>
      <c r="G59" s="289">
        <v>5233.9333333333325</v>
      </c>
      <c r="H59" s="289">
        <v>5208.5666666666666</v>
      </c>
      <c r="I59" s="289">
        <v>5170.5333333333328</v>
      </c>
      <c r="J59" s="289">
        <v>5297.3333333333321</v>
      </c>
      <c r="K59" s="289">
        <v>5335.3666666666668</v>
      </c>
      <c r="L59" s="289">
        <v>5360.7333333333318</v>
      </c>
      <c r="M59" s="276">
        <v>5310</v>
      </c>
      <c r="N59" s="276">
        <v>5246.6</v>
      </c>
      <c r="O59" s="291">
        <v>3286250</v>
      </c>
      <c r="P59" s="292">
        <v>-2.7690323559534198E-3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44343</v>
      </c>
      <c r="E60" s="288">
        <v>2540.65</v>
      </c>
      <c r="F60" s="288">
        <v>2553.3666666666663</v>
      </c>
      <c r="G60" s="289">
        <v>2516.7333333333327</v>
      </c>
      <c r="H60" s="289">
        <v>2492.8166666666662</v>
      </c>
      <c r="I60" s="289">
        <v>2456.1833333333325</v>
      </c>
      <c r="J60" s="289">
        <v>2577.2833333333328</v>
      </c>
      <c r="K60" s="289">
        <v>2613.916666666667</v>
      </c>
      <c r="L60" s="289">
        <v>2637.833333333333</v>
      </c>
      <c r="M60" s="276">
        <v>2590</v>
      </c>
      <c r="N60" s="276">
        <v>2529.4499999999998</v>
      </c>
      <c r="O60" s="291">
        <v>2749950</v>
      </c>
      <c r="P60" s="292">
        <v>-1.1325028312570781E-2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44343</v>
      </c>
      <c r="E61" s="288">
        <v>1165.5999999999999</v>
      </c>
      <c r="F61" s="288">
        <v>1165.45</v>
      </c>
      <c r="G61" s="289">
        <v>1148.3000000000002</v>
      </c>
      <c r="H61" s="289">
        <v>1131.0000000000002</v>
      </c>
      <c r="I61" s="289">
        <v>1113.8500000000004</v>
      </c>
      <c r="J61" s="289">
        <v>1182.75</v>
      </c>
      <c r="K61" s="289">
        <v>1199.9000000000001</v>
      </c>
      <c r="L61" s="289">
        <v>1217.1999999999998</v>
      </c>
      <c r="M61" s="276">
        <v>1182.5999999999999</v>
      </c>
      <c r="N61" s="276">
        <v>1148.1500000000001</v>
      </c>
      <c r="O61" s="291">
        <v>3206500</v>
      </c>
      <c r="P61" s="292">
        <v>4.3307086614173228E-2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44343</v>
      </c>
      <c r="E62" s="288">
        <v>187.2</v>
      </c>
      <c r="F62" s="288">
        <v>187.41666666666666</v>
      </c>
      <c r="G62" s="289">
        <v>184.98333333333332</v>
      </c>
      <c r="H62" s="289">
        <v>182.76666666666665</v>
      </c>
      <c r="I62" s="289">
        <v>180.33333333333331</v>
      </c>
      <c r="J62" s="289">
        <v>189.63333333333333</v>
      </c>
      <c r="K62" s="289">
        <v>192.06666666666666</v>
      </c>
      <c r="L62" s="289">
        <v>194.28333333333333</v>
      </c>
      <c r="M62" s="276">
        <v>189.85</v>
      </c>
      <c r="N62" s="276">
        <v>185.2</v>
      </c>
      <c r="O62" s="291">
        <v>14274000</v>
      </c>
      <c r="P62" s="292">
        <v>-2.2647206844489181E-3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44343</v>
      </c>
      <c r="E63" s="288">
        <v>83.75</v>
      </c>
      <c r="F63" s="288">
        <v>84.183333333333337</v>
      </c>
      <c r="G63" s="289">
        <v>82.716666666666669</v>
      </c>
      <c r="H63" s="289">
        <v>81.683333333333337</v>
      </c>
      <c r="I63" s="289">
        <v>80.216666666666669</v>
      </c>
      <c r="J63" s="289">
        <v>85.216666666666669</v>
      </c>
      <c r="K63" s="289">
        <v>86.683333333333337</v>
      </c>
      <c r="L63" s="289">
        <v>87.716666666666669</v>
      </c>
      <c r="M63" s="276">
        <v>85.65</v>
      </c>
      <c r="N63" s="276">
        <v>83.15</v>
      </c>
      <c r="O63" s="291">
        <v>71310000</v>
      </c>
      <c r="P63" s="292">
        <v>-1.3420033204205865E-2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44343</v>
      </c>
      <c r="E64" s="288">
        <v>147.80000000000001</v>
      </c>
      <c r="F64" s="288">
        <v>149.15</v>
      </c>
      <c r="G64" s="289">
        <v>145.70000000000002</v>
      </c>
      <c r="H64" s="289">
        <v>143.60000000000002</v>
      </c>
      <c r="I64" s="289">
        <v>140.15000000000003</v>
      </c>
      <c r="J64" s="289">
        <v>151.25</v>
      </c>
      <c r="K64" s="289">
        <v>154.69999999999999</v>
      </c>
      <c r="L64" s="289">
        <v>156.79999999999998</v>
      </c>
      <c r="M64" s="276">
        <v>152.6</v>
      </c>
      <c r="N64" s="276">
        <v>147.05000000000001</v>
      </c>
      <c r="O64" s="291">
        <v>33970900</v>
      </c>
      <c r="P64" s="292">
        <v>-1.3113592060960482E-2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44343</v>
      </c>
      <c r="E65" s="288">
        <v>609.6</v>
      </c>
      <c r="F65" s="288">
        <v>613.1</v>
      </c>
      <c r="G65" s="289">
        <v>603.40000000000009</v>
      </c>
      <c r="H65" s="289">
        <v>597.20000000000005</v>
      </c>
      <c r="I65" s="289">
        <v>587.50000000000011</v>
      </c>
      <c r="J65" s="289">
        <v>619.30000000000007</v>
      </c>
      <c r="K65" s="289">
        <v>629.00000000000011</v>
      </c>
      <c r="L65" s="289">
        <v>635.20000000000005</v>
      </c>
      <c r="M65" s="276">
        <v>622.79999999999995</v>
      </c>
      <c r="N65" s="276">
        <v>606.9</v>
      </c>
      <c r="O65" s="291">
        <v>8681350</v>
      </c>
      <c r="P65" s="292">
        <v>1.9308668647042938E-2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44343</v>
      </c>
      <c r="E66" s="288">
        <v>26.15</v>
      </c>
      <c r="F66" s="288">
        <v>26.366666666666664</v>
      </c>
      <c r="G66" s="289">
        <v>25.783333333333328</v>
      </c>
      <c r="H66" s="289">
        <v>25.416666666666664</v>
      </c>
      <c r="I66" s="289">
        <v>24.833333333333329</v>
      </c>
      <c r="J66" s="289">
        <v>26.733333333333327</v>
      </c>
      <c r="K66" s="289">
        <v>27.316666666666663</v>
      </c>
      <c r="L66" s="289">
        <v>27.683333333333326</v>
      </c>
      <c r="M66" s="276">
        <v>26.95</v>
      </c>
      <c r="N66" s="276">
        <v>26</v>
      </c>
      <c r="O66" s="291">
        <v>132120000</v>
      </c>
      <c r="P66" s="292">
        <v>5.4794520547945206E-3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44343</v>
      </c>
      <c r="E67" s="404">
        <v>817.45</v>
      </c>
      <c r="F67" s="404">
        <v>820.33333333333337</v>
      </c>
      <c r="G67" s="405">
        <v>811.41666666666674</v>
      </c>
      <c r="H67" s="405">
        <v>805.38333333333333</v>
      </c>
      <c r="I67" s="405">
        <v>796.4666666666667</v>
      </c>
      <c r="J67" s="405">
        <v>826.36666666666679</v>
      </c>
      <c r="K67" s="405">
        <v>835.28333333333353</v>
      </c>
      <c r="L67" s="405">
        <v>841.31666666666683</v>
      </c>
      <c r="M67" s="406">
        <v>829.25</v>
      </c>
      <c r="N67" s="406">
        <v>814.3</v>
      </c>
      <c r="O67" s="407">
        <v>5657000</v>
      </c>
      <c r="P67" s="408">
        <v>5.1528073916133621E-3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44343</v>
      </c>
      <c r="E68" s="288">
        <v>1295.25</v>
      </c>
      <c r="F68" s="288">
        <v>1285.8500000000001</v>
      </c>
      <c r="G68" s="289">
        <v>1265.8500000000004</v>
      </c>
      <c r="H68" s="289">
        <v>1236.4500000000003</v>
      </c>
      <c r="I68" s="289">
        <v>1216.4500000000005</v>
      </c>
      <c r="J68" s="289">
        <v>1315.2500000000002</v>
      </c>
      <c r="K68" s="289">
        <v>1335.2499999999998</v>
      </c>
      <c r="L68" s="289">
        <v>1364.65</v>
      </c>
      <c r="M68" s="276">
        <v>1305.8499999999999</v>
      </c>
      <c r="N68" s="276">
        <v>1256.45</v>
      </c>
      <c r="O68" s="291">
        <v>2044250</v>
      </c>
      <c r="P68" s="292">
        <v>5.9636118598382748E-2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44343</v>
      </c>
      <c r="E69" s="288">
        <v>324.89999999999998</v>
      </c>
      <c r="F69" s="288">
        <v>326.66666666666669</v>
      </c>
      <c r="G69" s="289">
        <v>321.68333333333339</v>
      </c>
      <c r="H69" s="289">
        <v>318.4666666666667</v>
      </c>
      <c r="I69" s="289">
        <v>313.48333333333341</v>
      </c>
      <c r="J69" s="289">
        <v>329.88333333333338</v>
      </c>
      <c r="K69" s="289">
        <v>334.86666666666662</v>
      </c>
      <c r="L69" s="289">
        <v>338.08333333333337</v>
      </c>
      <c r="M69" s="276">
        <v>331.65</v>
      </c>
      <c r="N69" s="276">
        <v>323.45</v>
      </c>
      <c r="O69" s="291">
        <v>10140100</v>
      </c>
      <c r="P69" s="292">
        <v>1.520794537554314E-2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44343</v>
      </c>
      <c r="E70" s="288">
        <v>1377.2</v>
      </c>
      <c r="F70" s="288">
        <v>1379.5333333333335</v>
      </c>
      <c r="G70" s="289">
        <v>1365.366666666667</v>
      </c>
      <c r="H70" s="289">
        <v>1353.5333333333335</v>
      </c>
      <c r="I70" s="289">
        <v>1339.366666666667</v>
      </c>
      <c r="J70" s="289">
        <v>1391.366666666667</v>
      </c>
      <c r="K70" s="289">
        <v>1405.5333333333335</v>
      </c>
      <c r="L70" s="289">
        <v>1417.366666666667</v>
      </c>
      <c r="M70" s="276">
        <v>1393.7</v>
      </c>
      <c r="N70" s="276">
        <v>1367.7</v>
      </c>
      <c r="O70" s="291">
        <v>14832825</v>
      </c>
      <c r="P70" s="292">
        <v>6.3486948114727685E-3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44343</v>
      </c>
      <c r="E71" s="288">
        <v>513.85</v>
      </c>
      <c r="F71" s="288">
        <v>516.7833333333333</v>
      </c>
      <c r="G71" s="289">
        <v>509.06666666666661</v>
      </c>
      <c r="H71" s="289">
        <v>504.2833333333333</v>
      </c>
      <c r="I71" s="289">
        <v>496.56666666666661</v>
      </c>
      <c r="J71" s="289">
        <v>521.56666666666661</v>
      </c>
      <c r="K71" s="289">
        <v>529.2833333333333</v>
      </c>
      <c r="L71" s="289">
        <v>534.06666666666661</v>
      </c>
      <c r="M71" s="276">
        <v>524.5</v>
      </c>
      <c r="N71" s="276">
        <v>512</v>
      </c>
      <c r="O71" s="291">
        <v>1203750</v>
      </c>
      <c r="P71" s="292">
        <v>5.2459016393442623E-2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44343</v>
      </c>
      <c r="E72" s="288">
        <v>1077.75</v>
      </c>
      <c r="F72" s="288">
        <v>1078.5833333333333</v>
      </c>
      <c r="G72" s="289">
        <v>1066.2166666666665</v>
      </c>
      <c r="H72" s="289">
        <v>1054.6833333333332</v>
      </c>
      <c r="I72" s="289">
        <v>1042.3166666666664</v>
      </c>
      <c r="J72" s="289">
        <v>1090.1166666666666</v>
      </c>
      <c r="K72" s="289">
        <v>1102.4833333333333</v>
      </c>
      <c r="L72" s="289">
        <v>1114.0166666666667</v>
      </c>
      <c r="M72" s="276">
        <v>1090.95</v>
      </c>
      <c r="N72" s="276">
        <v>1067.05</v>
      </c>
      <c r="O72" s="291">
        <v>4615000</v>
      </c>
      <c r="P72" s="292">
        <v>1.4508683227082875E-2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44343</v>
      </c>
      <c r="E73" s="288">
        <v>927.4</v>
      </c>
      <c r="F73" s="288">
        <v>929.65</v>
      </c>
      <c r="G73" s="289">
        <v>922.5</v>
      </c>
      <c r="H73" s="289">
        <v>917.6</v>
      </c>
      <c r="I73" s="289">
        <v>910.45</v>
      </c>
      <c r="J73" s="289">
        <v>934.55</v>
      </c>
      <c r="K73" s="289">
        <v>941.69999999999982</v>
      </c>
      <c r="L73" s="289">
        <v>946.59999999999991</v>
      </c>
      <c r="M73" s="276">
        <v>936.8</v>
      </c>
      <c r="N73" s="276">
        <v>924.75</v>
      </c>
      <c r="O73" s="291">
        <v>22123500</v>
      </c>
      <c r="P73" s="292">
        <v>1.2688647505527251E-2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44343</v>
      </c>
      <c r="E74" s="288">
        <v>2453.25</v>
      </c>
      <c r="F74" s="288">
        <v>2464.4500000000003</v>
      </c>
      <c r="G74" s="289">
        <v>2437.6000000000004</v>
      </c>
      <c r="H74" s="289">
        <v>2421.9500000000003</v>
      </c>
      <c r="I74" s="289">
        <v>2395.1000000000004</v>
      </c>
      <c r="J74" s="289">
        <v>2480.1000000000004</v>
      </c>
      <c r="K74" s="289">
        <v>2506.9499999999998</v>
      </c>
      <c r="L74" s="289">
        <v>2522.6000000000004</v>
      </c>
      <c r="M74" s="276">
        <v>2491.3000000000002</v>
      </c>
      <c r="N74" s="276">
        <v>2448.8000000000002</v>
      </c>
      <c r="O74" s="291">
        <v>17241300</v>
      </c>
      <c r="P74" s="292">
        <v>3.9803875450055183E-2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44343</v>
      </c>
      <c r="E75" s="288">
        <v>2820.5</v>
      </c>
      <c r="F75" s="288">
        <v>2834.0333333333333</v>
      </c>
      <c r="G75" s="289">
        <v>2801.4666666666667</v>
      </c>
      <c r="H75" s="289">
        <v>2782.4333333333334</v>
      </c>
      <c r="I75" s="289">
        <v>2749.8666666666668</v>
      </c>
      <c r="J75" s="289">
        <v>2853.0666666666666</v>
      </c>
      <c r="K75" s="289">
        <v>2885.6333333333332</v>
      </c>
      <c r="L75" s="289">
        <v>2904.6666666666665</v>
      </c>
      <c r="M75" s="276">
        <v>2866.6</v>
      </c>
      <c r="N75" s="276">
        <v>2815</v>
      </c>
      <c r="O75" s="291">
        <v>729600</v>
      </c>
      <c r="P75" s="292">
        <v>1.5307542443640411E-2</v>
      </c>
    </row>
    <row r="76" spans="1:16" ht="15">
      <c r="A76" s="254">
        <v>66</v>
      </c>
      <c r="B76" s="343" t="s">
        <v>53</v>
      </c>
      <c r="C76" t="s">
        <v>109</v>
      </c>
      <c r="D76" s="441">
        <v>44343</v>
      </c>
      <c r="E76" s="404">
        <v>1437.65</v>
      </c>
      <c r="F76" s="404">
        <v>1445.6833333333334</v>
      </c>
      <c r="G76" s="405">
        <v>1425.8666666666668</v>
      </c>
      <c r="H76" s="405">
        <v>1414.0833333333335</v>
      </c>
      <c r="I76" s="405">
        <v>1394.2666666666669</v>
      </c>
      <c r="J76" s="405">
        <v>1457.4666666666667</v>
      </c>
      <c r="K76" s="405">
        <v>1477.2833333333333</v>
      </c>
      <c r="L76" s="405">
        <v>1489.0666666666666</v>
      </c>
      <c r="M76" s="406">
        <v>1465.5</v>
      </c>
      <c r="N76" s="406">
        <v>1433.9</v>
      </c>
      <c r="O76" s="407">
        <v>24005300</v>
      </c>
      <c r="P76" s="408">
        <v>-1.8330671824745282E-2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44343</v>
      </c>
      <c r="E77" s="288">
        <v>669.65</v>
      </c>
      <c r="F77" s="288">
        <v>671.93333333333328</v>
      </c>
      <c r="G77" s="289">
        <v>664.01666666666654</v>
      </c>
      <c r="H77" s="289">
        <v>658.38333333333321</v>
      </c>
      <c r="I77" s="289">
        <v>650.46666666666647</v>
      </c>
      <c r="J77" s="289">
        <v>677.56666666666661</v>
      </c>
      <c r="K77" s="289">
        <v>685.48333333333335</v>
      </c>
      <c r="L77" s="289">
        <v>691.11666666666667</v>
      </c>
      <c r="M77" s="276">
        <v>679.85</v>
      </c>
      <c r="N77" s="276">
        <v>666.3</v>
      </c>
      <c r="O77" s="291">
        <v>14935800</v>
      </c>
      <c r="P77" s="292">
        <v>-2.6806192660550458E-2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44343</v>
      </c>
      <c r="E78" s="288">
        <v>2878.2</v>
      </c>
      <c r="F78" s="288">
        <v>2894.2000000000003</v>
      </c>
      <c r="G78" s="289">
        <v>2858.0000000000005</v>
      </c>
      <c r="H78" s="289">
        <v>2837.8</v>
      </c>
      <c r="I78" s="289">
        <v>2801.6000000000004</v>
      </c>
      <c r="J78" s="289">
        <v>2914.4000000000005</v>
      </c>
      <c r="K78" s="289">
        <v>2950.6000000000004</v>
      </c>
      <c r="L78" s="289">
        <v>2970.8000000000006</v>
      </c>
      <c r="M78" s="276">
        <v>2930.4</v>
      </c>
      <c r="N78" s="276">
        <v>2874</v>
      </c>
      <c r="O78" s="291">
        <v>3963000</v>
      </c>
      <c r="P78" s="292">
        <v>3.526645768025078E-2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44343</v>
      </c>
      <c r="E79" s="288">
        <v>386.8</v>
      </c>
      <c r="F79" s="288">
        <v>387.43333333333339</v>
      </c>
      <c r="G79" s="289">
        <v>380.01666666666677</v>
      </c>
      <c r="H79" s="289">
        <v>373.23333333333335</v>
      </c>
      <c r="I79" s="289">
        <v>365.81666666666672</v>
      </c>
      <c r="J79" s="289">
        <v>394.21666666666681</v>
      </c>
      <c r="K79" s="289">
        <v>401.63333333333344</v>
      </c>
      <c r="L79" s="289">
        <v>408.41666666666686</v>
      </c>
      <c r="M79" s="276">
        <v>394.85</v>
      </c>
      <c r="N79" s="276">
        <v>380.65</v>
      </c>
      <c r="O79" s="291">
        <v>35167550</v>
      </c>
      <c r="P79" s="292">
        <v>3.0621888979900449E-2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44343</v>
      </c>
      <c r="E80" s="288">
        <v>266.8</v>
      </c>
      <c r="F80" s="288">
        <v>268.95</v>
      </c>
      <c r="G80" s="289">
        <v>263.34999999999997</v>
      </c>
      <c r="H80" s="289">
        <v>259.89999999999998</v>
      </c>
      <c r="I80" s="289">
        <v>254.29999999999995</v>
      </c>
      <c r="J80" s="289">
        <v>272.39999999999998</v>
      </c>
      <c r="K80" s="289">
        <v>278</v>
      </c>
      <c r="L80" s="289">
        <v>281.45</v>
      </c>
      <c r="M80" s="276">
        <v>274.55</v>
      </c>
      <c r="N80" s="276">
        <v>265.5</v>
      </c>
      <c r="O80" s="291">
        <v>30723300</v>
      </c>
      <c r="P80" s="292">
        <v>-2.2797018851380972E-3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44343</v>
      </c>
      <c r="E81" s="288">
        <v>2352.5</v>
      </c>
      <c r="F81" s="288">
        <v>2356.7000000000003</v>
      </c>
      <c r="G81" s="289">
        <v>2344.0500000000006</v>
      </c>
      <c r="H81" s="289">
        <v>2335.6000000000004</v>
      </c>
      <c r="I81" s="289">
        <v>2322.9500000000007</v>
      </c>
      <c r="J81" s="289">
        <v>2365.1500000000005</v>
      </c>
      <c r="K81" s="289">
        <v>2377.8000000000002</v>
      </c>
      <c r="L81" s="289">
        <v>2386.2500000000005</v>
      </c>
      <c r="M81" s="276">
        <v>2369.35</v>
      </c>
      <c r="N81" s="276">
        <v>2348.25</v>
      </c>
      <c r="O81" s="291">
        <v>7416300</v>
      </c>
      <c r="P81" s="292">
        <v>1.1125199394658268E-2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44343</v>
      </c>
      <c r="E82" s="288">
        <v>210.2</v>
      </c>
      <c r="F82" s="288">
        <v>205.9666666666667</v>
      </c>
      <c r="G82" s="289">
        <v>196.53333333333339</v>
      </c>
      <c r="H82" s="289">
        <v>182.8666666666667</v>
      </c>
      <c r="I82" s="289">
        <v>173.43333333333339</v>
      </c>
      <c r="J82" s="289">
        <v>219.63333333333338</v>
      </c>
      <c r="K82" s="289">
        <v>229.06666666666666</v>
      </c>
      <c r="L82" s="289">
        <v>242.73333333333338</v>
      </c>
      <c r="M82" s="276">
        <v>215.4</v>
      </c>
      <c r="N82" s="276">
        <v>192.3</v>
      </c>
      <c r="O82" s="291">
        <v>28988100</v>
      </c>
      <c r="P82" s="292">
        <v>2.6792577138464918E-2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44343</v>
      </c>
      <c r="E83" s="288">
        <v>620.15</v>
      </c>
      <c r="F83" s="288">
        <v>624.05000000000007</v>
      </c>
      <c r="G83" s="289">
        <v>614.35000000000014</v>
      </c>
      <c r="H83" s="289">
        <v>608.55000000000007</v>
      </c>
      <c r="I83" s="289">
        <v>598.85000000000014</v>
      </c>
      <c r="J83" s="289">
        <v>629.85000000000014</v>
      </c>
      <c r="K83" s="289">
        <v>639.55000000000018</v>
      </c>
      <c r="L83" s="289">
        <v>645.35000000000014</v>
      </c>
      <c r="M83" s="276">
        <v>633.75</v>
      </c>
      <c r="N83" s="276">
        <v>618.25</v>
      </c>
      <c r="O83" s="291">
        <v>68373250</v>
      </c>
      <c r="P83" s="292">
        <v>-2.0061485101686899E-2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44343</v>
      </c>
      <c r="E84" s="288">
        <v>1530.7</v>
      </c>
      <c r="F84" s="288">
        <v>1529.75</v>
      </c>
      <c r="G84" s="289">
        <v>1507.5</v>
      </c>
      <c r="H84" s="289">
        <v>1484.3</v>
      </c>
      <c r="I84" s="289">
        <v>1462.05</v>
      </c>
      <c r="J84" s="289">
        <v>1552.95</v>
      </c>
      <c r="K84" s="289">
        <v>1575.2</v>
      </c>
      <c r="L84" s="289">
        <v>1598.4</v>
      </c>
      <c r="M84" s="276">
        <v>1552</v>
      </c>
      <c r="N84" s="276">
        <v>1506.55</v>
      </c>
      <c r="O84" s="291">
        <v>1183625</v>
      </c>
      <c r="P84" s="292">
        <v>2.2018348623853212E-2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44343</v>
      </c>
      <c r="E85" s="288">
        <v>544.4</v>
      </c>
      <c r="F85" s="288">
        <v>548.36666666666667</v>
      </c>
      <c r="G85" s="289">
        <v>538.2833333333333</v>
      </c>
      <c r="H85" s="289">
        <v>532.16666666666663</v>
      </c>
      <c r="I85" s="289">
        <v>522.08333333333326</v>
      </c>
      <c r="J85" s="289">
        <v>554.48333333333335</v>
      </c>
      <c r="K85" s="289">
        <v>564.56666666666661</v>
      </c>
      <c r="L85" s="289">
        <v>570.68333333333339</v>
      </c>
      <c r="M85" s="276">
        <v>558.45000000000005</v>
      </c>
      <c r="N85" s="276">
        <v>542.25</v>
      </c>
      <c r="O85" s="291">
        <v>7416000</v>
      </c>
      <c r="P85" s="292">
        <v>-1.3567438148443736E-2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44343</v>
      </c>
      <c r="E86" s="288">
        <v>8.4</v>
      </c>
      <c r="F86" s="288">
        <v>8.4166666666666661</v>
      </c>
      <c r="G86" s="289">
        <v>8.3333333333333321</v>
      </c>
      <c r="H86" s="289">
        <v>8.2666666666666657</v>
      </c>
      <c r="I86" s="289">
        <v>8.1833333333333318</v>
      </c>
      <c r="J86" s="289">
        <v>8.4833333333333325</v>
      </c>
      <c r="K86" s="289">
        <v>8.5666666666666647</v>
      </c>
      <c r="L86" s="289">
        <v>8.6333333333333329</v>
      </c>
      <c r="M86" s="276">
        <v>8.5</v>
      </c>
      <c r="N86" s="276">
        <v>8.35</v>
      </c>
      <c r="O86" s="291">
        <v>647850000</v>
      </c>
      <c r="P86" s="292">
        <v>8.8293001962066707E-3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44343</v>
      </c>
      <c r="E87" s="288">
        <v>55.25</v>
      </c>
      <c r="F87" s="288">
        <v>55.5</v>
      </c>
      <c r="G87" s="289">
        <v>54.85</v>
      </c>
      <c r="H87" s="289">
        <v>54.45</v>
      </c>
      <c r="I87" s="289">
        <v>53.800000000000004</v>
      </c>
      <c r="J87" s="289">
        <v>55.9</v>
      </c>
      <c r="K87" s="289">
        <v>56.550000000000004</v>
      </c>
      <c r="L87" s="289">
        <v>56.949999999999996</v>
      </c>
      <c r="M87" s="276">
        <v>56.15</v>
      </c>
      <c r="N87" s="276">
        <v>55.1</v>
      </c>
      <c r="O87" s="291">
        <v>150128500</v>
      </c>
      <c r="P87" s="292">
        <v>1.5421191287026922E-2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44343</v>
      </c>
      <c r="E88" s="288">
        <v>504.05</v>
      </c>
      <c r="F88" s="288">
        <v>508.83333333333331</v>
      </c>
      <c r="G88" s="289">
        <v>497.21666666666658</v>
      </c>
      <c r="H88" s="289">
        <v>490.38333333333327</v>
      </c>
      <c r="I88" s="289">
        <v>478.76666666666654</v>
      </c>
      <c r="J88" s="289">
        <v>515.66666666666663</v>
      </c>
      <c r="K88" s="289">
        <v>527.2833333333333</v>
      </c>
      <c r="L88" s="289">
        <v>534.11666666666667</v>
      </c>
      <c r="M88" s="276">
        <v>520.45000000000005</v>
      </c>
      <c r="N88" s="276">
        <v>502</v>
      </c>
      <c r="O88" s="291">
        <v>5970250</v>
      </c>
      <c r="P88" s="292">
        <v>0.10483460559796437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44343</v>
      </c>
      <c r="E89" s="288">
        <v>1676.4</v>
      </c>
      <c r="F89" s="288">
        <v>1678.95</v>
      </c>
      <c r="G89" s="289">
        <v>1660.75</v>
      </c>
      <c r="H89" s="289">
        <v>1645.1</v>
      </c>
      <c r="I89" s="289">
        <v>1626.8999999999999</v>
      </c>
      <c r="J89" s="289">
        <v>1694.6000000000001</v>
      </c>
      <c r="K89" s="289">
        <v>1712.8000000000004</v>
      </c>
      <c r="L89" s="289">
        <v>1728.4500000000003</v>
      </c>
      <c r="M89" s="276">
        <v>1697.15</v>
      </c>
      <c r="N89" s="276">
        <v>1663.3</v>
      </c>
      <c r="O89" s="291">
        <v>3682500</v>
      </c>
      <c r="P89" s="292">
        <v>-2.7594401901241086E-2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44343</v>
      </c>
      <c r="E90" s="288">
        <v>976.75</v>
      </c>
      <c r="F90" s="288">
        <v>977.7166666666667</v>
      </c>
      <c r="G90" s="289">
        <v>963.68333333333339</v>
      </c>
      <c r="H90" s="289">
        <v>950.61666666666667</v>
      </c>
      <c r="I90" s="289">
        <v>936.58333333333337</v>
      </c>
      <c r="J90" s="289">
        <v>990.78333333333342</v>
      </c>
      <c r="K90" s="289">
        <v>1004.8166666666667</v>
      </c>
      <c r="L90" s="289">
        <v>1017.8833333333334</v>
      </c>
      <c r="M90" s="276">
        <v>991.75</v>
      </c>
      <c r="N90" s="276">
        <v>964.65</v>
      </c>
      <c r="O90" s="291">
        <v>20381400</v>
      </c>
      <c r="P90" s="292">
        <v>9.5399429386590576E-3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44343</v>
      </c>
      <c r="E91" s="288">
        <v>244.6</v>
      </c>
      <c r="F91" s="288">
        <v>244.79999999999998</v>
      </c>
      <c r="G91" s="289">
        <v>241.64999999999998</v>
      </c>
      <c r="H91" s="289">
        <v>238.7</v>
      </c>
      <c r="I91" s="289">
        <v>235.54999999999998</v>
      </c>
      <c r="J91" s="289">
        <v>247.74999999999997</v>
      </c>
      <c r="K91" s="289">
        <v>250.9</v>
      </c>
      <c r="L91" s="289">
        <v>253.84999999999997</v>
      </c>
      <c r="M91" s="276">
        <v>247.95</v>
      </c>
      <c r="N91" s="276">
        <v>241.85</v>
      </c>
      <c r="O91" s="291">
        <v>11421200</v>
      </c>
      <c r="P91" s="292">
        <v>-3.2954006638217168E-2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44343</v>
      </c>
      <c r="E92" s="404">
        <v>1344</v>
      </c>
      <c r="F92" s="404">
        <v>1344.9666666666665</v>
      </c>
      <c r="G92" s="405">
        <v>1338.083333333333</v>
      </c>
      <c r="H92" s="405">
        <v>1332.1666666666665</v>
      </c>
      <c r="I92" s="405">
        <v>1325.2833333333331</v>
      </c>
      <c r="J92" s="405">
        <v>1350.883333333333</v>
      </c>
      <c r="K92" s="405">
        <v>1357.7666666666667</v>
      </c>
      <c r="L92" s="405">
        <v>1363.6833333333329</v>
      </c>
      <c r="M92" s="406">
        <v>1351.85</v>
      </c>
      <c r="N92" s="406">
        <v>1339.05</v>
      </c>
      <c r="O92" s="407">
        <v>33212400</v>
      </c>
      <c r="P92" s="408">
        <v>9.2807001549822226E-3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44343</v>
      </c>
      <c r="E93" s="288">
        <v>105</v>
      </c>
      <c r="F93" s="288">
        <v>106.56666666666666</v>
      </c>
      <c r="G93" s="289">
        <v>103.03333333333333</v>
      </c>
      <c r="H93" s="289">
        <v>101.06666666666666</v>
      </c>
      <c r="I93" s="289">
        <v>97.533333333333331</v>
      </c>
      <c r="J93" s="289">
        <v>108.53333333333333</v>
      </c>
      <c r="K93" s="289">
        <v>112.06666666666666</v>
      </c>
      <c r="L93" s="289">
        <v>114.03333333333333</v>
      </c>
      <c r="M93" s="276">
        <v>110.1</v>
      </c>
      <c r="N93" s="276">
        <v>104.6</v>
      </c>
      <c r="O93" s="291">
        <v>88283000</v>
      </c>
      <c r="P93" s="292">
        <v>-5.5645043198125641E-3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44343</v>
      </c>
      <c r="E94" s="288">
        <v>1857.7</v>
      </c>
      <c r="F94" s="288">
        <v>1852.3166666666666</v>
      </c>
      <c r="G94" s="289">
        <v>1830.6833333333332</v>
      </c>
      <c r="H94" s="289">
        <v>1803.6666666666665</v>
      </c>
      <c r="I94" s="289">
        <v>1782.0333333333331</v>
      </c>
      <c r="J94" s="289">
        <v>1879.3333333333333</v>
      </c>
      <c r="K94" s="289">
        <v>1900.9666666666665</v>
      </c>
      <c r="L94" s="289">
        <v>1927.9833333333333</v>
      </c>
      <c r="M94" s="276">
        <v>1873.95</v>
      </c>
      <c r="N94" s="276">
        <v>1825.3</v>
      </c>
      <c r="O94" s="291">
        <v>1377675</v>
      </c>
      <c r="P94" s="292">
        <v>-0.10456273764258556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44343</v>
      </c>
      <c r="E95" s="288">
        <v>207.7</v>
      </c>
      <c r="F95" s="288">
        <v>208.28333333333333</v>
      </c>
      <c r="G95" s="289">
        <v>206.76666666666665</v>
      </c>
      <c r="H95" s="289">
        <v>205.83333333333331</v>
      </c>
      <c r="I95" s="289">
        <v>204.31666666666663</v>
      </c>
      <c r="J95" s="289">
        <v>209.21666666666667</v>
      </c>
      <c r="K95" s="289">
        <v>210.73333333333338</v>
      </c>
      <c r="L95" s="289">
        <v>211.66666666666669</v>
      </c>
      <c r="M95" s="276">
        <v>209.8</v>
      </c>
      <c r="N95" s="276">
        <v>207.35</v>
      </c>
      <c r="O95" s="291">
        <v>135715200</v>
      </c>
      <c r="P95" s="292">
        <v>2.6329162935895264E-2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44343</v>
      </c>
      <c r="E96" s="288">
        <v>402.7</v>
      </c>
      <c r="F96" s="288">
        <v>405</v>
      </c>
      <c r="G96" s="289">
        <v>390.2</v>
      </c>
      <c r="H96" s="289">
        <v>377.7</v>
      </c>
      <c r="I96" s="289">
        <v>362.9</v>
      </c>
      <c r="J96" s="289">
        <v>417.5</v>
      </c>
      <c r="K96" s="289">
        <v>432.29999999999995</v>
      </c>
      <c r="L96" s="289">
        <v>444.8</v>
      </c>
      <c r="M96" s="276">
        <v>419.8</v>
      </c>
      <c r="N96" s="276">
        <v>392.5</v>
      </c>
      <c r="O96" s="291">
        <v>39117500</v>
      </c>
      <c r="P96" s="292">
        <v>0.15895118880082956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44343</v>
      </c>
      <c r="E97" s="288">
        <v>696.25</v>
      </c>
      <c r="F97" s="288">
        <v>695.58333333333337</v>
      </c>
      <c r="G97" s="289">
        <v>685.4666666666667</v>
      </c>
      <c r="H97" s="289">
        <v>674.68333333333328</v>
      </c>
      <c r="I97" s="289">
        <v>664.56666666666661</v>
      </c>
      <c r="J97" s="289">
        <v>706.36666666666679</v>
      </c>
      <c r="K97" s="289">
        <v>716.48333333333335</v>
      </c>
      <c r="L97" s="289">
        <v>727.26666666666688</v>
      </c>
      <c r="M97" s="276">
        <v>705.7</v>
      </c>
      <c r="N97" s="276">
        <v>684.8</v>
      </c>
      <c r="O97" s="291">
        <v>37245150</v>
      </c>
      <c r="P97" s="292">
        <v>8.9968181984420147E-3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44343</v>
      </c>
      <c r="E98" s="288">
        <v>2991.2</v>
      </c>
      <c r="F98" s="288">
        <v>3009.4833333333336</v>
      </c>
      <c r="G98" s="289">
        <v>2953.916666666667</v>
      </c>
      <c r="H98" s="289">
        <v>2916.6333333333332</v>
      </c>
      <c r="I98" s="289">
        <v>2861.0666666666666</v>
      </c>
      <c r="J98" s="289">
        <v>3046.7666666666673</v>
      </c>
      <c r="K98" s="289">
        <v>3102.3333333333339</v>
      </c>
      <c r="L98" s="289">
        <v>3139.6166666666677</v>
      </c>
      <c r="M98" s="276">
        <v>3065.05</v>
      </c>
      <c r="N98" s="276">
        <v>2972.2</v>
      </c>
      <c r="O98" s="291">
        <v>1346750</v>
      </c>
      <c r="P98" s="292">
        <v>-3.82074629530441E-2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44343</v>
      </c>
      <c r="E99" s="288">
        <v>1715.25</v>
      </c>
      <c r="F99" s="288">
        <v>1722.6666666666667</v>
      </c>
      <c r="G99" s="289">
        <v>1704.8833333333334</v>
      </c>
      <c r="H99" s="289">
        <v>1694.5166666666667</v>
      </c>
      <c r="I99" s="289">
        <v>1676.7333333333333</v>
      </c>
      <c r="J99" s="289">
        <v>1733.0333333333335</v>
      </c>
      <c r="K99" s="289">
        <v>1750.8166666666668</v>
      </c>
      <c r="L99" s="289">
        <v>1761.1833333333336</v>
      </c>
      <c r="M99" s="276">
        <v>1740.45</v>
      </c>
      <c r="N99" s="276">
        <v>1712.3</v>
      </c>
      <c r="O99" s="291">
        <v>12978000</v>
      </c>
      <c r="P99" s="292">
        <v>2.8954712672840291E-2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44343</v>
      </c>
      <c r="E100" s="288">
        <v>90.5</v>
      </c>
      <c r="F100" s="288">
        <v>90.566666666666663</v>
      </c>
      <c r="G100" s="289">
        <v>88.98333333333332</v>
      </c>
      <c r="H100" s="289">
        <v>87.466666666666654</v>
      </c>
      <c r="I100" s="289">
        <v>85.883333333333312</v>
      </c>
      <c r="J100" s="289">
        <v>92.083333333333329</v>
      </c>
      <c r="K100" s="289">
        <v>93.666666666666671</v>
      </c>
      <c r="L100" s="289">
        <v>95.183333333333337</v>
      </c>
      <c r="M100" s="276">
        <v>92.15</v>
      </c>
      <c r="N100" s="276">
        <v>89.05</v>
      </c>
      <c r="O100" s="291">
        <v>49287252</v>
      </c>
      <c r="P100" s="292">
        <v>3.5433070866141732E-2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44343</v>
      </c>
      <c r="E101" s="288">
        <v>2865.3</v>
      </c>
      <c r="F101" s="288">
        <v>2852.8333333333335</v>
      </c>
      <c r="G101" s="289">
        <v>2829.666666666667</v>
      </c>
      <c r="H101" s="289">
        <v>2794.0333333333333</v>
      </c>
      <c r="I101" s="289">
        <v>2770.8666666666668</v>
      </c>
      <c r="J101" s="289">
        <v>2888.4666666666672</v>
      </c>
      <c r="K101" s="289">
        <v>2911.6333333333341</v>
      </c>
      <c r="L101" s="289">
        <v>2947.2666666666673</v>
      </c>
      <c r="M101" s="276">
        <v>2876</v>
      </c>
      <c r="N101" s="276">
        <v>2817.2</v>
      </c>
      <c r="O101" s="291">
        <v>596500</v>
      </c>
      <c r="P101" s="292">
        <v>-9.5475300954753015E-3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44343</v>
      </c>
      <c r="E102" s="288">
        <v>451.5</v>
      </c>
      <c r="F102" s="288">
        <v>449.8</v>
      </c>
      <c r="G102" s="289">
        <v>444.90000000000003</v>
      </c>
      <c r="H102" s="289">
        <v>438.3</v>
      </c>
      <c r="I102" s="289">
        <v>433.40000000000003</v>
      </c>
      <c r="J102" s="289">
        <v>456.40000000000003</v>
      </c>
      <c r="K102" s="289">
        <v>461.3</v>
      </c>
      <c r="L102" s="289">
        <v>467.90000000000003</v>
      </c>
      <c r="M102" s="276">
        <v>454.7</v>
      </c>
      <c r="N102" s="276">
        <v>443.2</v>
      </c>
      <c r="O102" s="291">
        <v>6190000</v>
      </c>
      <c r="P102" s="292">
        <v>1.6754270696452037E-2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44343</v>
      </c>
      <c r="E103" s="288">
        <v>1413.65</v>
      </c>
      <c r="F103" s="288">
        <v>1416</v>
      </c>
      <c r="G103" s="289">
        <v>1403.1</v>
      </c>
      <c r="H103" s="289">
        <v>1392.55</v>
      </c>
      <c r="I103" s="289">
        <v>1379.6499999999999</v>
      </c>
      <c r="J103" s="289">
        <v>1426.55</v>
      </c>
      <c r="K103" s="289">
        <v>1439.45</v>
      </c>
      <c r="L103" s="289">
        <v>1450</v>
      </c>
      <c r="M103" s="276">
        <v>1428.9</v>
      </c>
      <c r="N103" s="276">
        <v>1405.45</v>
      </c>
      <c r="O103" s="291">
        <v>14366950</v>
      </c>
      <c r="P103" s="292">
        <v>-3.072257910066632E-3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44343</v>
      </c>
      <c r="E104" s="288">
        <v>3680.75</v>
      </c>
      <c r="F104" s="288">
        <v>3706.5666666666671</v>
      </c>
      <c r="G104" s="289">
        <v>3638.1833333333343</v>
      </c>
      <c r="H104" s="289">
        <v>3595.6166666666672</v>
      </c>
      <c r="I104" s="289">
        <v>3527.2333333333345</v>
      </c>
      <c r="J104" s="289">
        <v>3749.1333333333341</v>
      </c>
      <c r="K104" s="289">
        <v>3817.5166666666664</v>
      </c>
      <c r="L104" s="289">
        <v>3860.0833333333339</v>
      </c>
      <c r="M104" s="276">
        <v>3774.95</v>
      </c>
      <c r="N104" s="276">
        <v>3664</v>
      </c>
      <c r="O104" s="291">
        <v>764100</v>
      </c>
      <c r="P104" s="292">
        <v>1.0113027959547887E-2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44343</v>
      </c>
      <c r="E105" s="288">
        <v>2613.9499999999998</v>
      </c>
      <c r="F105" s="288">
        <v>2626.6166666666663</v>
      </c>
      <c r="G105" s="289">
        <v>2587.3833333333328</v>
      </c>
      <c r="H105" s="289">
        <v>2560.8166666666666</v>
      </c>
      <c r="I105" s="289">
        <v>2521.583333333333</v>
      </c>
      <c r="J105" s="289">
        <v>2653.1833333333325</v>
      </c>
      <c r="K105" s="289">
        <v>2692.4166666666661</v>
      </c>
      <c r="L105" s="289">
        <v>2718.9833333333322</v>
      </c>
      <c r="M105" s="276">
        <v>2665.85</v>
      </c>
      <c r="N105" s="276">
        <v>2600.0500000000002</v>
      </c>
      <c r="O105" s="291">
        <v>463200</v>
      </c>
      <c r="P105" s="292">
        <v>-6.4350064350064346E-3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44343</v>
      </c>
      <c r="E106" s="288">
        <v>1207.2</v>
      </c>
      <c r="F106" s="288">
        <v>1209.95</v>
      </c>
      <c r="G106" s="289">
        <v>1196.45</v>
      </c>
      <c r="H106" s="289">
        <v>1185.7</v>
      </c>
      <c r="I106" s="289">
        <v>1172.2</v>
      </c>
      <c r="J106" s="289">
        <v>1220.7</v>
      </c>
      <c r="K106" s="289">
        <v>1234.2</v>
      </c>
      <c r="L106" s="289">
        <v>1244.95</v>
      </c>
      <c r="M106" s="276">
        <v>1223.45</v>
      </c>
      <c r="N106" s="276">
        <v>1199.2</v>
      </c>
      <c r="O106" s="291">
        <v>9026150</v>
      </c>
      <c r="P106" s="292">
        <v>-3.5657314441212349E-3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44343</v>
      </c>
      <c r="E107" s="288">
        <v>804.35</v>
      </c>
      <c r="F107" s="288">
        <v>799.23333333333323</v>
      </c>
      <c r="G107" s="289">
        <v>788.11666666666645</v>
      </c>
      <c r="H107" s="289">
        <v>771.88333333333321</v>
      </c>
      <c r="I107" s="289">
        <v>760.76666666666642</v>
      </c>
      <c r="J107" s="289">
        <v>815.46666666666647</v>
      </c>
      <c r="K107" s="289">
        <v>826.58333333333326</v>
      </c>
      <c r="L107" s="289">
        <v>842.81666666666649</v>
      </c>
      <c r="M107" s="276">
        <v>810.35</v>
      </c>
      <c r="N107" s="276">
        <v>783</v>
      </c>
      <c r="O107" s="291">
        <v>10692500</v>
      </c>
      <c r="P107" s="292">
        <v>-4.0153324117129574E-2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44343</v>
      </c>
      <c r="E108" s="288">
        <v>161</v>
      </c>
      <c r="F108" s="288">
        <v>158.58333333333334</v>
      </c>
      <c r="G108" s="289">
        <v>155.26666666666668</v>
      </c>
      <c r="H108" s="289">
        <v>149.53333333333333</v>
      </c>
      <c r="I108" s="289">
        <v>146.21666666666667</v>
      </c>
      <c r="J108" s="289">
        <v>164.31666666666669</v>
      </c>
      <c r="K108" s="289">
        <v>167.63333333333335</v>
      </c>
      <c r="L108" s="289">
        <v>173.3666666666667</v>
      </c>
      <c r="M108" s="276">
        <v>161.9</v>
      </c>
      <c r="N108" s="276">
        <v>152.85</v>
      </c>
      <c r="O108" s="291">
        <v>42924000</v>
      </c>
      <c r="P108" s="292">
        <v>2.9747624988004991E-2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44343</v>
      </c>
      <c r="E109" s="288">
        <v>160.19999999999999</v>
      </c>
      <c r="F109" s="288">
        <v>160.61666666666665</v>
      </c>
      <c r="G109" s="289">
        <v>157.6333333333333</v>
      </c>
      <c r="H109" s="289">
        <v>155.06666666666666</v>
      </c>
      <c r="I109" s="289">
        <v>152.08333333333331</v>
      </c>
      <c r="J109" s="289">
        <v>163.18333333333328</v>
      </c>
      <c r="K109" s="289">
        <v>166.16666666666663</v>
      </c>
      <c r="L109" s="289">
        <v>168.73333333333326</v>
      </c>
      <c r="M109" s="276">
        <v>163.6</v>
      </c>
      <c r="N109" s="276">
        <v>158.05000000000001</v>
      </c>
      <c r="O109" s="291">
        <v>25260000</v>
      </c>
      <c r="P109" s="292">
        <v>5.1974012993503245E-2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44343</v>
      </c>
      <c r="E110" s="288">
        <v>470.15</v>
      </c>
      <c r="F110" s="288">
        <v>471.76666666666665</v>
      </c>
      <c r="G110" s="289">
        <v>467.63333333333333</v>
      </c>
      <c r="H110" s="289">
        <v>465.11666666666667</v>
      </c>
      <c r="I110" s="289">
        <v>460.98333333333335</v>
      </c>
      <c r="J110" s="289">
        <v>474.2833333333333</v>
      </c>
      <c r="K110" s="289">
        <v>478.41666666666663</v>
      </c>
      <c r="L110" s="289">
        <v>480.93333333333328</v>
      </c>
      <c r="M110" s="276">
        <v>475.9</v>
      </c>
      <c r="N110" s="276">
        <v>469.25</v>
      </c>
      <c r="O110" s="291">
        <v>8828000</v>
      </c>
      <c r="P110" s="292">
        <v>-1.5391478920365827E-2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44343</v>
      </c>
      <c r="E111" s="288">
        <v>6755.2</v>
      </c>
      <c r="F111" s="288">
        <v>6775.2</v>
      </c>
      <c r="G111" s="289">
        <v>6721</v>
      </c>
      <c r="H111" s="289">
        <v>6686.8</v>
      </c>
      <c r="I111" s="289">
        <v>6632.6</v>
      </c>
      <c r="J111" s="289">
        <v>6809.4</v>
      </c>
      <c r="K111" s="289">
        <v>6863.5999999999985</v>
      </c>
      <c r="L111" s="289">
        <v>6897.7999999999993</v>
      </c>
      <c r="M111" s="276">
        <v>6829.4</v>
      </c>
      <c r="N111" s="276">
        <v>6741</v>
      </c>
      <c r="O111" s="291">
        <v>2655900</v>
      </c>
      <c r="P111" s="292">
        <v>1.8835353690348319E-2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44343</v>
      </c>
      <c r="E112" s="288">
        <v>574.45000000000005</v>
      </c>
      <c r="F112" s="288">
        <v>576.18333333333339</v>
      </c>
      <c r="G112" s="289">
        <v>568.36666666666679</v>
      </c>
      <c r="H112" s="289">
        <v>562.28333333333342</v>
      </c>
      <c r="I112" s="289">
        <v>554.46666666666681</v>
      </c>
      <c r="J112" s="289">
        <v>582.26666666666677</v>
      </c>
      <c r="K112" s="289">
        <v>590.08333333333337</v>
      </c>
      <c r="L112" s="289">
        <v>596.16666666666674</v>
      </c>
      <c r="M112" s="276">
        <v>584</v>
      </c>
      <c r="N112" s="276">
        <v>570.1</v>
      </c>
      <c r="O112" s="291">
        <v>13137500</v>
      </c>
      <c r="P112" s="292">
        <v>-6.8040068040068043E-3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44343</v>
      </c>
      <c r="E113" s="288">
        <v>885.3</v>
      </c>
      <c r="F113" s="288">
        <v>885.48333333333323</v>
      </c>
      <c r="G113" s="289">
        <v>876.56666666666649</v>
      </c>
      <c r="H113" s="289">
        <v>867.83333333333326</v>
      </c>
      <c r="I113" s="289">
        <v>858.91666666666652</v>
      </c>
      <c r="J113" s="289">
        <v>894.21666666666647</v>
      </c>
      <c r="K113" s="289">
        <v>903.13333333333321</v>
      </c>
      <c r="L113" s="289">
        <v>911.86666666666645</v>
      </c>
      <c r="M113" s="276">
        <v>894.4</v>
      </c>
      <c r="N113" s="276">
        <v>876.75</v>
      </c>
      <c r="O113" s="291">
        <v>2113150</v>
      </c>
      <c r="P113" s="292">
        <v>-1.84218606079214E-3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44343</v>
      </c>
      <c r="E114" s="288">
        <v>1117.6500000000001</v>
      </c>
      <c r="F114" s="288">
        <v>1119.4333333333334</v>
      </c>
      <c r="G114" s="289">
        <v>1110.9166666666667</v>
      </c>
      <c r="H114" s="289">
        <v>1104.1833333333334</v>
      </c>
      <c r="I114" s="289">
        <v>1095.6666666666667</v>
      </c>
      <c r="J114" s="289">
        <v>1126.1666666666667</v>
      </c>
      <c r="K114" s="289">
        <v>1134.6833333333332</v>
      </c>
      <c r="L114" s="289">
        <v>1141.4166666666667</v>
      </c>
      <c r="M114" s="276">
        <v>1127.95</v>
      </c>
      <c r="N114" s="276">
        <v>1112.7</v>
      </c>
      <c r="O114" s="291">
        <v>1663800</v>
      </c>
      <c r="P114" s="292">
        <v>1.6123122022718945E-2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44343</v>
      </c>
      <c r="E115" s="288">
        <v>2099.3000000000002</v>
      </c>
      <c r="F115" s="288">
        <v>2102.15</v>
      </c>
      <c r="G115" s="289">
        <v>2080.3000000000002</v>
      </c>
      <c r="H115" s="289">
        <v>2061.3000000000002</v>
      </c>
      <c r="I115" s="289">
        <v>2039.4500000000003</v>
      </c>
      <c r="J115" s="289">
        <v>2121.15</v>
      </c>
      <c r="K115" s="289">
        <v>2142.9999999999995</v>
      </c>
      <c r="L115" s="289">
        <v>2162</v>
      </c>
      <c r="M115" s="276">
        <v>2124</v>
      </c>
      <c r="N115" s="276">
        <v>2083.15</v>
      </c>
      <c r="O115" s="291">
        <v>2025200</v>
      </c>
      <c r="P115" s="292">
        <v>-9.7789947193428518E-3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44343</v>
      </c>
      <c r="E116" s="288">
        <v>239.05</v>
      </c>
      <c r="F116" s="288">
        <v>239.35</v>
      </c>
      <c r="G116" s="289">
        <v>233.7</v>
      </c>
      <c r="H116" s="289">
        <v>228.35</v>
      </c>
      <c r="I116" s="289">
        <v>222.7</v>
      </c>
      <c r="J116" s="289">
        <v>244.7</v>
      </c>
      <c r="K116" s="289">
        <v>250.35000000000002</v>
      </c>
      <c r="L116" s="289">
        <v>255.7</v>
      </c>
      <c r="M116" s="276">
        <v>245</v>
      </c>
      <c r="N116" s="276">
        <v>234</v>
      </c>
      <c r="O116" s="291">
        <v>29725500</v>
      </c>
      <c r="P116" s="292">
        <v>-1.4847465491242315E-2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44343</v>
      </c>
      <c r="E117" s="288">
        <v>1767.1</v>
      </c>
      <c r="F117" s="288">
        <v>1773.8833333333332</v>
      </c>
      <c r="G117" s="289">
        <v>1755.8166666666664</v>
      </c>
      <c r="H117" s="289">
        <v>1744.5333333333331</v>
      </c>
      <c r="I117" s="289">
        <v>1726.4666666666662</v>
      </c>
      <c r="J117" s="289">
        <v>1785.1666666666665</v>
      </c>
      <c r="K117" s="289">
        <v>1803.2333333333331</v>
      </c>
      <c r="L117" s="289">
        <v>1814.5166666666667</v>
      </c>
      <c r="M117" s="276">
        <v>1791.95</v>
      </c>
      <c r="N117" s="276">
        <v>1762.6</v>
      </c>
      <c r="O117" s="291">
        <v>328900</v>
      </c>
      <c r="P117" s="292">
        <v>-2.1276595744680851E-2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44343</v>
      </c>
      <c r="E118" s="288">
        <v>81559.7</v>
      </c>
      <c r="F118" s="288">
        <v>81284.78333333334</v>
      </c>
      <c r="G118" s="289">
        <v>79775.016666666677</v>
      </c>
      <c r="H118" s="289">
        <v>77990.333333333343</v>
      </c>
      <c r="I118" s="289">
        <v>76480.56666666668</v>
      </c>
      <c r="J118" s="289">
        <v>83069.466666666674</v>
      </c>
      <c r="K118" s="289">
        <v>84579.233333333337</v>
      </c>
      <c r="L118" s="289">
        <v>86363.916666666672</v>
      </c>
      <c r="M118" s="276">
        <v>82794.55</v>
      </c>
      <c r="N118" s="276">
        <v>79500.100000000006</v>
      </c>
      <c r="O118" s="291">
        <v>47060</v>
      </c>
      <c r="P118" s="292">
        <v>-4.4660982541615914E-2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44343</v>
      </c>
      <c r="E119" s="288">
        <v>1266.4000000000001</v>
      </c>
      <c r="F119" s="288">
        <v>1275.5833333333333</v>
      </c>
      <c r="G119" s="289">
        <v>1252.1666666666665</v>
      </c>
      <c r="H119" s="289">
        <v>1237.9333333333332</v>
      </c>
      <c r="I119" s="289">
        <v>1214.5166666666664</v>
      </c>
      <c r="J119" s="289">
        <v>1289.8166666666666</v>
      </c>
      <c r="K119" s="289">
        <v>1313.2333333333331</v>
      </c>
      <c r="L119" s="289">
        <v>1327.4666666666667</v>
      </c>
      <c r="M119" s="276">
        <v>1299</v>
      </c>
      <c r="N119" s="276">
        <v>1261.3499999999999</v>
      </c>
      <c r="O119" s="291">
        <v>2568000</v>
      </c>
      <c r="P119" s="292">
        <v>-4.9404242952630047E-3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44343</v>
      </c>
      <c r="E120" s="288">
        <v>350.05</v>
      </c>
      <c r="F120" s="288">
        <v>352.25</v>
      </c>
      <c r="G120" s="289">
        <v>347.05</v>
      </c>
      <c r="H120" s="289">
        <v>344.05</v>
      </c>
      <c r="I120" s="289">
        <v>338.85</v>
      </c>
      <c r="J120" s="289">
        <v>355.25</v>
      </c>
      <c r="K120" s="289">
        <v>360.45000000000005</v>
      </c>
      <c r="L120" s="289">
        <v>363.45</v>
      </c>
      <c r="M120" s="276">
        <v>357.45</v>
      </c>
      <c r="N120" s="276">
        <v>349.25</v>
      </c>
      <c r="O120" s="291">
        <v>1070400</v>
      </c>
      <c r="P120" s="292">
        <v>-3.0434782608695653E-2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44343</v>
      </c>
      <c r="E121" s="288">
        <v>71.7</v>
      </c>
      <c r="F121" s="288">
        <v>71.516666666666666</v>
      </c>
      <c r="G121" s="289">
        <v>69.283333333333331</v>
      </c>
      <c r="H121" s="289">
        <v>66.86666666666666</v>
      </c>
      <c r="I121" s="289">
        <v>64.633333333333326</v>
      </c>
      <c r="J121" s="289">
        <v>73.933333333333337</v>
      </c>
      <c r="K121" s="289">
        <v>76.166666666666657</v>
      </c>
      <c r="L121" s="289">
        <v>78.583333333333343</v>
      </c>
      <c r="M121" s="276">
        <v>73.75</v>
      </c>
      <c r="N121" s="276">
        <v>69.099999999999994</v>
      </c>
      <c r="O121" s="291">
        <v>83215000</v>
      </c>
      <c r="P121" s="292">
        <v>-5.3923463471202165E-2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44343</v>
      </c>
      <c r="E122" s="288">
        <v>4419.3999999999996</v>
      </c>
      <c r="F122" s="288">
        <v>4412.5</v>
      </c>
      <c r="G122" s="289">
        <v>4359.8999999999996</v>
      </c>
      <c r="H122" s="289">
        <v>4300.3999999999996</v>
      </c>
      <c r="I122" s="289">
        <v>4247.7999999999993</v>
      </c>
      <c r="J122" s="289">
        <v>4472</v>
      </c>
      <c r="K122" s="289">
        <v>4524.6000000000004</v>
      </c>
      <c r="L122" s="289">
        <v>4584.1000000000004</v>
      </c>
      <c r="M122" s="276">
        <v>4465.1000000000004</v>
      </c>
      <c r="N122" s="276">
        <v>4353</v>
      </c>
      <c r="O122" s="291">
        <v>1439750</v>
      </c>
      <c r="P122" s="292">
        <v>-5.6975138121546963E-3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44343</v>
      </c>
      <c r="E123" s="288">
        <v>3192.8</v>
      </c>
      <c r="F123" s="288">
        <v>3190.7166666666672</v>
      </c>
      <c r="G123" s="289">
        <v>3155.0333333333342</v>
      </c>
      <c r="H123" s="289">
        <v>3117.2666666666669</v>
      </c>
      <c r="I123" s="289">
        <v>3081.5833333333339</v>
      </c>
      <c r="J123" s="289">
        <v>3228.4833333333345</v>
      </c>
      <c r="K123" s="289">
        <v>3264.166666666667</v>
      </c>
      <c r="L123" s="289">
        <v>3301.9333333333348</v>
      </c>
      <c r="M123" s="276">
        <v>3226.4</v>
      </c>
      <c r="N123" s="276">
        <v>3152.95</v>
      </c>
      <c r="O123" s="291">
        <v>441450</v>
      </c>
      <c r="P123" s="292">
        <v>-4.4790652385589096E-2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44343</v>
      </c>
      <c r="E124" s="288">
        <v>17318.55</v>
      </c>
      <c r="F124" s="288">
        <v>17374.45</v>
      </c>
      <c r="G124" s="289">
        <v>17194.100000000002</v>
      </c>
      <c r="H124" s="289">
        <v>17069.650000000001</v>
      </c>
      <c r="I124" s="289">
        <v>16889.300000000003</v>
      </c>
      <c r="J124" s="289">
        <v>17498.900000000001</v>
      </c>
      <c r="K124" s="289">
        <v>17679.25</v>
      </c>
      <c r="L124" s="289">
        <v>17803.7</v>
      </c>
      <c r="M124" s="276">
        <v>17554.8</v>
      </c>
      <c r="N124" s="276">
        <v>17250</v>
      </c>
      <c r="O124" s="291">
        <v>276000</v>
      </c>
      <c r="P124" s="292">
        <v>1.9967326193501543E-3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44343</v>
      </c>
      <c r="E125" s="288">
        <v>179.45</v>
      </c>
      <c r="F125" s="288">
        <v>180.31666666666663</v>
      </c>
      <c r="G125" s="289">
        <v>176.28333333333327</v>
      </c>
      <c r="H125" s="289">
        <v>173.11666666666665</v>
      </c>
      <c r="I125" s="289">
        <v>169.08333333333329</v>
      </c>
      <c r="J125" s="289">
        <v>183.48333333333326</v>
      </c>
      <c r="K125" s="289">
        <v>187.51666666666662</v>
      </c>
      <c r="L125" s="289">
        <v>190.68333333333325</v>
      </c>
      <c r="M125" s="276">
        <v>184.35</v>
      </c>
      <c r="N125" s="276">
        <v>177.15</v>
      </c>
      <c r="O125" s="291">
        <v>61157600</v>
      </c>
      <c r="P125" s="292">
        <v>1.5463344087217711E-2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44343</v>
      </c>
      <c r="E126" s="288">
        <v>111.85</v>
      </c>
      <c r="F126" s="288">
        <v>111.93333333333332</v>
      </c>
      <c r="G126" s="289">
        <v>111.06666666666665</v>
      </c>
      <c r="H126" s="289">
        <v>110.28333333333333</v>
      </c>
      <c r="I126" s="289">
        <v>109.41666666666666</v>
      </c>
      <c r="J126" s="289">
        <v>112.71666666666664</v>
      </c>
      <c r="K126" s="289">
        <v>113.58333333333331</v>
      </c>
      <c r="L126" s="289">
        <v>114.36666666666663</v>
      </c>
      <c r="M126" s="276">
        <v>112.8</v>
      </c>
      <c r="N126" s="276">
        <v>111.15</v>
      </c>
      <c r="O126" s="291">
        <v>83391000</v>
      </c>
      <c r="P126" s="292">
        <v>-1.108557523320265E-2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44343</v>
      </c>
      <c r="E127" s="288">
        <v>112</v>
      </c>
      <c r="F127" s="288">
        <v>112.86666666666667</v>
      </c>
      <c r="G127" s="289">
        <v>110.58333333333334</v>
      </c>
      <c r="H127" s="289">
        <v>109.16666666666667</v>
      </c>
      <c r="I127" s="289">
        <v>106.88333333333334</v>
      </c>
      <c r="J127" s="289">
        <v>114.28333333333335</v>
      </c>
      <c r="K127" s="289">
        <v>116.56666666666668</v>
      </c>
      <c r="L127" s="289">
        <v>117.98333333333335</v>
      </c>
      <c r="M127" s="276">
        <v>115.15</v>
      </c>
      <c r="N127" s="276">
        <v>111.45</v>
      </c>
      <c r="O127" s="291">
        <v>47108600</v>
      </c>
      <c r="P127" s="292">
        <v>9.0714167903678047E-3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44343</v>
      </c>
      <c r="E128" s="288">
        <v>29748.15</v>
      </c>
      <c r="F128" s="288">
        <v>29862.566666666669</v>
      </c>
      <c r="G128" s="289">
        <v>29446.733333333337</v>
      </c>
      <c r="H128" s="289">
        <v>29145.316666666669</v>
      </c>
      <c r="I128" s="289">
        <v>28729.483333333337</v>
      </c>
      <c r="J128" s="289">
        <v>30163.983333333337</v>
      </c>
      <c r="K128" s="289">
        <v>30579.816666666673</v>
      </c>
      <c r="L128" s="289">
        <v>30881.233333333337</v>
      </c>
      <c r="M128" s="276">
        <v>30278.400000000001</v>
      </c>
      <c r="N128" s="276">
        <v>29561.15</v>
      </c>
      <c r="O128" s="291">
        <v>73620</v>
      </c>
      <c r="P128" s="292">
        <v>-2.386634844868735E-2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44343</v>
      </c>
      <c r="E129" s="288">
        <v>1684.8</v>
      </c>
      <c r="F129" s="288">
        <v>1692.2666666666667</v>
      </c>
      <c r="G129" s="289">
        <v>1666.5333333333333</v>
      </c>
      <c r="H129" s="289">
        <v>1648.2666666666667</v>
      </c>
      <c r="I129" s="289">
        <v>1622.5333333333333</v>
      </c>
      <c r="J129" s="289">
        <v>1710.5333333333333</v>
      </c>
      <c r="K129" s="289">
        <v>1736.2666666666664</v>
      </c>
      <c r="L129" s="289">
        <v>1754.5333333333333</v>
      </c>
      <c r="M129" s="276">
        <v>1718</v>
      </c>
      <c r="N129" s="276">
        <v>1674</v>
      </c>
      <c r="O129" s="291">
        <v>3350325</v>
      </c>
      <c r="P129" s="292">
        <v>-1.2162490878131841E-2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44343</v>
      </c>
      <c r="E130" s="288">
        <v>237.2</v>
      </c>
      <c r="F130" s="288">
        <v>238.88333333333333</v>
      </c>
      <c r="G130" s="289">
        <v>235.06666666666666</v>
      </c>
      <c r="H130" s="289">
        <v>232.93333333333334</v>
      </c>
      <c r="I130" s="289">
        <v>229.11666666666667</v>
      </c>
      <c r="J130" s="289">
        <v>241.01666666666665</v>
      </c>
      <c r="K130" s="289">
        <v>244.83333333333331</v>
      </c>
      <c r="L130" s="289">
        <v>246.96666666666664</v>
      </c>
      <c r="M130" s="276">
        <v>242.7</v>
      </c>
      <c r="N130" s="276">
        <v>236.75</v>
      </c>
      <c r="O130" s="291">
        <v>17805000</v>
      </c>
      <c r="P130" s="292">
        <v>3.5776614310645723E-2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44343</v>
      </c>
      <c r="E131" s="288">
        <v>117.55</v>
      </c>
      <c r="F131" s="288">
        <v>116.93333333333332</v>
      </c>
      <c r="G131" s="289">
        <v>115.71666666666664</v>
      </c>
      <c r="H131" s="289">
        <v>113.88333333333331</v>
      </c>
      <c r="I131" s="289">
        <v>112.66666666666663</v>
      </c>
      <c r="J131" s="289">
        <v>118.76666666666665</v>
      </c>
      <c r="K131" s="289">
        <v>119.98333333333332</v>
      </c>
      <c r="L131" s="289">
        <v>121.81666666666666</v>
      </c>
      <c r="M131" s="276">
        <v>118.15</v>
      </c>
      <c r="N131" s="276">
        <v>115.1</v>
      </c>
      <c r="O131" s="291">
        <v>40256600</v>
      </c>
      <c r="P131" s="292">
        <v>3.7220447284345051E-2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44343</v>
      </c>
      <c r="E132" s="288">
        <v>5259.5</v>
      </c>
      <c r="F132" s="288">
        <v>5263.1500000000005</v>
      </c>
      <c r="G132" s="289">
        <v>5231.3000000000011</v>
      </c>
      <c r="H132" s="289">
        <v>5203.1000000000004</v>
      </c>
      <c r="I132" s="289">
        <v>5171.2500000000009</v>
      </c>
      <c r="J132" s="289">
        <v>5291.3500000000013</v>
      </c>
      <c r="K132" s="289">
        <v>5323.2000000000016</v>
      </c>
      <c r="L132" s="289">
        <v>5351.4000000000015</v>
      </c>
      <c r="M132" s="276">
        <v>5295</v>
      </c>
      <c r="N132" s="276">
        <v>5234.95</v>
      </c>
      <c r="O132" s="291">
        <v>242000</v>
      </c>
      <c r="P132" s="292">
        <v>-5.6497175141242938E-3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44343</v>
      </c>
      <c r="E133" s="288">
        <v>1937.4</v>
      </c>
      <c r="F133" s="288">
        <v>1938.0666666666668</v>
      </c>
      <c r="G133" s="289">
        <v>1924.2333333333336</v>
      </c>
      <c r="H133" s="289">
        <v>1911.0666666666668</v>
      </c>
      <c r="I133" s="289">
        <v>1897.2333333333336</v>
      </c>
      <c r="J133" s="289">
        <v>1951.2333333333336</v>
      </c>
      <c r="K133" s="289">
        <v>1965.0666666666671</v>
      </c>
      <c r="L133" s="289">
        <v>1978.2333333333336</v>
      </c>
      <c r="M133" s="276">
        <v>1951.9</v>
      </c>
      <c r="N133" s="276">
        <v>1924.9</v>
      </c>
      <c r="O133" s="291">
        <v>2220000</v>
      </c>
      <c r="P133" s="292">
        <v>-2.1379766365439718E-2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44343</v>
      </c>
      <c r="E134" s="288">
        <v>2597.4499999999998</v>
      </c>
      <c r="F134" s="288">
        <v>2609.7333333333331</v>
      </c>
      <c r="G134" s="289">
        <v>2567.4666666666662</v>
      </c>
      <c r="H134" s="289">
        <v>2537.4833333333331</v>
      </c>
      <c r="I134" s="289">
        <v>2495.2166666666662</v>
      </c>
      <c r="J134" s="289">
        <v>2639.7166666666662</v>
      </c>
      <c r="K134" s="289">
        <v>2681.9833333333336</v>
      </c>
      <c r="L134" s="289">
        <v>2711.9666666666662</v>
      </c>
      <c r="M134" s="276">
        <v>2652</v>
      </c>
      <c r="N134" s="276">
        <v>2579.75</v>
      </c>
      <c r="O134" s="291">
        <v>701750</v>
      </c>
      <c r="P134" s="292">
        <v>0.25818018825638728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44343</v>
      </c>
      <c r="E135" s="288">
        <v>37.700000000000003</v>
      </c>
      <c r="F135" s="288">
        <v>37.266666666666673</v>
      </c>
      <c r="G135" s="289">
        <v>36.433333333333344</v>
      </c>
      <c r="H135" s="289">
        <v>35.166666666666671</v>
      </c>
      <c r="I135" s="289">
        <v>34.333333333333343</v>
      </c>
      <c r="J135" s="289">
        <v>38.533333333333346</v>
      </c>
      <c r="K135" s="289">
        <v>39.366666666666674</v>
      </c>
      <c r="L135" s="289">
        <v>40.633333333333347</v>
      </c>
      <c r="M135" s="276">
        <v>38.1</v>
      </c>
      <c r="N135" s="276">
        <v>36</v>
      </c>
      <c r="O135" s="291">
        <v>316112000</v>
      </c>
      <c r="P135" s="292">
        <v>0.30160089597470191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44343</v>
      </c>
      <c r="E136" s="288">
        <v>229.5</v>
      </c>
      <c r="F136" s="288">
        <v>231.23333333333335</v>
      </c>
      <c r="G136" s="289">
        <v>227.31666666666669</v>
      </c>
      <c r="H136" s="289">
        <v>225.13333333333335</v>
      </c>
      <c r="I136" s="289">
        <v>221.2166666666667</v>
      </c>
      <c r="J136" s="289">
        <v>233.41666666666669</v>
      </c>
      <c r="K136" s="289">
        <v>237.33333333333331</v>
      </c>
      <c r="L136" s="289">
        <v>239.51666666666668</v>
      </c>
      <c r="M136" s="276">
        <v>235.15</v>
      </c>
      <c r="N136" s="276">
        <v>229.05</v>
      </c>
      <c r="O136" s="291">
        <v>21764000</v>
      </c>
      <c r="P136" s="292">
        <v>-5.8650519031141865E-2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44343</v>
      </c>
      <c r="E137" s="288">
        <v>1210.8499999999999</v>
      </c>
      <c r="F137" s="288">
        <v>1206.7166666666665</v>
      </c>
      <c r="G137" s="289">
        <v>1196.383333333333</v>
      </c>
      <c r="H137" s="289">
        <v>1181.9166666666665</v>
      </c>
      <c r="I137" s="289">
        <v>1171.583333333333</v>
      </c>
      <c r="J137" s="289">
        <v>1221.1833333333329</v>
      </c>
      <c r="K137" s="289">
        <v>1231.5166666666664</v>
      </c>
      <c r="L137" s="289">
        <v>1245.9833333333329</v>
      </c>
      <c r="M137" s="276">
        <v>1217.05</v>
      </c>
      <c r="N137" s="276">
        <v>1192.25</v>
      </c>
      <c r="O137" s="291">
        <v>1785509</v>
      </c>
      <c r="P137" s="292">
        <v>6.4234916265198437E-3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44343</v>
      </c>
      <c r="E138" s="288">
        <v>1000.7</v>
      </c>
      <c r="F138" s="288">
        <v>991.76666666666677</v>
      </c>
      <c r="G138" s="289">
        <v>979.03333333333353</v>
      </c>
      <c r="H138" s="289">
        <v>957.36666666666679</v>
      </c>
      <c r="I138" s="289">
        <v>944.63333333333355</v>
      </c>
      <c r="J138" s="289">
        <v>1013.4333333333335</v>
      </c>
      <c r="K138" s="289">
        <v>1026.166666666667</v>
      </c>
      <c r="L138" s="289">
        <v>1047.8333333333335</v>
      </c>
      <c r="M138" s="276">
        <v>1004.5</v>
      </c>
      <c r="N138" s="276">
        <v>970.1</v>
      </c>
      <c r="O138" s="291">
        <v>2147100</v>
      </c>
      <c r="P138" s="292">
        <v>-3.5877862595419849E-2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44343</v>
      </c>
      <c r="E139" s="288">
        <v>204.65</v>
      </c>
      <c r="F139" s="288">
        <v>204.73333333333335</v>
      </c>
      <c r="G139" s="289">
        <v>200.66666666666669</v>
      </c>
      <c r="H139" s="289">
        <v>196.68333333333334</v>
      </c>
      <c r="I139" s="289">
        <v>192.61666666666667</v>
      </c>
      <c r="J139" s="289">
        <v>208.7166666666667</v>
      </c>
      <c r="K139" s="289">
        <v>212.78333333333336</v>
      </c>
      <c r="L139" s="289">
        <v>216.76666666666671</v>
      </c>
      <c r="M139" s="276">
        <v>208.8</v>
      </c>
      <c r="N139" s="276">
        <v>200.75</v>
      </c>
      <c r="O139" s="291">
        <v>23806100</v>
      </c>
      <c r="P139" s="292">
        <v>3.5452322738386307E-3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44343</v>
      </c>
      <c r="E140" s="288">
        <v>141.44999999999999</v>
      </c>
      <c r="F140" s="288">
        <v>141.36666666666667</v>
      </c>
      <c r="G140" s="289">
        <v>140.08333333333334</v>
      </c>
      <c r="H140" s="289">
        <v>138.71666666666667</v>
      </c>
      <c r="I140" s="289">
        <v>137.43333333333334</v>
      </c>
      <c r="J140" s="289">
        <v>142.73333333333335</v>
      </c>
      <c r="K140" s="289">
        <v>144.01666666666665</v>
      </c>
      <c r="L140" s="289">
        <v>145.38333333333335</v>
      </c>
      <c r="M140" s="276">
        <v>142.65</v>
      </c>
      <c r="N140" s="276">
        <v>140</v>
      </c>
      <c r="O140" s="291">
        <v>14262000</v>
      </c>
      <c r="P140" s="292">
        <v>2.8559065339679793E-2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44343</v>
      </c>
      <c r="E141" s="288">
        <v>1991</v>
      </c>
      <c r="F141" s="288">
        <v>1996.4166666666667</v>
      </c>
      <c r="G141" s="289">
        <v>1979.3333333333335</v>
      </c>
      <c r="H141" s="289">
        <v>1967.6666666666667</v>
      </c>
      <c r="I141" s="289">
        <v>1950.5833333333335</v>
      </c>
      <c r="J141" s="289">
        <v>2008.0833333333335</v>
      </c>
      <c r="K141" s="289">
        <v>2025.166666666667</v>
      </c>
      <c r="L141" s="289">
        <v>2036.8333333333335</v>
      </c>
      <c r="M141" s="276">
        <v>2013.5</v>
      </c>
      <c r="N141" s="276">
        <v>1984.75</v>
      </c>
      <c r="O141" s="291">
        <v>30874000</v>
      </c>
      <c r="P141" s="292">
        <v>3.9998699229293359E-3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44343</v>
      </c>
      <c r="E142" s="288">
        <v>121.95</v>
      </c>
      <c r="F142" s="288">
        <v>123.06666666666666</v>
      </c>
      <c r="G142" s="289">
        <v>120.33333333333333</v>
      </c>
      <c r="H142" s="289">
        <v>118.71666666666667</v>
      </c>
      <c r="I142" s="289">
        <v>115.98333333333333</v>
      </c>
      <c r="J142" s="289">
        <v>124.68333333333332</v>
      </c>
      <c r="K142" s="289">
        <v>127.41666666666667</v>
      </c>
      <c r="L142" s="289">
        <v>129.0333333333333</v>
      </c>
      <c r="M142" s="276">
        <v>125.8</v>
      </c>
      <c r="N142" s="276">
        <v>121.45</v>
      </c>
      <c r="O142" s="291">
        <v>142376500</v>
      </c>
      <c r="P142" s="292">
        <v>-2.4728313919437757E-2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44343</v>
      </c>
      <c r="E143" s="288">
        <v>972.9</v>
      </c>
      <c r="F143" s="288">
        <v>976.4666666666667</v>
      </c>
      <c r="G143" s="289">
        <v>965.08333333333337</v>
      </c>
      <c r="H143" s="289">
        <v>957.26666666666665</v>
      </c>
      <c r="I143" s="289">
        <v>945.88333333333333</v>
      </c>
      <c r="J143" s="289">
        <v>984.28333333333342</v>
      </c>
      <c r="K143" s="289">
        <v>995.66666666666663</v>
      </c>
      <c r="L143" s="289">
        <v>1003.4833333333335</v>
      </c>
      <c r="M143" s="276">
        <v>987.85</v>
      </c>
      <c r="N143" s="276">
        <v>968.65</v>
      </c>
      <c r="O143" s="291">
        <v>8114250</v>
      </c>
      <c r="P143" s="292">
        <v>-1.205369372660031E-2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44343</v>
      </c>
      <c r="E144" s="288">
        <v>386.5</v>
      </c>
      <c r="F144" s="288">
        <v>386.11666666666662</v>
      </c>
      <c r="G144" s="289">
        <v>383.28333333333325</v>
      </c>
      <c r="H144" s="289">
        <v>380.06666666666661</v>
      </c>
      <c r="I144" s="289">
        <v>377.23333333333323</v>
      </c>
      <c r="J144" s="289">
        <v>389.33333333333326</v>
      </c>
      <c r="K144" s="289">
        <v>392.16666666666663</v>
      </c>
      <c r="L144" s="289">
        <v>395.38333333333327</v>
      </c>
      <c r="M144" s="276">
        <v>388.95</v>
      </c>
      <c r="N144" s="276">
        <v>382.9</v>
      </c>
      <c r="O144" s="291">
        <v>112740000</v>
      </c>
      <c r="P144" s="292">
        <v>2.3518036849917611E-2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44343</v>
      </c>
      <c r="E145" s="288">
        <v>27632.9</v>
      </c>
      <c r="F145" s="288">
        <v>27645.600000000002</v>
      </c>
      <c r="G145" s="289">
        <v>27437.300000000003</v>
      </c>
      <c r="H145" s="289">
        <v>27241.7</v>
      </c>
      <c r="I145" s="289">
        <v>27033.4</v>
      </c>
      <c r="J145" s="289">
        <v>27841.200000000004</v>
      </c>
      <c r="K145" s="289">
        <v>28049.5</v>
      </c>
      <c r="L145" s="289">
        <v>28245.100000000006</v>
      </c>
      <c r="M145" s="276">
        <v>27853.9</v>
      </c>
      <c r="N145" s="276">
        <v>27450</v>
      </c>
      <c r="O145" s="291">
        <v>173875</v>
      </c>
      <c r="P145" s="292">
        <v>2.0093869169844528E-2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44343</v>
      </c>
      <c r="E146" s="288">
        <v>2009.05</v>
      </c>
      <c r="F146" s="288">
        <v>2021.5166666666667</v>
      </c>
      <c r="G146" s="289">
        <v>1989.4833333333331</v>
      </c>
      <c r="H146" s="289">
        <v>1969.9166666666665</v>
      </c>
      <c r="I146" s="289">
        <v>1937.883333333333</v>
      </c>
      <c r="J146" s="289">
        <v>2041.0833333333333</v>
      </c>
      <c r="K146" s="289">
        <v>2073.1166666666668</v>
      </c>
      <c r="L146" s="289">
        <v>2092.6833333333334</v>
      </c>
      <c r="M146" s="276">
        <v>2053.5500000000002</v>
      </c>
      <c r="N146" s="276">
        <v>2001.95</v>
      </c>
      <c r="O146" s="291">
        <v>1026300</v>
      </c>
      <c r="P146" s="292">
        <v>1.6103059581320451E-3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44343</v>
      </c>
      <c r="E147" s="288">
        <v>6441.9</v>
      </c>
      <c r="F147" s="288">
        <v>6449.5666666666657</v>
      </c>
      <c r="G147" s="289">
        <v>6380.9333333333316</v>
      </c>
      <c r="H147" s="289">
        <v>6319.9666666666662</v>
      </c>
      <c r="I147" s="289">
        <v>6251.3333333333321</v>
      </c>
      <c r="J147" s="289">
        <v>6510.533333333331</v>
      </c>
      <c r="K147" s="289">
        <v>6579.1666666666661</v>
      </c>
      <c r="L147" s="289">
        <v>6640.1333333333305</v>
      </c>
      <c r="M147" s="276">
        <v>6518.2</v>
      </c>
      <c r="N147" s="276">
        <v>6388.6</v>
      </c>
      <c r="O147" s="291">
        <v>461875</v>
      </c>
      <c r="P147" s="292">
        <v>-2.5065963060686015E-2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44343</v>
      </c>
      <c r="E148" s="288">
        <v>1418.4</v>
      </c>
      <c r="F148" s="288">
        <v>1417.1333333333332</v>
      </c>
      <c r="G148" s="289">
        <v>1401.2666666666664</v>
      </c>
      <c r="H148" s="289">
        <v>1384.1333333333332</v>
      </c>
      <c r="I148" s="289">
        <v>1368.2666666666664</v>
      </c>
      <c r="J148" s="289">
        <v>1434.2666666666664</v>
      </c>
      <c r="K148" s="289">
        <v>1450.1333333333332</v>
      </c>
      <c r="L148" s="289">
        <v>1467.2666666666664</v>
      </c>
      <c r="M148" s="276">
        <v>1433</v>
      </c>
      <c r="N148" s="276">
        <v>1400</v>
      </c>
      <c r="O148" s="291">
        <v>3390000</v>
      </c>
      <c r="P148" s="292">
        <v>8.5683684398429136E-3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44343</v>
      </c>
      <c r="E149" s="288">
        <v>689.95</v>
      </c>
      <c r="F149" s="288">
        <v>693.71666666666658</v>
      </c>
      <c r="G149" s="289">
        <v>684.03333333333319</v>
      </c>
      <c r="H149" s="289">
        <v>678.11666666666656</v>
      </c>
      <c r="I149" s="289">
        <v>668.43333333333317</v>
      </c>
      <c r="J149" s="289">
        <v>699.63333333333321</v>
      </c>
      <c r="K149" s="289">
        <v>709.31666666666661</v>
      </c>
      <c r="L149" s="289">
        <v>715.23333333333323</v>
      </c>
      <c r="M149" s="276">
        <v>703.4</v>
      </c>
      <c r="N149" s="276">
        <v>687.8</v>
      </c>
      <c r="O149" s="291">
        <v>47601400</v>
      </c>
      <c r="P149" s="292">
        <v>1.0551031326160613E-2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44343</v>
      </c>
      <c r="E150" s="288">
        <v>526.1</v>
      </c>
      <c r="F150" s="288">
        <v>530.73333333333323</v>
      </c>
      <c r="G150" s="289">
        <v>518.96666666666647</v>
      </c>
      <c r="H150" s="289">
        <v>511.83333333333326</v>
      </c>
      <c r="I150" s="289">
        <v>500.06666666666649</v>
      </c>
      <c r="J150" s="289">
        <v>537.86666666666645</v>
      </c>
      <c r="K150" s="289">
        <v>549.6333333333331</v>
      </c>
      <c r="L150" s="289">
        <v>556.76666666666642</v>
      </c>
      <c r="M150" s="276">
        <v>542.5</v>
      </c>
      <c r="N150" s="276">
        <v>523.6</v>
      </c>
      <c r="O150" s="291">
        <v>12811500</v>
      </c>
      <c r="P150" s="292">
        <v>0.1541891891891892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44343</v>
      </c>
      <c r="E151" s="288">
        <v>707.85</v>
      </c>
      <c r="F151" s="288">
        <v>711.38333333333321</v>
      </c>
      <c r="G151" s="289">
        <v>702.76666666666642</v>
      </c>
      <c r="H151" s="289">
        <v>697.68333333333317</v>
      </c>
      <c r="I151" s="289">
        <v>689.06666666666638</v>
      </c>
      <c r="J151" s="289">
        <v>716.46666666666647</v>
      </c>
      <c r="K151" s="289">
        <v>725.08333333333326</v>
      </c>
      <c r="L151" s="289">
        <v>730.16666666666652</v>
      </c>
      <c r="M151" s="276">
        <v>720</v>
      </c>
      <c r="N151" s="276">
        <v>706.3</v>
      </c>
      <c r="O151" s="291">
        <v>9753000</v>
      </c>
      <c r="P151" s="292">
        <v>5.774981953181396E-3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44343</v>
      </c>
      <c r="E152" s="288">
        <v>646.20000000000005</v>
      </c>
      <c r="F152" s="288">
        <v>647.65</v>
      </c>
      <c r="G152" s="289">
        <v>640.29999999999995</v>
      </c>
      <c r="H152" s="289">
        <v>634.4</v>
      </c>
      <c r="I152" s="289">
        <v>627.04999999999995</v>
      </c>
      <c r="J152" s="289">
        <v>653.54999999999995</v>
      </c>
      <c r="K152" s="289">
        <v>660.90000000000009</v>
      </c>
      <c r="L152" s="289">
        <v>666.8</v>
      </c>
      <c r="M152" s="276">
        <v>655</v>
      </c>
      <c r="N152" s="276">
        <v>641.75</v>
      </c>
      <c r="O152" s="291">
        <v>7152300</v>
      </c>
      <c r="P152" s="292">
        <v>-1.0459469555472544E-2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44343</v>
      </c>
      <c r="E153" s="288">
        <v>308.05</v>
      </c>
      <c r="F153" s="288">
        <v>310.36666666666673</v>
      </c>
      <c r="G153" s="289">
        <v>303.88333333333344</v>
      </c>
      <c r="H153" s="289">
        <v>299.7166666666667</v>
      </c>
      <c r="I153" s="289">
        <v>293.23333333333341</v>
      </c>
      <c r="J153" s="289">
        <v>314.53333333333347</v>
      </c>
      <c r="K153" s="289">
        <v>321.01666666666671</v>
      </c>
      <c r="L153" s="289">
        <v>325.18333333333351</v>
      </c>
      <c r="M153" s="276">
        <v>316.85000000000002</v>
      </c>
      <c r="N153" s="276">
        <v>306.2</v>
      </c>
      <c r="O153" s="291">
        <v>106590000</v>
      </c>
      <c r="P153" s="292">
        <v>-1.1758488571806051E-2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44343</v>
      </c>
      <c r="E154" s="288">
        <v>103.2</v>
      </c>
      <c r="F154" s="288">
        <v>103.8</v>
      </c>
      <c r="G154" s="289">
        <v>101.89999999999999</v>
      </c>
      <c r="H154" s="289">
        <v>100.6</v>
      </c>
      <c r="I154" s="289">
        <v>98.699999999999989</v>
      </c>
      <c r="J154" s="289">
        <v>105.1</v>
      </c>
      <c r="K154" s="289">
        <v>107</v>
      </c>
      <c r="L154" s="289">
        <v>108.3</v>
      </c>
      <c r="M154" s="276">
        <v>105.7</v>
      </c>
      <c r="N154" s="276">
        <v>102.5</v>
      </c>
      <c r="O154" s="291">
        <v>130794750</v>
      </c>
      <c r="P154" s="292">
        <v>1.7059553349875931E-3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44343</v>
      </c>
      <c r="E155" s="288">
        <v>1109</v>
      </c>
      <c r="F155" s="288">
        <v>1118.6833333333332</v>
      </c>
      <c r="G155" s="289">
        <v>1093.4166666666663</v>
      </c>
      <c r="H155" s="289">
        <v>1077.833333333333</v>
      </c>
      <c r="I155" s="289">
        <v>1052.5666666666662</v>
      </c>
      <c r="J155" s="289">
        <v>1134.2666666666664</v>
      </c>
      <c r="K155" s="289">
        <v>1159.5333333333333</v>
      </c>
      <c r="L155" s="289">
        <v>1175.1166666666666</v>
      </c>
      <c r="M155" s="276">
        <v>1143.95</v>
      </c>
      <c r="N155" s="276">
        <v>1103.0999999999999</v>
      </c>
      <c r="O155" s="291">
        <v>41236900</v>
      </c>
      <c r="P155" s="292">
        <v>2.136887092359839E-2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44343</v>
      </c>
      <c r="E156" s="288">
        <v>3057.1</v>
      </c>
      <c r="F156" s="288">
        <v>3063.9833333333336</v>
      </c>
      <c r="G156" s="289">
        <v>3041.7166666666672</v>
      </c>
      <c r="H156" s="289">
        <v>3026.3333333333335</v>
      </c>
      <c r="I156" s="289">
        <v>3004.0666666666671</v>
      </c>
      <c r="J156" s="289">
        <v>3079.3666666666672</v>
      </c>
      <c r="K156" s="289">
        <v>3101.6333333333337</v>
      </c>
      <c r="L156" s="289">
        <v>3117.0166666666673</v>
      </c>
      <c r="M156" s="276">
        <v>3086.25</v>
      </c>
      <c r="N156" s="276">
        <v>3048.6</v>
      </c>
      <c r="O156" s="291">
        <v>7629300</v>
      </c>
      <c r="P156" s="292">
        <v>9.8768632534024625E-2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44343</v>
      </c>
      <c r="E157" s="288">
        <v>974.25</v>
      </c>
      <c r="F157" s="288">
        <v>975.81666666666661</v>
      </c>
      <c r="G157" s="289">
        <v>965.68333333333317</v>
      </c>
      <c r="H157" s="289">
        <v>957.11666666666656</v>
      </c>
      <c r="I157" s="289">
        <v>946.98333333333312</v>
      </c>
      <c r="J157" s="289">
        <v>984.38333333333321</v>
      </c>
      <c r="K157" s="289">
        <v>994.51666666666665</v>
      </c>
      <c r="L157" s="289">
        <v>1003.0833333333333</v>
      </c>
      <c r="M157" s="276">
        <v>985.95</v>
      </c>
      <c r="N157" s="276">
        <v>967.25</v>
      </c>
      <c r="O157" s="291">
        <v>12042600</v>
      </c>
      <c r="P157" s="292">
        <v>3.7005550832624893E-3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44343</v>
      </c>
      <c r="E158" s="288">
        <v>1535.2</v>
      </c>
      <c r="F158" s="288">
        <v>1544.1166666666668</v>
      </c>
      <c r="G158" s="289">
        <v>1520.2333333333336</v>
      </c>
      <c r="H158" s="289">
        <v>1505.2666666666669</v>
      </c>
      <c r="I158" s="289">
        <v>1481.3833333333337</v>
      </c>
      <c r="J158" s="289">
        <v>1559.0833333333335</v>
      </c>
      <c r="K158" s="289">
        <v>1582.9666666666667</v>
      </c>
      <c r="L158" s="289">
        <v>1597.9333333333334</v>
      </c>
      <c r="M158" s="276">
        <v>1568</v>
      </c>
      <c r="N158" s="276">
        <v>1529.15</v>
      </c>
      <c r="O158" s="291">
        <v>5082375</v>
      </c>
      <c r="P158" s="292">
        <v>2.2184426532574132E-3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44343</v>
      </c>
      <c r="E159" s="288">
        <v>2736.5</v>
      </c>
      <c r="F159" s="288">
        <v>2747.2833333333333</v>
      </c>
      <c r="G159" s="289">
        <v>2695.5166666666664</v>
      </c>
      <c r="H159" s="289">
        <v>2654.5333333333333</v>
      </c>
      <c r="I159" s="289">
        <v>2602.7666666666664</v>
      </c>
      <c r="J159" s="289">
        <v>2788.2666666666664</v>
      </c>
      <c r="K159" s="289">
        <v>2840.0333333333338</v>
      </c>
      <c r="L159" s="289">
        <v>2881.0166666666664</v>
      </c>
      <c r="M159" s="276">
        <v>2799.05</v>
      </c>
      <c r="N159" s="276">
        <v>2706.3</v>
      </c>
      <c r="O159" s="291">
        <v>971500</v>
      </c>
      <c r="P159" s="292">
        <v>-5.3749680061428206E-3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44343</v>
      </c>
      <c r="E160" s="288">
        <v>432.05</v>
      </c>
      <c r="F160" s="288">
        <v>431.31666666666666</v>
      </c>
      <c r="G160" s="289">
        <v>424.7833333333333</v>
      </c>
      <c r="H160" s="289">
        <v>417.51666666666665</v>
      </c>
      <c r="I160" s="289">
        <v>410.98333333333329</v>
      </c>
      <c r="J160" s="289">
        <v>438.58333333333331</v>
      </c>
      <c r="K160" s="289">
        <v>445.11666666666673</v>
      </c>
      <c r="L160" s="289">
        <v>452.38333333333333</v>
      </c>
      <c r="M160" s="276">
        <v>437.85</v>
      </c>
      <c r="N160" s="276">
        <v>424.05</v>
      </c>
      <c r="O160" s="291">
        <v>2608500</v>
      </c>
      <c r="P160" s="292">
        <v>9.8722415795586532E-3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44343</v>
      </c>
      <c r="E161" s="288">
        <v>814</v>
      </c>
      <c r="F161" s="288">
        <v>815.43333333333339</v>
      </c>
      <c r="G161" s="289">
        <v>803.31666666666683</v>
      </c>
      <c r="H161" s="289">
        <v>792.63333333333344</v>
      </c>
      <c r="I161" s="289">
        <v>780.51666666666688</v>
      </c>
      <c r="J161" s="289">
        <v>826.11666666666679</v>
      </c>
      <c r="K161" s="289">
        <v>838.23333333333335</v>
      </c>
      <c r="L161" s="289">
        <v>848.91666666666674</v>
      </c>
      <c r="M161" s="276">
        <v>827.55</v>
      </c>
      <c r="N161" s="276">
        <v>804.75</v>
      </c>
      <c r="O161" s="291">
        <v>1053425</v>
      </c>
      <c r="P161" s="292">
        <v>-7.6874205844980933E-2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44343</v>
      </c>
      <c r="E162" s="288">
        <v>629.45000000000005</v>
      </c>
      <c r="F162" s="288">
        <v>634.38333333333333</v>
      </c>
      <c r="G162" s="289">
        <v>622.9666666666667</v>
      </c>
      <c r="H162" s="289">
        <v>616.48333333333335</v>
      </c>
      <c r="I162" s="289">
        <v>605.06666666666672</v>
      </c>
      <c r="J162" s="289">
        <v>640.86666666666667</v>
      </c>
      <c r="K162" s="289">
        <v>652.28333333333342</v>
      </c>
      <c r="L162" s="289">
        <v>658.76666666666665</v>
      </c>
      <c r="M162" s="276">
        <v>645.79999999999995</v>
      </c>
      <c r="N162" s="276">
        <v>627.9</v>
      </c>
      <c r="O162" s="291">
        <v>5066600</v>
      </c>
      <c r="P162" s="292">
        <v>-6.5879769420807031E-3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44343</v>
      </c>
      <c r="E163" s="288">
        <v>1286.25</v>
      </c>
      <c r="F163" s="288">
        <v>1283.5166666666667</v>
      </c>
      <c r="G163" s="289">
        <v>1270.2833333333333</v>
      </c>
      <c r="H163" s="289">
        <v>1254.3166666666666</v>
      </c>
      <c r="I163" s="289">
        <v>1241.0833333333333</v>
      </c>
      <c r="J163" s="289">
        <v>1299.4833333333333</v>
      </c>
      <c r="K163" s="289">
        <v>1312.7166666666665</v>
      </c>
      <c r="L163" s="289">
        <v>1328.6833333333334</v>
      </c>
      <c r="M163" s="276">
        <v>1296.75</v>
      </c>
      <c r="N163" s="276">
        <v>1267.55</v>
      </c>
      <c r="O163" s="291">
        <v>945000</v>
      </c>
      <c r="P163" s="292">
        <v>-6.3800277392510402E-2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44343</v>
      </c>
      <c r="E164" s="288">
        <v>6585.15</v>
      </c>
      <c r="F164" s="288">
        <v>6587.8</v>
      </c>
      <c r="G164" s="289">
        <v>6527.35</v>
      </c>
      <c r="H164" s="289">
        <v>6469.55</v>
      </c>
      <c r="I164" s="289">
        <v>6409.1</v>
      </c>
      <c r="J164" s="289">
        <v>6645.6</v>
      </c>
      <c r="K164" s="289">
        <v>6706.0499999999993</v>
      </c>
      <c r="L164" s="289">
        <v>6763.85</v>
      </c>
      <c r="M164" s="276">
        <v>6648.25</v>
      </c>
      <c r="N164" s="276">
        <v>6530</v>
      </c>
      <c r="O164" s="291">
        <v>2442500</v>
      </c>
      <c r="P164" s="292">
        <v>-5.7396401530570703E-3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44343</v>
      </c>
      <c r="E165" s="288">
        <v>770.15</v>
      </c>
      <c r="F165" s="288">
        <v>777.86666666666667</v>
      </c>
      <c r="G165" s="289">
        <v>757.2833333333333</v>
      </c>
      <c r="H165" s="289">
        <v>744.41666666666663</v>
      </c>
      <c r="I165" s="289">
        <v>723.83333333333326</v>
      </c>
      <c r="J165" s="289">
        <v>790.73333333333335</v>
      </c>
      <c r="K165" s="289">
        <v>811.31666666666661</v>
      </c>
      <c r="L165" s="289">
        <v>824.18333333333339</v>
      </c>
      <c r="M165" s="276">
        <v>798.45</v>
      </c>
      <c r="N165" s="276">
        <v>765</v>
      </c>
      <c r="O165" s="291">
        <v>20805200</v>
      </c>
      <c r="P165" s="292">
        <v>-2.0682902949455392E-2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44343</v>
      </c>
      <c r="E166" s="288">
        <v>276.8</v>
      </c>
      <c r="F166" s="288">
        <v>276.31666666666666</v>
      </c>
      <c r="G166" s="289">
        <v>270.58333333333331</v>
      </c>
      <c r="H166" s="289">
        <v>264.36666666666667</v>
      </c>
      <c r="I166" s="289">
        <v>258.63333333333333</v>
      </c>
      <c r="J166" s="289">
        <v>282.5333333333333</v>
      </c>
      <c r="K166" s="289">
        <v>288.26666666666665</v>
      </c>
      <c r="L166" s="289">
        <v>294.48333333333329</v>
      </c>
      <c r="M166" s="276">
        <v>282.05</v>
      </c>
      <c r="N166" s="276">
        <v>270.10000000000002</v>
      </c>
      <c r="O166" s="291">
        <v>118506800</v>
      </c>
      <c r="P166" s="292">
        <v>3.5007445512386624E-2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44343</v>
      </c>
      <c r="E167" s="288">
        <v>1008.75</v>
      </c>
      <c r="F167" s="288">
        <v>1013.25</v>
      </c>
      <c r="G167" s="289">
        <v>996.65000000000009</v>
      </c>
      <c r="H167" s="289">
        <v>984.55000000000007</v>
      </c>
      <c r="I167" s="289">
        <v>967.95000000000016</v>
      </c>
      <c r="J167" s="289">
        <v>1025.3499999999999</v>
      </c>
      <c r="K167" s="289">
        <v>1041.9499999999998</v>
      </c>
      <c r="L167" s="289">
        <v>1054.05</v>
      </c>
      <c r="M167" s="276">
        <v>1029.8499999999999</v>
      </c>
      <c r="N167" s="276">
        <v>1001.15</v>
      </c>
      <c r="O167" s="291">
        <v>2771000</v>
      </c>
      <c r="P167" s="292">
        <v>-3.2640949554896145E-2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44343</v>
      </c>
      <c r="E168" s="288">
        <v>508.45</v>
      </c>
      <c r="F168" s="288">
        <v>509.81666666666666</v>
      </c>
      <c r="G168" s="289">
        <v>502.88333333333333</v>
      </c>
      <c r="H168" s="289">
        <v>497.31666666666666</v>
      </c>
      <c r="I168" s="289">
        <v>490.38333333333333</v>
      </c>
      <c r="J168" s="289">
        <v>515.38333333333333</v>
      </c>
      <c r="K168" s="289">
        <v>522.31666666666661</v>
      </c>
      <c r="L168" s="289">
        <v>527.88333333333333</v>
      </c>
      <c r="M168" s="276">
        <v>516.75</v>
      </c>
      <c r="N168" s="276">
        <v>504.25</v>
      </c>
      <c r="O168" s="291">
        <v>31238400</v>
      </c>
      <c r="P168" s="292">
        <v>3.9173940813285076E-2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44343</v>
      </c>
      <c r="E169" s="288">
        <v>192.15</v>
      </c>
      <c r="F169" s="288">
        <v>192.28333333333333</v>
      </c>
      <c r="G169" s="289">
        <v>189.41666666666666</v>
      </c>
      <c r="H169" s="289">
        <v>186.68333333333334</v>
      </c>
      <c r="I169" s="289">
        <v>183.81666666666666</v>
      </c>
      <c r="J169" s="289">
        <v>195.01666666666665</v>
      </c>
      <c r="K169" s="289">
        <v>197.88333333333333</v>
      </c>
      <c r="L169" s="289">
        <v>200.61666666666665</v>
      </c>
      <c r="M169" s="276">
        <v>195.15</v>
      </c>
      <c r="N169" s="276">
        <v>189.55</v>
      </c>
      <c r="O169" s="291">
        <v>87492000</v>
      </c>
      <c r="P169" s="292">
        <v>3.4111055953478478E-2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30" sqref="E3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44337</v>
      </c>
    </row>
    <row r="7" spans="1:15">
      <c r="A7"/>
    </row>
    <row r="8" spans="1:15" ht="28.5" customHeight="1">
      <c r="A8" s="535" t="s">
        <v>16</v>
      </c>
      <c r="B8" s="536"/>
      <c r="C8" s="534" t="s">
        <v>19</v>
      </c>
      <c r="D8" s="534" t="s">
        <v>20</v>
      </c>
      <c r="E8" s="534" t="s">
        <v>21</v>
      </c>
      <c r="F8" s="534"/>
      <c r="G8" s="534"/>
      <c r="H8" s="534" t="s">
        <v>22</v>
      </c>
      <c r="I8" s="534"/>
      <c r="J8" s="534"/>
      <c r="K8" s="251"/>
      <c r="L8" s="259"/>
      <c r="M8" s="259"/>
    </row>
    <row r="9" spans="1:15" ht="36" customHeight="1">
      <c r="A9" s="530"/>
      <c r="B9" s="532"/>
      <c r="C9" s="537" t="s">
        <v>23</v>
      </c>
      <c r="D9" s="537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14906.05</v>
      </c>
      <c r="D10" s="275">
        <v>14953.583333333334</v>
      </c>
      <c r="E10" s="275">
        <v>14837.366666666669</v>
      </c>
      <c r="F10" s="275">
        <v>14768.683333333334</v>
      </c>
      <c r="G10" s="275">
        <v>14652.466666666669</v>
      </c>
      <c r="H10" s="275">
        <v>15022.266666666668</v>
      </c>
      <c r="I10" s="275">
        <v>15138.483333333332</v>
      </c>
      <c r="J10" s="275">
        <v>15207.166666666668</v>
      </c>
      <c r="K10" s="274">
        <v>15069.8</v>
      </c>
      <c r="L10" s="274">
        <v>14884.9</v>
      </c>
      <c r="M10" s="279"/>
    </row>
    <row r="11" spans="1:15">
      <c r="A11" s="273">
        <v>2</v>
      </c>
      <c r="B11" s="254" t="s">
        <v>216</v>
      </c>
      <c r="C11" s="276">
        <v>33334.550000000003</v>
      </c>
      <c r="D11" s="256">
        <v>33480.73333333333</v>
      </c>
      <c r="E11" s="256">
        <v>33127.766666666663</v>
      </c>
      <c r="F11" s="256">
        <v>32920.98333333333</v>
      </c>
      <c r="G11" s="256">
        <v>32568.016666666663</v>
      </c>
      <c r="H11" s="256">
        <v>33687.516666666663</v>
      </c>
      <c r="I11" s="256">
        <v>34040.483333333323</v>
      </c>
      <c r="J11" s="256">
        <v>34247.266666666663</v>
      </c>
      <c r="K11" s="276">
        <v>33833.699999999997</v>
      </c>
      <c r="L11" s="276">
        <v>33273.949999999997</v>
      </c>
      <c r="M11" s="279"/>
    </row>
    <row r="12" spans="1:15">
      <c r="A12" s="273">
        <v>3</v>
      </c>
      <c r="B12" s="262" t="s">
        <v>217</v>
      </c>
      <c r="C12" s="276">
        <v>1969</v>
      </c>
      <c r="D12" s="256">
        <v>1979.1000000000001</v>
      </c>
      <c r="E12" s="256">
        <v>1954.5500000000002</v>
      </c>
      <c r="F12" s="256">
        <v>1940.1000000000001</v>
      </c>
      <c r="G12" s="256">
        <v>1915.5500000000002</v>
      </c>
      <c r="H12" s="256">
        <v>1993.5500000000002</v>
      </c>
      <c r="I12" s="256">
        <v>2018.1</v>
      </c>
      <c r="J12" s="256">
        <v>2032.5500000000002</v>
      </c>
      <c r="K12" s="276">
        <v>2003.65</v>
      </c>
      <c r="L12" s="276">
        <v>1964.65</v>
      </c>
      <c r="M12" s="279"/>
    </row>
    <row r="13" spans="1:15">
      <c r="A13" s="273">
        <v>4</v>
      </c>
      <c r="B13" s="254" t="s">
        <v>218</v>
      </c>
      <c r="C13" s="276">
        <v>4166.8500000000004</v>
      </c>
      <c r="D13" s="256">
        <v>4177.9000000000005</v>
      </c>
      <c r="E13" s="256">
        <v>4148.0500000000011</v>
      </c>
      <c r="F13" s="256">
        <v>4129.2500000000009</v>
      </c>
      <c r="G13" s="256">
        <v>4099.4000000000015</v>
      </c>
      <c r="H13" s="256">
        <v>4196.7000000000007</v>
      </c>
      <c r="I13" s="256">
        <v>4226.5500000000011</v>
      </c>
      <c r="J13" s="256">
        <v>4245.3500000000004</v>
      </c>
      <c r="K13" s="276">
        <v>4207.75</v>
      </c>
      <c r="L13" s="276">
        <v>4159.1000000000004</v>
      </c>
      <c r="M13" s="279"/>
    </row>
    <row r="14" spans="1:15">
      <c r="A14" s="273">
        <v>5</v>
      </c>
      <c r="B14" s="254" t="s">
        <v>219</v>
      </c>
      <c r="C14" s="276">
        <v>25894.45</v>
      </c>
      <c r="D14" s="256">
        <v>25944.75</v>
      </c>
      <c r="E14" s="256">
        <v>25771.25</v>
      </c>
      <c r="F14" s="256">
        <v>25648.05</v>
      </c>
      <c r="G14" s="256">
        <v>25474.55</v>
      </c>
      <c r="H14" s="256">
        <v>26067.95</v>
      </c>
      <c r="I14" s="256">
        <v>26241.45</v>
      </c>
      <c r="J14" s="256">
        <v>26364.65</v>
      </c>
      <c r="K14" s="276">
        <v>26118.25</v>
      </c>
      <c r="L14" s="276">
        <v>25821.55</v>
      </c>
      <c r="M14" s="279"/>
    </row>
    <row r="15" spans="1:15">
      <c r="A15" s="273">
        <v>6</v>
      </c>
      <c r="B15" s="254" t="s">
        <v>220</v>
      </c>
      <c r="C15" s="276">
        <v>3446.5</v>
      </c>
      <c r="D15" s="256">
        <v>3462.2166666666667</v>
      </c>
      <c r="E15" s="256">
        <v>3423.7333333333336</v>
      </c>
      <c r="F15" s="256">
        <v>3400.9666666666667</v>
      </c>
      <c r="G15" s="256">
        <v>3362.4833333333336</v>
      </c>
      <c r="H15" s="256">
        <v>3484.9833333333336</v>
      </c>
      <c r="I15" s="256">
        <v>3523.4666666666662</v>
      </c>
      <c r="J15" s="256">
        <v>3546.2333333333336</v>
      </c>
      <c r="K15" s="276">
        <v>3500.7</v>
      </c>
      <c r="L15" s="276">
        <v>3439.45</v>
      </c>
      <c r="M15" s="279"/>
    </row>
    <row r="16" spans="1:15">
      <c r="A16" s="273">
        <v>7</v>
      </c>
      <c r="B16" s="254" t="s">
        <v>221</v>
      </c>
      <c r="C16" s="276">
        <v>7026.5</v>
      </c>
      <c r="D16" s="256">
        <v>7023.4833333333336</v>
      </c>
      <c r="E16" s="256">
        <v>6977.0166666666673</v>
      </c>
      <c r="F16" s="256">
        <v>6927.5333333333338</v>
      </c>
      <c r="G16" s="256">
        <v>6881.0666666666675</v>
      </c>
      <c r="H16" s="256">
        <v>7072.9666666666672</v>
      </c>
      <c r="I16" s="256">
        <v>7119.4333333333343</v>
      </c>
      <c r="J16" s="256">
        <v>7168.916666666667</v>
      </c>
      <c r="K16" s="276">
        <v>7069.95</v>
      </c>
      <c r="L16" s="276">
        <v>6974</v>
      </c>
      <c r="M16" s="279"/>
    </row>
    <row r="17" spans="1:13">
      <c r="A17" s="273">
        <v>8</v>
      </c>
      <c r="B17" s="254" t="s">
        <v>38</v>
      </c>
      <c r="C17" s="254">
        <v>1958.15</v>
      </c>
      <c r="D17" s="256">
        <v>1947.55</v>
      </c>
      <c r="E17" s="256">
        <v>1931.6</v>
      </c>
      <c r="F17" s="256">
        <v>1905.05</v>
      </c>
      <c r="G17" s="256">
        <v>1889.1</v>
      </c>
      <c r="H17" s="256">
        <v>1974.1</v>
      </c>
      <c r="I17" s="256">
        <v>1990.0500000000002</v>
      </c>
      <c r="J17" s="256">
        <v>2016.6</v>
      </c>
      <c r="K17" s="254">
        <v>1963.5</v>
      </c>
      <c r="L17" s="254">
        <v>1921</v>
      </c>
      <c r="M17" s="254">
        <v>6.9610900000000004</v>
      </c>
    </row>
    <row r="18" spans="1:13">
      <c r="A18" s="273">
        <v>9</v>
      </c>
      <c r="B18" s="254" t="s">
        <v>222</v>
      </c>
      <c r="C18" s="254">
        <v>960.1</v>
      </c>
      <c r="D18" s="256">
        <v>969.33333333333337</v>
      </c>
      <c r="E18" s="256">
        <v>949.31666666666672</v>
      </c>
      <c r="F18" s="256">
        <v>938.5333333333333</v>
      </c>
      <c r="G18" s="256">
        <v>918.51666666666665</v>
      </c>
      <c r="H18" s="256">
        <v>980.11666666666679</v>
      </c>
      <c r="I18" s="256">
        <v>1000.1333333333334</v>
      </c>
      <c r="J18" s="256">
        <v>1010.9166666666669</v>
      </c>
      <c r="K18" s="254">
        <v>989.35</v>
      </c>
      <c r="L18" s="254">
        <v>958.55</v>
      </c>
      <c r="M18" s="254">
        <v>11.872059999999999</v>
      </c>
    </row>
    <row r="19" spans="1:13">
      <c r="A19" s="273">
        <v>10</v>
      </c>
      <c r="B19" s="254" t="s">
        <v>735</v>
      </c>
      <c r="C19" s="255">
        <v>1701.6</v>
      </c>
      <c r="D19" s="256">
        <v>1708.05</v>
      </c>
      <c r="E19" s="256">
        <v>1677.1</v>
      </c>
      <c r="F19" s="256">
        <v>1652.6</v>
      </c>
      <c r="G19" s="256">
        <v>1621.6499999999999</v>
      </c>
      <c r="H19" s="256">
        <v>1732.55</v>
      </c>
      <c r="I19" s="256">
        <v>1763.5000000000002</v>
      </c>
      <c r="J19" s="256">
        <v>1788</v>
      </c>
      <c r="K19" s="254">
        <v>1739</v>
      </c>
      <c r="L19" s="254">
        <v>1683.55</v>
      </c>
      <c r="M19" s="254">
        <v>18.688949999999998</v>
      </c>
    </row>
    <row r="20" spans="1:13">
      <c r="A20" s="273">
        <v>11</v>
      </c>
      <c r="B20" s="254" t="s">
        <v>288</v>
      </c>
      <c r="C20" s="254">
        <v>16019.9</v>
      </c>
      <c r="D20" s="256">
        <v>16040.633333333333</v>
      </c>
      <c r="E20" s="256">
        <v>15946.266666666666</v>
      </c>
      <c r="F20" s="256">
        <v>15872.633333333333</v>
      </c>
      <c r="G20" s="256">
        <v>15778.266666666666</v>
      </c>
      <c r="H20" s="256">
        <v>16114.266666666666</v>
      </c>
      <c r="I20" s="256">
        <v>16208.633333333331</v>
      </c>
      <c r="J20" s="256">
        <v>16282.266666666666</v>
      </c>
      <c r="K20" s="254">
        <v>16135</v>
      </c>
      <c r="L20" s="254">
        <v>15967</v>
      </c>
      <c r="M20" s="254">
        <v>9.3700000000000006E-2</v>
      </c>
    </row>
    <row r="21" spans="1:13">
      <c r="A21" s="273">
        <v>12</v>
      </c>
      <c r="B21" s="254" t="s">
        <v>40</v>
      </c>
      <c r="C21" s="254">
        <v>1302</v>
      </c>
      <c r="D21" s="256">
        <v>1301.9833333333333</v>
      </c>
      <c r="E21" s="256">
        <v>1283.9666666666667</v>
      </c>
      <c r="F21" s="256">
        <v>1265.9333333333334</v>
      </c>
      <c r="G21" s="256">
        <v>1247.9166666666667</v>
      </c>
      <c r="H21" s="256">
        <v>1320.0166666666667</v>
      </c>
      <c r="I21" s="256">
        <v>1338.0333333333335</v>
      </c>
      <c r="J21" s="256">
        <v>1356.0666666666666</v>
      </c>
      <c r="K21" s="254">
        <v>1320</v>
      </c>
      <c r="L21" s="254">
        <v>1283.95</v>
      </c>
      <c r="M21" s="254">
        <v>58.377470000000002</v>
      </c>
    </row>
    <row r="22" spans="1:13">
      <c r="A22" s="273">
        <v>13</v>
      </c>
      <c r="B22" s="254" t="s">
        <v>289</v>
      </c>
      <c r="C22" s="254">
        <v>1268.8499999999999</v>
      </c>
      <c r="D22" s="256">
        <v>1264.5666666666666</v>
      </c>
      <c r="E22" s="256">
        <v>1244.3833333333332</v>
      </c>
      <c r="F22" s="256">
        <v>1219.9166666666665</v>
      </c>
      <c r="G22" s="256">
        <v>1199.7333333333331</v>
      </c>
      <c r="H22" s="256">
        <v>1289.0333333333333</v>
      </c>
      <c r="I22" s="256">
        <v>1309.2166666666667</v>
      </c>
      <c r="J22" s="256">
        <v>1333.6833333333334</v>
      </c>
      <c r="K22" s="254">
        <v>1284.75</v>
      </c>
      <c r="L22" s="254">
        <v>1240.0999999999999</v>
      </c>
      <c r="M22" s="254">
        <v>12.350910000000001</v>
      </c>
    </row>
    <row r="23" spans="1:13">
      <c r="A23" s="273">
        <v>14</v>
      </c>
      <c r="B23" s="254" t="s">
        <v>41</v>
      </c>
      <c r="C23" s="254">
        <v>765.7</v>
      </c>
      <c r="D23" s="256">
        <v>768.75</v>
      </c>
      <c r="E23" s="256">
        <v>758</v>
      </c>
      <c r="F23" s="256">
        <v>750.3</v>
      </c>
      <c r="G23" s="256">
        <v>739.55</v>
      </c>
      <c r="H23" s="256">
        <v>776.45</v>
      </c>
      <c r="I23" s="256">
        <v>787.2</v>
      </c>
      <c r="J23" s="256">
        <v>794.90000000000009</v>
      </c>
      <c r="K23" s="254">
        <v>779.5</v>
      </c>
      <c r="L23" s="254">
        <v>761.05</v>
      </c>
      <c r="M23" s="254">
        <v>69.640230000000003</v>
      </c>
    </row>
    <row r="24" spans="1:13">
      <c r="A24" s="273">
        <v>15</v>
      </c>
      <c r="B24" s="254" t="s">
        <v>828</v>
      </c>
      <c r="C24" s="254">
        <v>1335.8</v>
      </c>
      <c r="D24" s="256">
        <v>1331.05</v>
      </c>
      <c r="E24" s="256">
        <v>1313.75</v>
      </c>
      <c r="F24" s="256">
        <v>1291.7</v>
      </c>
      <c r="G24" s="256">
        <v>1274.4000000000001</v>
      </c>
      <c r="H24" s="256">
        <v>1353.1</v>
      </c>
      <c r="I24" s="256">
        <v>1370.3999999999996</v>
      </c>
      <c r="J24" s="256">
        <v>1392.4499999999998</v>
      </c>
      <c r="K24" s="254">
        <v>1348.35</v>
      </c>
      <c r="L24" s="254">
        <v>1309</v>
      </c>
      <c r="M24" s="254">
        <v>35.803600000000003</v>
      </c>
    </row>
    <row r="25" spans="1:13">
      <c r="A25" s="273">
        <v>16</v>
      </c>
      <c r="B25" s="254" t="s">
        <v>290</v>
      </c>
      <c r="C25" s="254">
        <v>1385.75</v>
      </c>
      <c r="D25" s="256">
        <v>1367.1000000000001</v>
      </c>
      <c r="E25" s="256">
        <v>1344.7000000000003</v>
      </c>
      <c r="F25" s="256">
        <v>1303.6500000000001</v>
      </c>
      <c r="G25" s="256">
        <v>1281.2500000000002</v>
      </c>
      <c r="H25" s="256">
        <v>1408.1500000000003</v>
      </c>
      <c r="I25" s="256">
        <v>1430.5500000000004</v>
      </c>
      <c r="J25" s="256">
        <v>1471.6000000000004</v>
      </c>
      <c r="K25" s="254">
        <v>1389.5</v>
      </c>
      <c r="L25" s="254">
        <v>1326.05</v>
      </c>
      <c r="M25" s="254">
        <v>19.169460000000001</v>
      </c>
    </row>
    <row r="26" spans="1:13">
      <c r="A26" s="273">
        <v>17</v>
      </c>
      <c r="B26" s="254" t="s">
        <v>223</v>
      </c>
      <c r="C26" s="254">
        <v>126.55</v>
      </c>
      <c r="D26" s="256">
        <v>127.21666666666665</v>
      </c>
      <c r="E26" s="256">
        <v>124.93333333333331</v>
      </c>
      <c r="F26" s="256">
        <v>123.31666666666665</v>
      </c>
      <c r="G26" s="256">
        <v>121.0333333333333</v>
      </c>
      <c r="H26" s="256">
        <v>128.83333333333331</v>
      </c>
      <c r="I26" s="256">
        <v>131.11666666666665</v>
      </c>
      <c r="J26" s="256">
        <v>132.73333333333332</v>
      </c>
      <c r="K26" s="254">
        <v>129.5</v>
      </c>
      <c r="L26" s="254">
        <v>125.6</v>
      </c>
      <c r="M26" s="254">
        <v>28.007370000000002</v>
      </c>
    </row>
    <row r="27" spans="1:13">
      <c r="A27" s="273">
        <v>18</v>
      </c>
      <c r="B27" s="254" t="s">
        <v>224</v>
      </c>
      <c r="C27" s="254">
        <v>184.15</v>
      </c>
      <c r="D27" s="256">
        <v>185.28333333333333</v>
      </c>
      <c r="E27" s="256">
        <v>181.66666666666666</v>
      </c>
      <c r="F27" s="256">
        <v>179.18333333333334</v>
      </c>
      <c r="G27" s="256">
        <v>175.56666666666666</v>
      </c>
      <c r="H27" s="256">
        <v>187.76666666666665</v>
      </c>
      <c r="I27" s="256">
        <v>191.38333333333333</v>
      </c>
      <c r="J27" s="256">
        <v>193.86666666666665</v>
      </c>
      <c r="K27" s="254">
        <v>188.9</v>
      </c>
      <c r="L27" s="254">
        <v>182.8</v>
      </c>
      <c r="M27" s="254">
        <v>21.008890000000001</v>
      </c>
    </row>
    <row r="28" spans="1:13">
      <c r="A28" s="273">
        <v>19</v>
      </c>
      <c r="B28" s="254" t="s">
        <v>225</v>
      </c>
      <c r="C28" s="254">
        <v>1940.7</v>
      </c>
      <c r="D28" s="256">
        <v>1949.4333333333334</v>
      </c>
      <c r="E28" s="256">
        <v>1923.2666666666669</v>
      </c>
      <c r="F28" s="256">
        <v>1905.8333333333335</v>
      </c>
      <c r="G28" s="256">
        <v>1879.666666666667</v>
      </c>
      <c r="H28" s="256">
        <v>1966.8666666666668</v>
      </c>
      <c r="I28" s="256">
        <v>1993.0333333333333</v>
      </c>
      <c r="J28" s="256">
        <v>2010.4666666666667</v>
      </c>
      <c r="K28" s="254">
        <v>1975.6</v>
      </c>
      <c r="L28" s="254">
        <v>1932</v>
      </c>
      <c r="M28" s="254">
        <v>0.91762999999999995</v>
      </c>
    </row>
    <row r="29" spans="1:13">
      <c r="A29" s="273">
        <v>20</v>
      </c>
      <c r="B29" s="254" t="s">
        <v>294</v>
      </c>
      <c r="C29" s="254">
        <v>958.25</v>
      </c>
      <c r="D29" s="256">
        <v>961.08333333333337</v>
      </c>
      <c r="E29" s="256">
        <v>947.16666666666674</v>
      </c>
      <c r="F29" s="256">
        <v>936.08333333333337</v>
      </c>
      <c r="G29" s="256">
        <v>922.16666666666674</v>
      </c>
      <c r="H29" s="256">
        <v>972.16666666666674</v>
      </c>
      <c r="I29" s="256">
        <v>986.08333333333348</v>
      </c>
      <c r="J29" s="256">
        <v>997.16666666666674</v>
      </c>
      <c r="K29" s="254">
        <v>975</v>
      </c>
      <c r="L29" s="254">
        <v>950</v>
      </c>
      <c r="M29" s="254">
        <v>5.0930299999999997</v>
      </c>
    </row>
    <row r="30" spans="1:13">
      <c r="A30" s="273">
        <v>21</v>
      </c>
      <c r="B30" s="254" t="s">
        <v>226</v>
      </c>
      <c r="C30" s="254">
        <v>2990.35</v>
      </c>
      <c r="D30" s="256">
        <v>2988.4500000000003</v>
      </c>
      <c r="E30" s="256">
        <v>2961.9000000000005</v>
      </c>
      <c r="F30" s="256">
        <v>2933.4500000000003</v>
      </c>
      <c r="G30" s="256">
        <v>2906.9000000000005</v>
      </c>
      <c r="H30" s="256">
        <v>3016.9000000000005</v>
      </c>
      <c r="I30" s="256">
        <v>3043.4500000000007</v>
      </c>
      <c r="J30" s="256">
        <v>3071.9000000000005</v>
      </c>
      <c r="K30" s="254">
        <v>3015</v>
      </c>
      <c r="L30" s="254">
        <v>2960</v>
      </c>
      <c r="M30" s="254">
        <v>1.9396100000000001</v>
      </c>
    </row>
    <row r="31" spans="1:13">
      <c r="A31" s="273">
        <v>22</v>
      </c>
      <c r="B31" s="254" t="s">
        <v>44</v>
      </c>
      <c r="C31" s="254">
        <v>790.3</v>
      </c>
      <c r="D31" s="256">
        <v>794.2833333333333</v>
      </c>
      <c r="E31" s="256">
        <v>783.56666666666661</v>
      </c>
      <c r="F31" s="256">
        <v>776.83333333333326</v>
      </c>
      <c r="G31" s="256">
        <v>766.11666666666656</v>
      </c>
      <c r="H31" s="256">
        <v>801.01666666666665</v>
      </c>
      <c r="I31" s="256">
        <v>811.73333333333335</v>
      </c>
      <c r="J31" s="256">
        <v>818.4666666666667</v>
      </c>
      <c r="K31" s="254">
        <v>805</v>
      </c>
      <c r="L31" s="254">
        <v>787.55</v>
      </c>
      <c r="M31" s="254">
        <v>6.2020900000000001</v>
      </c>
    </row>
    <row r="32" spans="1:13">
      <c r="A32" s="273">
        <v>23</v>
      </c>
      <c r="B32" s="254" t="s">
        <v>45</v>
      </c>
      <c r="C32" s="254">
        <v>320</v>
      </c>
      <c r="D32" s="256">
        <v>318.78333333333336</v>
      </c>
      <c r="E32" s="256">
        <v>315.56666666666672</v>
      </c>
      <c r="F32" s="256">
        <v>311.13333333333338</v>
      </c>
      <c r="G32" s="256">
        <v>307.91666666666674</v>
      </c>
      <c r="H32" s="256">
        <v>323.2166666666667</v>
      </c>
      <c r="I32" s="256">
        <v>326.43333333333328</v>
      </c>
      <c r="J32" s="256">
        <v>330.86666666666667</v>
      </c>
      <c r="K32" s="254">
        <v>322</v>
      </c>
      <c r="L32" s="254">
        <v>314.35000000000002</v>
      </c>
      <c r="M32" s="254">
        <v>56.08173</v>
      </c>
    </row>
    <row r="33" spans="1:13">
      <c r="A33" s="273">
        <v>24</v>
      </c>
      <c r="B33" s="254" t="s">
        <v>46</v>
      </c>
      <c r="C33" s="254">
        <v>3219.95</v>
      </c>
      <c r="D33" s="256">
        <v>3235.5666666666671</v>
      </c>
      <c r="E33" s="256">
        <v>3198.3833333333341</v>
      </c>
      <c r="F33" s="256">
        <v>3176.8166666666671</v>
      </c>
      <c r="G33" s="256">
        <v>3139.6333333333341</v>
      </c>
      <c r="H33" s="256">
        <v>3257.1333333333341</v>
      </c>
      <c r="I33" s="256">
        <v>3294.3166666666675</v>
      </c>
      <c r="J33" s="256">
        <v>3315.8833333333341</v>
      </c>
      <c r="K33" s="254">
        <v>3272.75</v>
      </c>
      <c r="L33" s="254">
        <v>3214</v>
      </c>
      <c r="M33" s="254">
        <v>7.5207600000000001</v>
      </c>
    </row>
    <row r="34" spans="1:13">
      <c r="A34" s="273">
        <v>25</v>
      </c>
      <c r="B34" s="254" t="s">
        <v>47</v>
      </c>
      <c r="C34" s="254">
        <v>214</v>
      </c>
      <c r="D34" s="256">
        <v>215.28333333333333</v>
      </c>
      <c r="E34" s="256">
        <v>212.11666666666667</v>
      </c>
      <c r="F34" s="256">
        <v>210.23333333333335</v>
      </c>
      <c r="G34" s="256">
        <v>207.06666666666669</v>
      </c>
      <c r="H34" s="256">
        <v>217.16666666666666</v>
      </c>
      <c r="I34" s="256">
        <v>220.33333333333334</v>
      </c>
      <c r="J34" s="256">
        <v>222.21666666666664</v>
      </c>
      <c r="K34" s="254">
        <v>218.45</v>
      </c>
      <c r="L34" s="254">
        <v>213.4</v>
      </c>
      <c r="M34" s="254">
        <v>51.937260000000002</v>
      </c>
    </row>
    <row r="35" spans="1:13">
      <c r="A35" s="273">
        <v>26</v>
      </c>
      <c r="B35" s="254" t="s">
        <v>48</v>
      </c>
      <c r="C35" s="254">
        <v>125.85</v>
      </c>
      <c r="D35" s="256">
        <v>125.45</v>
      </c>
      <c r="E35" s="256">
        <v>123.9</v>
      </c>
      <c r="F35" s="256">
        <v>121.95</v>
      </c>
      <c r="G35" s="256">
        <v>120.4</v>
      </c>
      <c r="H35" s="256">
        <v>127.4</v>
      </c>
      <c r="I35" s="256">
        <v>128.94999999999999</v>
      </c>
      <c r="J35" s="256">
        <v>130.9</v>
      </c>
      <c r="K35" s="254">
        <v>127</v>
      </c>
      <c r="L35" s="254">
        <v>123.5</v>
      </c>
      <c r="M35" s="254">
        <v>258.79561999999999</v>
      </c>
    </row>
    <row r="36" spans="1:13">
      <c r="A36" s="273">
        <v>27</v>
      </c>
      <c r="B36" s="254" t="s">
        <v>50</v>
      </c>
      <c r="C36" s="254">
        <v>2794.1</v>
      </c>
      <c r="D36" s="256">
        <v>2805.8666666666668</v>
      </c>
      <c r="E36" s="256">
        <v>2766.7333333333336</v>
      </c>
      <c r="F36" s="256">
        <v>2739.3666666666668</v>
      </c>
      <c r="G36" s="256">
        <v>2700.2333333333336</v>
      </c>
      <c r="H36" s="256">
        <v>2833.2333333333336</v>
      </c>
      <c r="I36" s="256">
        <v>2872.3666666666668</v>
      </c>
      <c r="J36" s="256">
        <v>2899.7333333333336</v>
      </c>
      <c r="K36" s="254">
        <v>2845</v>
      </c>
      <c r="L36" s="254">
        <v>2778.5</v>
      </c>
      <c r="M36" s="254">
        <v>12.11975</v>
      </c>
    </row>
    <row r="37" spans="1:13">
      <c r="A37" s="273">
        <v>28</v>
      </c>
      <c r="B37" s="254" t="s">
        <v>52</v>
      </c>
      <c r="C37" s="254">
        <v>1025.5</v>
      </c>
      <c r="D37" s="256">
        <v>1022.5</v>
      </c>
      <c r="E37" s="256">
        <v>1014</v>
      </c>
      <c r="F37" s="256">
        <v>1002.5</v>
      </c>
      <c r="G37" s="256">
        <v>994</v>
      </c>
      <c r="H37" s="256">
        <v>1034</v>
      </c>
      <c r="I37" s="256">
        <v>1042.5</v>
      </c>
      <c r="J37" s="256">
        <v>1054</v>
      </c>
      <c r="K37" s="254">
        <v>1031</v>
      </c>
      <c r="L37" s="254">
        <v>1011</v>
      </c>
      <c r="M37" s="254">
        <v>21.756609999999998</v>
      </c>
    </row>
    <row r="38" spans="1:13">
      <c r="A38" s="273">
        <v>29</v>
      </c>
      <c r="B38" s="254" t="s">
        <v>227</v>
      </c>
      <c r="C38" s="254">
        <v>3026.6</v>
      </c>
      <c r="D38" s="256">
        <v>3027.5333333333333</v>
      </c>
      <c r="E38" s="256">
        <v>3000.0666666666666</v>
      </c>
      <c r="F38" s="256">
        <v>2973.5333333333333</v>
      </c>
      <c r="G38" s="256">
        <v>2946.0666666666666</v>
      </c>
      <c r="H38" s="256">
        <v>3054.0666666666666</v>
      </c>
      <c r="I38" s="256">
        <v>3081.5333333333328</v>
      </c>
      <c r="J38" s="256">
        <v>3108.0666666666666</v>
      </c>
      <c r="K38" s="254">
        <v>3055</v>
      </c>
      <c r="L38" s="254">
        <v>3001</v>
      </c>
      <c r="M38" s="254">
        <v>3.5247700000000002</v>
      </c>
    </row>
    <row r="39" spans="1:13">
      <c r="A39" s="273">
        <v>30</v>
      </c>
      <c r="B39" s="254" t="s">
        <v>54</v>
      </c>
      <c r="C39" s="254">
        <v>705.9</v>
      </c>
      <c r="D39" s="256">
        <v>708.2833333333333</v>
      </c>
      <c r="E39" s="256">
        <v>702.16666666666663</v>
      </c>
      <c r="F39" s="256">
        <v>698.43333333333328</v>
      </c>
      <c r="G39" s="256">
        <v>692.31666666666661</v>
      </c>
      <c r="H39" s="256">
        <v>712.01666666666665</v>
      </c>
      <c r="I39" s="256">
        <v>718.13333333333344</v>
      </c>
      <c r="J39" s="256">
        <v>721.86666666666667</v>
      </c>
      <c r="K39" s="254">
        <v>714.4</v>
      </c>
      <c r="L39" s="254">
        <v>704.55</v>
      </c>
      <c r="M39" s="254">
        <v>188.40413000000001</v>
      </c>
    </row>
    <row r="40" spans="1:13">
      <c r="A40" s="273">
        <v>31</v>
      </c>
      <c r="B40" s="254" t="s">
        <v>55</v>
      </c>
      <c r="C40" s="254">
        <v>4071.2</v>
      </c>
      <c r="D40" s="256">
        <v>4087.4333333333338</v>
      </c>
      <c r="E40" s="256">
        <v>4045.8666666666677</v>
      </c>
      <c r="F40" s="256">
        <v>4020.5333333333338</v>
      </c>
      <c r="G40" s="256">
        <v>3978.9666666666676</v>
      </c>
      <c r="H40" s="256">
        <v>4112.7666666666682</v>
      </c>
      <c r="I40" s="256">
        <v>4154.3333333333339</v>
      </c>
      <c r="J40" s="256">
        <v>4179.6666666666679</v>
      </c>
      <c r="K40" s="254">
        <v>4129</v>
      </c>
      <c r="L40" s="254">
        <v>4062.1</v>
      </c>
      <c r="M40" s="254">
        <v>4.6557899999999997</v>
      </c>
    </row>
    <row r="41" spans="1:13">
      <c r="A41" s="273">
        <v>32</v>
      </c>
      <c r="B41" s="254" t="s">
        <v>58</v>
      </c>
      <c r="C41" s="254">
        <v>5588.75</v>
      </c>
      <c r="D41" s="256">
        <v>5597.25</v>
      </c>
      <c r="E41" s="256">
        <v>5536.5</v>
      </c>
      <c r="F41" s="256">
        <v>5484.25</v>
      </c>
      <c r="G41" s="256">
        <v>5423.5</v>
      </c>
      <c r="H41" s="256">
        <v>5649.5</v>
      </c>
      <c r="I41" s="256">
        <v>5710.25</v>
      </c>
      <c r="J41" s="256">
        <v>5762.5</v>
      </c>
      <c r="K41" s="254">
        <v>5658</v>
      </c>
      <c r="L41" s="254">
        <v>5545</v>
      </c>
      <c r="M41" s="254">
        <v>14.88827</v>
      </c>
    </row>
    <row r="42" spans="1:13">
      <c r="A42" s="273">
        <v>33</v>
      </c>
      <c r="B42" s="254" t="s">
        <v>57</v>
      </c>
      <c r="C42" s="254">
        <v>11227.9</v>
      </c>
      <c r="D42" s="256">
        <v>11219.516666666668</v>
      </c>
      <c r="E42" s="256">
        <v>11139.083333333336</v>
      </c>
      <c r="F42" s="256">
        <v>11050.266666666668</v>
      </c>
      <c r="G42" s="256">
        <v>10969.833333333336</v>
      </c>
      <c r="H42" s="256">
        <v>11308.333333333336</v>
      </c>
      <c r="I42" s="256">
        <v>11388.766666666666</v>
      </c>
      <c r="J42" s="256">
        <v>11477.583333333336</v>
      </c>
      <c r="K42" s="254">
        <v>11299.95</v>
      </c>
      <c r="L42" s="254">
        <v>11130.7</v>
      </c>
      <c r="M42" s="254">
        <v>1.7789699999999999</v>
      </c>
    </row>
    <row r="43" spans="1:13">
      <c r="A43" s="273">
        <v>34</v>
      </c>
      <c r="B43" s="254" t="s">
        <v>228</v>
      </c>
      <c r="C43" s="254">
        <v>3622.85</v>
      </c>
      <c r="D43" s="256">
        <v>3629.2833333333333</v>
      </c>
      <c r="E43" s="256">
        <v>3593.5666666666666</v>
      </c>
      <c r="F43" s="256">
        <v>3564.2833333333333</v>
      </c>
      <c r="G43" s="256">
        <v>3528.5666666666666</v>
      </c>
      <c r="H43" s="256">
        <v>3658.5666666666666</v>
      </c>
      <c r="I43" s="256">
        <v>3694.2833333333328</v>
      </c>
      <c r="J43" s="256">
        <v>3723.5666666666666</v>
      </c>
      <c r="K43" s="254">
        <v>3665</v>
      </c>
      <c r="L43" s="254">
        <v>3600</v>
      </c>
      <c r="M43" s="254">
        <v>0.13371</v>
      </c>
    </row>
    <row r="44" spans="1:13">
      <c r="A44" s="273">
        <v>35</v>
      </c>
      <c r="B44" s="254" t="s">
        <v>59</v>
      </c>
      <c r="C44" s="254">
        <v>2176.9499999999998</v>
      </c>
      <c r="D44" s="256">
        <v>2171.6833333333329</v>
      </c>
      <c r="E44" s="256">
        <v>2153.3666666666659</v>
      </c>
      <c r="F44" s="256">
        <v>2129.7833333333328</v>
      </c>
      <c r="G44" s="256">
        <v>2111.4666666666658</v>
      </c>
      <c r="H44" s="256">
        <v>2195.266666666666</v>
      </c>
      <c r="I44" s="256">
        <v>2213.5833333333326</v>
      </c>
      <c r="J44" s="256">
        <v>2237.1666666666661</v>
      </c>
      <c r="K44" s="254">
        <v>2190</v>
      </c>
      <c r="L44" s="254">
        <v>2148.1</v>
      </c>
      <c r="M44" s="254">
        <v>6.61911</v>
      </c>
    </row>
    <row r="45" spans="1:13">
      <c r="A45" s="273">
        <v>36</v>
      </c>
      <c r="B45" s="254" t="s">
        <v>229</v>
      </c>
      <c r="C45" s="254">
        <v>294.10000000000002</v>
      </c>
      <c r="D45" s="256">
        <v>292.93333333333334</v>
      </c>
      <c r="E45" s="256">
        <v>288.16666666666669</v>
      </c>
      <c r="F45" s="256">
        <v>282.23333333333335</v>
      </c>
      <c r="G45" s="256">
        <v>277.4666666666667</v>
      </c>
      <c r="H45" s="256">
        <v>298.86666666666667</v>
      </c>
      <c r="I45" s="256">
        <v>303.63333333333333</v>
      </c>
      <c r="J45" s="256">
        <v>309.56666666666666</v>
      </c>
      <c r="K45" s="254">
        <v>297.7</v>
      </c>
      <c r="L45" s="254">
        <v>287</v>
      </c>
      <c r="M45" s="254">
        <v>87.286330000000007</v>
      </c>
    </row>
    <row r="46" spans="1:13">
      <c r="A46" s="273">
        <v>37</v>
      </c>
      <c r="B46" s="254" t="s">
        <v>60</v>
      </c>
      <c r="C46" s="254">
        <v>76.5</v>
      </c>
      <c r="D46" s="256">
        <v>76.666666666666671</v>
      </c>
      <c r="E46" s="256">
        <v>75.733333333333348</v>
      </c>
      <c r="F46" s="256">
        <v>74.966666666666683</v>
      </c>
      <c r="G46" s="256">
        <v>74.03333333333336</v>
      </c>
      <c r="H46" s="256">
        <v>77.433333333333337</v>
      </c>
      <c r="I46" s="256">
        <v>78.366666666666646</v>
      </c>
      <c r="J46" s="256">
        <v>79.133333333333326</v>
      </c>
      <c r="K46" s="254">
        <v>77.599999999999994</v>
      </c>
      <c r="L46" s="254">
        <v>75.900000000000006</v>
      </c>
      <c r="M46" s="254">
        <v>577.67242999999996</v>
      </c>
    </row>
    <row r="47" spans="1:13">
      <c r="A47" s="273">
        <v>38</v>
      </c>
      <c r="B47" s="254" t="s">
        <v>61</v>
      </c>
      <c r="C47" s="254">
        <v>77.45</v>
      </c>
      <c r="D47" s="256">
        <v>77.149999999999991</v>
      </c>
      <c r="E47" s="256">
        <v>75.799999999999983</v>
      </c>
      <c r="F47" s="256">
        <v>74.149999999999991</v>
      </c>
      <c r="G47" s="256">
        <v>72.799999999999983</v>
      </c>
      <c r="H47" s="256">
        <v>78.799999999999983</v>
      </c>
      <c r="I47" s="256">
        <v>80.149999999999977</v>
      </c>
      <c r="J47" s="256">
        <v>81.799999999999983</v>
      </c>
      <c r="K47" s="254">
        <v>78.5</v>
      </c>
      <c r="L47" s="254">
        <v>75.5</v>
      </c>
      <c r="M47" s="254">
        <v>85.458839999999995</v>
      </c>
    </row>
    <row r="48" spans="1:13">
      <c r="A48" s="273">
        <v>39</v>
      </c>
      <c r="B48" s="254" t="s">
        <v>62</v>
      </c>
      <c r="C48" s="254">
        <v>1473.95</v>
      </c>
      <c r="D48" s="256">
        <v>1468.7666666666667</v>
      </c>
      <c r="E48" s="256">
        <v>1457.6833333333334</v>
      </c>
      <c r="F48" s="256">
        <v>1441.4166666666667</v>
      </c>
      <c r="G48" s="256">
        <v>1430.3333333333335</v>
      </c>
      <c r="H48" s="256">
        <v>1485.0333333333333</v>
      </c>
      <c r="I48" s="256">
        <v>1496.1166666666668</v>
      </c>
      <c r="J48" s="256">
        <v>1512.3833333333332</v>
      </c>
      <c r="K48" s="254">
        <v>1479.85</v>
      </c>
      <c r="L48" s="254">
        <v>1452.5</v>
      </c>
      <c r="M48" s="254">
        <v>4.4329700000000001</v>
      </c>
    </row>
    <row r="49" spans="1:13">
      <c r="A49" s="273">
        <v>40</v>
      </c>
      <c r="B49" s="254" t="s">
        <v>65</v>
      </c>
      <c r="C49" s="254">
        <v>788.25</v>
      </c>
      <c r="D49" s="256">
        <v>788.86666666666679</v>
      </c>
      <c r="E49" s="256">
        <v>781.5833333333336</v>
      </c>
      <c r="F49" s="256">
        <v>774.91666666666686</v>
      </c>
      <c r="G49" s="256">
        <v>767.63333333333367</v>
      </c>
      <c r="H49" s="256">
        <v>795.53333333333353</v>
      </c>
      <c r="I49" s="256">
        <v>802.81666666666683</v>
      </c>
      <c r="J49" s="256">
        <v>809.48333333333346</v>
      </c>
      <c r="K49" s="254">
        <v>796.15</v>
      </c>
      <c r="L49" s="254">
        <v>782.2</v>
      </c>
      <c r="M49" s="254">
        <v>10.68519</v>
      </c>
    </row>
    <row r="50" spans="1:13">
      <c r="A50" s="273">
        <v>41</v>
      </c>
      <c r="B50" s="254" t="s">
        <v>64</v>
      </c>
      <c r="C50" s="254">
        <v>156.80000000000001</v>
      </c>
      <c r="D50" s="256">
        <v>156.16666666666666</v>
      </c>
      <c r="E50" s="256">
        <v>153.63333333333333</v>
      </c>
      <c r="F50" s="256">
        <v>150.46666666666667</v>
      </c>
      <c r="G50" s="256">
        <v>147.93333333333334</v>
      </c>
      <c r="H50" s="256">
        <v>159.33333333333331</v>
      </c>
      <c r="I50" s="256">
        <v>161.86666666666667</v>
      </c>
      <c r="J50" s="256">
        <v>165.0333333333333</v>
      </c>
      <c r="K50" s="254">
        <v>158.69999999999999</v>
      </c>
      <c r="L50" s="254">
        <v>153</v>
      </c>
      <c r="M50" s="254">
        <v>224.99977000000001</v>
      </c>
    </row>
    <row r="51" spans="1:13">
      <c r="A51" s="273">
        <v>42</v>
      </c>
      <c r="B51" s="254" t="s">
        <v>66</v>
      </c>
      <c r="C51" s="254">
        <v>656</v>
      </c>
      <c r="D51" s="256">
        <v>664.7833333333333</v>
      </c>
      <c r="E51" s="256">
        <v>645.21666666666658</v>
      </c>
      <c r="F51" s="256">
        <v>634.43333333333328</v>
      </c>
      <c r="G51" s="256">
        <v>614.86666666666656</v>
      </c>
      <c r="H51" s="256">
        <v>675.56666666666661</v>
      </c>
      <c r="I51" s="256">
        <v>695.13333333333321</v>
      </c>
      <c r="J51" s="256">
        <v>705.91666666666663</v>
      </c>
      <c r="K51" s="254">
        <v>684.35</v>
      </c>
      <c r="L51" s="254">
        <v>654</v>
      </c>
      <c r="M51" s="254">
        <v>19.437580000000001</v>
      </c>
    </row>
    <row r="52" spans="1:13">
      <c r="A52" s="273">
        <v>43</v>
      </c>
      <c r="B52" s="254" t="s">
        <v>69</v>
      </c>
      <c r="C52" s="254">
        <v>72.55</v>
      </c>
      <c r="D52" s="256">
        <v>74.100000000000009</v>
      </c>
      <c r="E52" s="256">
        <v>70.500000000000014</v>
      </c>
      <c r="F52" s="256">
        <v>68.45</v>
      </c>
      <c r="G52" s="256">
        <v>64.850000000000009</v>
      </c>
      <c r="H52" s="256">
        <v>76.15000000000002</v>
      </c>
      <c r="I52" s="256">
        <v>79.750000000000014</v>
      </c>
      <c r="J52" s="256">
        <v>81.800000000000026</v>
      </c>
      <c r="K52" s="254">
        <v>77.7</v>
      </c>
      <c r="L52" s="254">
        <v>72.05</v>
      </c>
      <c r="M52" s="254">
        <v>2410.4986399999998</v>
      </c>
    </row>
    <row r="53" spans="1:13">
      <c r="A53" s="273">
        <v>44</v>
      </c>
      <c r="B53" s="254" t="s">
        <v>73</v>
      </c>
      <c r="C53" s="254">
        <v>454.8</v>
      </c>
      <c r="D53" s="256">
        <v>451.38333333333338</v>
      </c>
      <c r="E53" s="256">
        <v>444.91666666666674</v>
      </c>
      <c r="F53" s="256">
        <v>435.03333333333336</v>
      </c>
      <c r="G53" s="256">
        <v>428.56666666666672</v>
      </c>
      <c r="H53" s="256">
        <v>461.26666666666677</v>
      </c>
      <c r="I53" s="256">
        <v>467.73333333333335</v>
      </c>
      <c r="J53" s="256">
        <v>477.61666666666679</v>
      </c>
      <c r="K53" s="254">
        <v>457.85</v>
      </c>
      <c r="L53" s="254">
        <v>441.5</v>
      </c>
      <c r="M53" s="254">
        <v>93.999070000000003</v>
      </c>
    </row>
    <row r="54" spans="1:13">
      <c r="A54" s="273">
        <v>45</v>
      </c>
      <c r="B54" s="254" t="s">
        <v>68</v>
      </c>
      <c r="C54" s="254">
        <v>520.65</v>
      </c>
      <c r="D54" s="256">
        <v>523.88333333333333</v>
      </c>
      <c r="E54" s="256">
        <v>516.76666666666665</v>
      </c>
      <c r="F54" s="256">
        <v>512.88333333333333</v>
      </c>
      <c r="G54" s="256">
        <v>505.76666666666665</v>
      </c>
      <c r="H54" s="256">
        <v>527.76666666666665</v>
      </c>
      <c r="I54" s="256">
        <v>534.88333333333321</v>
      </c>
      <c r="J54" s="256">
        <v>538.76666666666665</v>
      </c>
      <c r="K54" s="254">
        <v>531</v>
      </c>
      <c r="L54" s="254">
        <v>520</v>
      </c>
      <c r="M54" s="254">
        <v>137.77903000000001</v>
      </c>
    </row>
    <row r="55" spans="1:13">
      <c r="A55" s="273">
        <v>46</v>
      </c>
      <c r="B55" s="254" t="s">
        <v>70</v>
      </c>
      <c r="C55" s="254">
        <v>383.55</v>
      </c>
      <c r="D55" s="256">
        <v>384.7166666666667</v>
      </c>
      <c r="E55" s="256">
        <v>381.03333333333342</v>
      </c>
      <c r="F55" s="256">
        <v>378.51666666666671</v>
      </c>
      <c r="G55" s="256">
        <v>374.83333333333343</v>
      </c>
      <c r="H55" s="256">
        <v>387.23333333333341</v>
      </c>
      <c r="I55" s="256">
        <v>390.91666666666669</v>
      </c>
      <c r="J55" s="256">
        <v>393.43333333333339</v>
      </c>
      <c r="K55" s="254">
        <v>388.4</v>
      </c>
      <c r="L55" s="254">
        <v>382.2</v>
      </c>
      <c r="M55" s="254">
        <v>13.21922</v>
      </c>
    </row>
    <row r="56" spans="1:13">
      <c r="A56" s="273">
        <v>47</v>
      </c>
      <c r="B56" s="254" t="s">
        <v>230</v>
      </c>
      <c r="C56" s="254">
        <v>1191.05</v>
      </c>
      <c r="D56" s="256">
        <v>1197.25</v>
      </c>
      <c r="E56" s="256">
        <v>1179.45</v>
      </c>
      <c r="F56" s="256">
        <v>1167.8500000000001</v>
      </c>
      <c r="G56" s="256">
        <v>1150.0500000000002</v>
      </c>
      <c r="H56" s="256">
        <v>1208.8499999999999</v>
      </c>
      <c r="I56" s="256">
        <v>1226.6500000000001</v>
      </c>
      <c r="J56" s="256">
        <v>1238.2499999999998</v>
      </c>
      <c r="K56" s="254">
        <v>1215.05</v>
      </c>
      <c r="L56" s="254">
        <v>1185.6500000000001</v>
      </c>
      <c r="M56" s="254">
        <v>0.41308</v>
      </c>
    </row>
    <row r="57" spans="1:13">
      <c r="A57" s="273">
        <v>48</v>
      </c>
      <c r="B57" s="254" t="s">
        <v>71</v>
      </c>
      <c r="C57" s="254">
        <v>15845.8</v>
      </c>
      <c r="D57" s="256">
        <v>15548.666666666666</v>
      </c>
      <c r="E57" s="256">
        <v>14847.333333333332</v>
      </c>
      <c r="F57" s="256">
        <v>13848.866666666667</v>
      </c>
      <c r="G57" s="256">
        <v>13147.533333333333</v>
      </c>
      <c r="H57" s="256">
        <v>16547.133333333331</v>
      </c>
      <c r="I57" s="256">
        <v>17248.466666666664</v>
      </c>
      <c r="J57" s="256">
        <v>18246.933333333331</v>
      </c>
      <c r="K57" s="254">
        <v>16250</v>
      </c>
      <c r="L57" s="254">
        <v>14550.2</v>
      </c>
      <c r="M57" s="254">
        <v>5.3437999999999999</v>
      </c>
    </row>
    <row r="58" spans="1:13">
      <c r="A58" s="273">
        <v>49</v>
      </c>
      <c r="B58" s="254" t="s">
        <v>74</v>
      </c>
      <c r="C58" s="254">
        <v>3422.55</v>
      </c>
      <c r="D58" s="256">
        <v>3451.75</v>
      </c>
      <c r="E58" s="256">
        <v>3385.8</v>
      </c>
      <c r="F58" s="256">
        <v>3349.05</v>
      </c>
      <c r="G58" s="256">
        <v>3283.1000000000004</v>
      </c>
      <c r="H58" s="256">
        <v>3488.5</v>
      </c>
      <c r="I58" s="256">
        <v>3554.45</v>
      </c>
      <c r="J58" s="256">
        <v>3591.2</v>
      </c>
      <c r="K58" s="254">
        <v>3517.7</v>
      </c>
      <c r="L58" s="254">
        <v>3415</v>
      </c>
      <c r="M58" s="254">
        <v>10.465400000000001</v>
      </c>
    </row>
    <row r="59" spans="1:13">
      <c r="A59" s="273">
        <v>50</v>
      </c>
      <c r="B59" s="254" t="s">
        <v>80</v>
      </c>
      <c r="C59" s="254">
        <v>683.6</v>
      </c>
      <c r="D59" s="256">
        <v>687.38333333333333</v>
      </c>
      <c r="E59" s="256">
        <v>676.06666666666661</v>
      </c>
      <c r="F59" s="256">
        <v>668.5333333333333</v>
      </c>
      <c r="G59" s="256">
        <v>657.21666666666658</v>
      </c>
      <c r="H59" s="256">
        <v>694.91666666666663</v>
      </c>
      <c r="I59" s="256">
        <v>706.23333333333346</v>
      </c>
      <c r="J59" s="256">
        <v>713.76666666666665</v>
      </c>
      <c r="K59" s="254">
        <v>698.7</v>
      </c>
      <c r="L59" s="254">
        <v>679.85</v>
      </c>
      <c r="M59" s="254">
        <v>4.1759199999999996</v>
      </c>
    </row>
    <row r="60" spans="1:13">
      <c r="A60" s="273">
        <v>51</v>
      </c>
      <c r="B60" s="254" t="s">
        <v>75</v>
      </c>
      <c r="C60" s="254">
        <v>615.75</v>
      </c>
      <c r="D60" s="256">
        <v>617.41666666666663</v>
      </c>
      <c r="E60" s="256">
        <v>608.83333333333326</v>
      </c>
      <c r="F60" s="256">
        <v>601.91666666666663</v>
      </c>
      <c r="G60" s="256">
        <v>593.33333333333326</v>
      </c>
      <c r="H60" s="256">
        <v>624.33333333333326</v>
      </c>
      <c r="I60" s="256">
        <v>632.91666666666652</v>
      </c>
      <c r="J60" s="256">
        <v>639.83333333333326</v>
      </c>
      <c r="K60" s="254">
        <v>626</v>
      </c>
      <c r="L60" s="254">
        <v>610.5</v>
      </c>
      <c r="M60" s="254">
        <v>56.20552</v>
      </c>
    </row>
    <row r="61" spans="1:13">
      <c r="A61" s="273">
        <v>52</v>
      </c>
      <c r="B61" s="254" t="s">
        <v>76</v>
      </c>
      <c r="C61" s="254">
        <v>147.4</v>
      </c>
      <c r="D61" s="256">
        <v>147.79999999999998</v>
      </c>
      <c r="E61" s="256">
        <v>145.99999999999997</v>
      </c>
      <c r="F61" s="256">
        <v>144.6</v>
      </c>
      <c r="G61" s="256">
        <v>142.79999999999998</v>
      </c>
      <c r="H61" s="256">
        <v>149.19999999999996</v>
      </c>
      <c r="I61" s="256">
        <v>150.99999999999997</v>
      </c>
      <c r="J61" s="256">
        <v>152.39999999999995</v>
      </c>
      <c r="K61" s="254">
        <v>149.6</v>
      </c>
      <c r="L61" s="254">
        <v>146.4</v>
      </c>
      <c r="M61" s="254">
        <v>154.35022000000001</v>
      </c>
    </row>
    <row r="62" spans="1:13">
      <c r="A62" s="273">
        <v>53</v>
      </c>
      <c r="B62" s="254" t="s">
        <v>77</v>
      </c>
      <c r="C62" s="254">
        <v>127.55</v>
      </c>
      <c r="D62" s="256">
        <v>127.86666666666667</v>
      </c>
      <c r="E62" s="256">
        <v>126.53333333333336</v>
      </c>
      <c r="F62" s="256">
        <v>125.51666666666668</v>
      </c>
      <c r="G62" s="256">
        <v>124.18333333333337</v>
      </c>
      <c r="H62" s="256">
        <v>128.88333333333335</v>
      </c>
      <c r="I62" s="256">
        <v>130.21666666666667</v>
      </c>
      <c r="J62" s="256">
        <v>131.23333333333335</v>
      </c>
      <c r="K62" s="254">
        <v>129.19999999999999</v>
      </c>
      <c r="L62" s="254">
        <v>126.85</v>
      </c>
      <c r="M62" s="254">
        <v>8.8858499999999996</v>
      </c>
    </row>
    <row r="63" spans="1:13">
      <c r="A63" s="273">
        <v>54</v>
      </c>
      <c r="B63" s="254" t="s">
        <v>81</v>
      </c>
      <c r="C63" s="254">
        <v>570</v>
      </c>
      <c r="D63" s="256">
        <v>562.9</v>
      </c>
      <c r="E63" s="256">
        <v>552.09999999999991</v>
      </c>
      <c r="F63" s="256">
        <v>534.19999999999993</v>
      </c>
      <c r="G63" s="256">
        <v>523.39999999999986</v>
      </c>
      <c r="H63" s="256">
        <v>580.79999999999995</v>
      </c>
      <c r="I63" s="256">
        <v>591.59999999999991</v>
      </c>
      <c r="J63" s="256">
        <v>609.5</v>
      </c>
      <c r="K63" s="254">
        <v>573.70000000000005</v>
      </c>
      <c r="L63" s="254">
        <v>545</v>
      </c>
      <c r="M63" s="254">
        <v>92.111000000000004</v>
      </c>
    </row>
    <row r="64" spans="1:13">
      <c r="A64" s="273">
        <v>55</v>
      </c>
      <c r="B64" s="254" t="s">
        <v>82</v>
      </c>
      <c r="C64" s="254">
        <v>924.2</v>
      </c>
      <c r="D64" s="256">
        <v>919.0333333333333</v>
      </c>
      <c r="E64" s="256">
        <v>910.16666666666663</v>
      </c>
      <c r="F64" s="256">
        <v>896.13333333333333</v>
      </c>
      <c r="G64" s="256">
        <v>887.26666666666665</v>
      </c>
      <c r="H64" s="256">
        <v>933.06666666666661</v>
      </c>
      <c r="I64" s="256">
        <v>941.93333333333339</v>
      </c>
      <c r="J64" s="256">
        <v>955.96666666666658</v>
      </c>
      <c r="K64" s="254">
        <v>927.9</v>
      </c>
      <c r="L64" s="254">
        <v>905</v>
      </c>
      <c r="M64" s="254">
        <v>123.7869</v>
      </c>
    </row>
    <row r="65" spans="1:13">
      <c r="A65" s="273">
        <v>56</v>
      </c>
      <c r="B65" s="254" t="s">
        <v>231</v>
      </c>
      <c r="C65" s="254">
        <v>171.65</v>
      </c>
      <c r="D65" s="256">
        <v>171.96666666666667</v>
      </c>
      <c r="E65" s="256">
        <v>169.43333333333334</v>
      </c>
      <c r="F65" s="256">
        <v>167.21666666666667</v>
      </c>
      <c r="G65" s="256">
        <v>164.68333333333334</v>
      </c>
      <c r="H65" s="256">
        <v>174.18333333333334</v>
      </c>
      <c r="I65" s="256">
        <v>176.7166666666667</v>
      </c>
      <c r="J65" s="256">
        <v>178.93333333333334</v>
      </c>
      <c r="K65" s="254">
        <v>174.5</v>
      </c>
      <c r="L65" s="254">
        <v>169.75</v>
      </c>
      <c r="M65" s="254">
        <v>33.594830000000002</v>
      </c>
    </row>
    <row r="66" spans="1:13">
      <c r="A66" s="273">
        <v>57</v>
      </c>
      <c r="B66" s="254" t="s">
        <v>83</v>
      </c>
      <c r="C66" s="254">
        <v>146.65</v>
      </c>
      <c r="D66" s="256">
        <v>148.36666666666667</v>
      </c>
      <c r="E66" s="256">
        <v>144.33333333333334</v>
      </c>
      <c r="F66" s="256">
        <v>142.01666666666668</v>
      </c>
      <c r="G66" s="256">
        <v>137.98333333333335</v>
      </c>
      <c r="H66" s="256">
        <v>150.68333333333334</v>
      </c>
      <c r="I66" s="256">
        <v>154.71666666666664</v>
      </c>
      <c r="J66" s="256">
        <v>157.03333333333333</v>
      </c>
      <c r="K66" s="254">
        <v>152.4</v>
      </c>
      <c r="L66" s="254">
        <v>146.05000000000001</v>
      </c>
      <c r="M66" s="254">
        <v>229.83457000000001</v>
      </c>
    </row>
    <row r="67" spans="1:13">
      <c r="A67" s="273">
        <v>58</v>
      </c>
      <c r="B67" s="254" t="s">
        <v>821</v>
      </c>
      <c r="C67" s="254">
        <v>3323.2</v>
      </c>
      <c r="D67" s="256">
        <v>3315.8666666666668</v>
      </c>
      <c r="E67" s="256">
        <v>3272.3333333333335</v>
      </c>
      <c r="F67" s="256">
        <v>3221.4666666666667</v>
      </c>
      <c r="G67" s="256">
        <v>3177.9333333333334</v>
      </c>
      <c r="H67" s="256">
        <v>3366.7333333333336</v>
      </c>
      <c r="I67" s="256">
        <v>3410.2666666666664</v>
      </c>
      <c r="J67" s="256">
        <v>3461.1333333333337</v>
      </c>
      <c r="K67" s="254">
        <v>3359.4</v>
      </c>
      <c r="L67" s="254">
        <v>3265</v>
      </c>
      <c r="M67" s="254">
        <v>13.14899</v>
      </c>
    </row>
    <row r="68" spans="1:13">
      <c r="A68" s="273">
        <v>59</v>
      </c>
      <c r="B68" s="254" t="s">
        <v>84</v>
      </c>
      <c r="C68" s="254">
        <v>1621.2</v>
      </c>
      <c r="D68" s="256">
        <v>1617.0333333333335</v>
      </c>
      <c r="E68" s="256">
        <v>1602.0666666666671</v>
      </c>
      <c r="F68" s="256">
        <v>1582.9333333333336</v>
      </c>
      <c r="G68" s="256">
        <v>1567.9666666666672</v>
      </c>
      <c r="H68" s="256">
        <v>1636.166666666667</v>
      </c>
      <c r="I68" s="256">
        <v>1651.1333333333337</v>
      </c>
      <c r="J68" s="256">
        <v>1670.2666666666669</v>
      </c>
      <c r="K68" s="254">
        <v>1632</v>
      </c>
      <c r="L68" s="254">
        <v>1597.9</v>
      </c>
      <c r="M68" s="254">
        <v>6.8447500000000003</v>
      </c>
    </row>
    <row r="69" spans="1:13">
      <c r="A69" s="273">
        <v>60</v>
      </c>
      <c r="B69" s="254" t="s">
        <v>85</v>
      </c>
      <c r="C69" s="254">
        <v>591.6</v>
      </c>
      <c r="D69" s="256">
        <v>597.68333333333328</v>
      </c>
      <c r="E69" s="256">
        <v>582.96666666666658</v>
      </c>
      <c r="F69" s="256">
        <v>574.33333333333326</v>
      </c>
      <c r="G69" s="256">
        <v>559.61666666666656</v>
      </c>
      <c r="H69" s="256">
        <v>606.31666666666661</v>
      </c>
      <c r="I69" s="256">
        <v>621.0333333333333</v>
      </c>
      <c r="J69" s="256">
        <v>629.66666666666663</v>
      </c>
      <c r="K69" s="254">
        <v>612.4</v>
      </c>
      <c r="L69" s="254">
        <v>589.04999999999995</v>
      </c>
      <c r="M69" s="254">
        <v>26.059550000000002</v>
      </c>
    </row>
    <row r="70" spans="1:13">
      <c r="A70" s="273">
        <v>61</v>
      </c>
      <c r="B70" s="254" t="s">
        <v>232</v>
      </c>
      <c r="C70" s="254">
        <v>806</v>
      </c>
      <c r="D70" s="256">
        <v>806.18333333333339</v>
      </c>
      <c r="E70" s="256">
        <v>792.36666666666679</v>
      </c>
      <c r="F70" s="256">
        <v>778.73333333333335</v>
      </c>
      <c r="G70" s="256">
        <v>764.91666666666674</v>
      </c>
      <c r="H70" s="256">
        <v>819.81666666666683</v>
      </c>
      <c r="I70" s="256">
        <v>833.63333333333344</v>
      </c>
      <c r="J70" s="256">
        <v>847.26666666666688</v>
      </c>
      <c r="K70" s="254">
        <v>820</v>
      </c>
      <c r="L70" s="254">
        <v>792.55</v>
      </c>
      <c r="M70" s="254">
        <v>26.210519999999999</v>
      </c>
    </row>
    <row r="71" spans="1:13">
      <c r="A71" s="273">
        <v>62</v>
      </c>
      <c r="B71" s="254" t="s">
        <v>233</v>
      </c>
      <c r="C71" s="254">
        <v>383.65</v>
      </c>
      <c r="D71" s="256">
        <v>385.96666666666664</v>
      </c>
      <c r="E71" s="256">
        <v>379.98333333333329</v>
      </c>
      <c r="F71" s="256">
        <v>376.31666666666666</v>
      </c>
      <c r="G71" s="256">
        <v>370.33333333333331</v>
      </c>
      <c r="H71" s="256">
        <v>389.63333333333327</v>
      </c>
      <c r="I71" s="256">
        <v>395.61666666666662</v>
      </c>
      <c r="J71" s="256">
        <v>399.28333333333325</v>
      </c>
      <c r="K71" s="254">
        <v>391.95</v>
      </c>
      <c r="L71" s="254">
        <v>382.3</v>
      </c>
      <c r="M71" s="254">
        <v>14.51698</v>
      </c>
    </row>
    <row r="72" spans="1:13">
      <c r="A72" s="273">
        <v>63</v>
      </c>
      <c r="B72" s="254" t="s">
        <v>86</v>
      </c>
      <c r="C72" s="254">
        <v>848.5</v>
      </c>
      <c r="D72" s="256">
        <v>848.36666666666667</v>
      </c>
      <c r="E72" s="256">
        <v>830.18333333333339</v>
      </c>
      <c r="F72" s="256">
        <v>811.86666666666667</v>
      </c>
      <c r="G72" s="256">
        <v>793.68333333333339</v>
      </c>
      <c r="H72" s="256">
        <v>866.68333333333339</v>
      </c>
      <c r="I72" s="256">
        <v>884.86666666666656</v>
      </c>
      <c r="J72" s="256">
        <v>903.18333333333339</v>
      </c>
      <c r="K72" s="254">
        <v>866.55</v>
      </c>
      <c r="L72" s="254">
        <v>830.05</v>
      </c>
      <c r="M72" s="254">
        <v>18.04044</v>
      </c>
    </row>
    <row r="73" spans="1:13">
      <c r="A73" s="273">
        <v>64</v>
      </c>
      <c r="B73" s="254" t="s">
        <v>92</v>
      </c>
      <c r="C73" s="254">
        <v>267.35000000000002</v>
      </c>
      <c r="D73" s="256">
        <v>265.96666666666664</v>
      </c>
      <c r="E73" s="256">
        <v>262.7833333333333</v>
      </c>
      <c r="F73" s="256">
        <v>258.21666666666664</v>
      </c>
      <c r="G73" s="256">
        <v>255.0333333333333</v>
      </c>
      <c r="H73" s="256">
        <v>270.5333333333333</v>
      </c>
      <c r="I73" s="256">
        <v>273.71666666666658</v>
      </c>
      <c r="J73" s="256">
        <v>278.2833333333333</v>
      </c>
      <c r="K73" s="254">
        <v>269.14999999999998</v>
      </c>
      <c r="L73" s="254">
        <v>261.39999999999998</v>
      </c>
      <c r="M73" s="254">
        <v>70.354330000000004</v>
      </c>
    </row>
    <row r="74" spans="1:13">
      <c r="A74" s="273">
        <v>65</v>
      </c>
      <c r="B74" s="254" t="s">
        <v>87</v>
      </c>
      <c r="C74" s="254">
        <v>535.79999999999995</v>
      </c>
      <c r="D74" s="256">
        <v>536.80000000000007</v>
      </c>
      <c r="E74" s="256">
        <v>532.60000000000014</v>
      </c>
      <c r="F74" s="256">
        <v>529.40000000000009</v>
      </c>
      <c r="G74" s="256">
        <v>525.20000000000016</v>
      </c>
      <c r="H74" s="256">
        <v>540.00000000000011</v>
      </c>
      <c r="I74" s="256">
        <v>544.20000000000016</v>
      </c>
      <c r="J74" s="256">
        <v>547.40000000000009</v>
      </c>
      <c r="K74" s="254">
        <v>541</v>
      </c>
      <c r="L74" s="254">
        <v>533.6</v>
      </c>
      <c r="M74" s="254">
        <v>25.867170000000002</v>
      </c>
    </row>
    <row r="75" spans="1:13">
      <c r="A75" s="273">
        <v>66</v>
      </c>
      <c r="B75" s="254" t="s">
        <v>234</v>
      </c>
      <c r="C75" s="254">
        <v>1814.65</v>
      </c>
      <c r="D75" s="256">
        <v>1812.4166666666667</v>
      </c>
      <c r="E75" s="256">
        <v>1794.5833333333335</v>
      </c>
      <c r="F75" s="256">
        <v>1774.5166666666667</v>
      </c>
      <c r="G75" s="256">
        <v>1756.6833333333334</v>
      </c>
      <c r="H75" s="256">
        <v>1832.4833333333336</v>
      </c>
      <c r="I75" s="256">
        <v>1850.3166666666671</v>
      </c>
      <c r="J75" s="256">
        <v>1870.3833333333337</v>
      </c>
      <c r="K75" s="254">
        <v>1830.25</v>
      </c>
      <c r="L75" s="254">
        <v>1792.35</v>
      </c>
      <c r="M75" s="254">
        <v>3.5514100000000002</v>
      </c>
    </row>
    <row r="76" spans="1:13">
      <c r="A76" s="273">
        <v>67</v>
      </c>
      <c r="B76" s="254" t="s">
        <v>830</v>
      </c>
      <c r="C76" s="254">
        <v>178.15</v>
      </c>
      <c r="D76" s="256">
        <v>178.01666666666665</v>
      </c>
      <c r="E76" s="256">
        <v>174.1333333333333</v>
      </c>
      <c r="F76" s="256">
        <v>170.11666666666665</v>
      </c>
      <c r="G76" s="256">
        <v>166.23333333333329</v>
      </c>
      <c r="H76" s="256">
        <v>182.0333333333333</v>
      </c>
      <c r="I76" s="256">
        <v>185.91666666666663</v>
      </c>
      <c r="J76" s="256">
        <v>189.93333333333331</v>
      </c>
      <c r="K76" s="254">
        <v>181.9</v>
      </c>
      <c r="L76" s="254">
        <v>174</v>
      </c>
      <c r="M76" s="254">
        <v>13.695360000000001</v>
      </c>
    </row>
    <row r="77" spans="1:13">
      <c r="A77" s="273">
        <v>68</v>
      </c>
      <c r="B77" s="254" t="s">
        <v>90</v>
      </c>
      <c r="C77" s="254">
        <v>4040.8</v>
      </c>
      <c r="D77" s="256">
        <v>4021.3833333333332</v>
      </c>
      <c r="E77" s="256">
        <v>3983.7666666666664</v>
      </c>
      <c r="F77" s="256">
        <v>3926.7333333333331</v>
      </c>
      <c r="G77" s="256">
        <v>3889.1166666666663</v>
      </c>
      <c r="H77" s="256">
        <v>4078.4166666666665</v>
      </c>
      <c r="I77" s="256">
        <v>4116.0333333333328</v>
      </c>
      <c r="J77" s="256">
        <v>4173.0666666666666</v>
      </c>
      <c r="K77" s="254">
        <v>4059</v>
      </c>
      <c r="L77" s="254">
        <v>3964.35</v>
      </c>
      <c r="M77" s="254">
        <v>3.82877</v>
      </c>
    </row>
    <row r="78" spans="1:13">
      <c r="A78" s="273">
        <v>69</v>
      </c>
      <c r="B78" s="254" t="s">
        <v>348</v>
      </c>
      <c r="C78" s="254">
        <v>2854.95</v>
      </c>
      <c r="D78" s="256">
        <v>2841.9833333333336</v>
      </c>
      <c r="E78" s="256">
        <v>2818.9666666666672</v>
      </c>
      <c r="F78" s="256">
        <v>2782.9833333333336</v>
      </c>
      <c r="G78" s="256">
        <v>2759.9666666666672</v>
      </c>
      <c r="H78" s="256">
        <v>2877.9666666666672</v>
      </c>
      <c r="I78" s="256">
        <v>2900.9833333333336</v>
      </c>
      <c r="J78" s="256">
        <v>2936.9666666666672</v>
      </c>
      <c r="K78" s="254">
        <v>2865</v>
      </c>
      <c r="L78" s="254">
        <v>2806</v>
      </c>
      <c r="M78" s="254">
        <v>2.8717600000000001</v>
      </c>
    </row>
    <row r="79" spans="1:13">
      <c r="A79" s="273">
        <v>70</v>
      </c>
      <c r="B79" s="254" t="s">
        <v>93</v>
      </c>
      <c r="C79" s="254">
        <v>5236.3</v>
      </c>
      <c r="D79" s="256">
        <v>5249.0999999999995</v>
      </c>
      <c r="E79" s="256">
        <v>5212.1999999999989</v>
      </c>
      <c r="F79" s="256">
        <v>5188.0999999999995</v>
      </c>
      <c r="G79" s="256">
        <v>5151.1999999999989</v>
      </c>
      <c r="H79" s="256">
        <v>5273.1999999999989</v>
      </c>
      <c r="I79" s="256">
        <v>5310.0999999999985</v>
      </c>
      <c r="J79" s="256">
        <v>5334.1999999999989</v>
      </c>
      <c r="K79" s="254">
        <v>5286</v>
      </c>
      <c r="L79" s="254">
        <v>5225</v>
      </c>
      <c r="M79" s="254">
        <v>7.7591700000000001</v>
      </c>
    </row>
    <row r="80" spans="1:13">
      <c r="A80" s="273">
        <v>71</v>
      </c>
      <c r="B80" s="254" t="s">
        <v>235</v>
      </c>
      <c r="C80" s="254">
        <v>60.95</v>
      </c>
      <c r="D80" s="256">
        <v>61.1</v>
      </c>
      <c r="E80" s="256">
        <v>60.7</v>
      </c>
      <c r="F80" s="256">
        <v>60.45</v>
      </c>
      <c r="G80" s="256">
        <v>60.050000000000004</v>
      </c>
      <c r="H80" s="256">
        <v>61.35</v>
      </c>
      <c r="I80" s="256">
        <v>61.749999999999993</v>
      </c>
      <c r="J80" s="256">
        <v>62</v>
      </c>
      <c r="K80" s="254">
        <v>61.5</v>
      </c>
      <c r="L80" s="254">
        <v>60.85</v>
      </c>
      <c r="M80" s="254">
        <v>13.2918</v>
      </c>
    </row>
    <row r="81" spans="1:13">
      <c r="A81" s="273">
        <v>72</v>
      </c>
      <c r="B81" s="254" t="s">
        <v>94</v>
      </c>
      <c r="C81" s="254">
        <v>2530.6</v>
      </c>
      <c r="D81" s="256">
        <v>2544.6</v>
      </c>
      <c r="E81" s="256">
        <v>2507.1999999999998</v>
      </c>
      <c r="F81" s="256">
        <v>2483.7999999999997</v>
      </c>
      <c r="G81" s="256">
        <v>2446.3999999999996</v>
      </c>
      <c r="H81" s="256">
        <v>2568</v>
      </c>
      <c r="I81" s="256">
        <v>2605.4000000000005</v>
      </c>
      <c r="J81" s="256">
        <v>2628.8</v>
      </c>
      <c r="K81" s="254">
        <v>2582</v>
      </c>
      <c r="L81" s="254">
        <v>2521.1999999999998</v>
      </c>
      <c r="M81" s="254">
        <v>5.09274</v>
      </c>
    </row>
    <row r="82" spans="1:13">
      <c r="A82" s="273">
        <v>73</v>
      </c>
      <c r="B82" s="254" t="s">
        <v>236</v>
      </c>
      <c r="C82" s="254">
        <v>499.95</v>
      </c>
      <c r="D82" s="256">
        <v>502.98333333333335</v>
      </c>
      <c r="E82" s="256">
        <v>495.9666666666667</v>
      </c>
      <c r="F82" s="256">
        <v>491.98333333333335</v>
      </c>
      <c r="G82" s="256">
        <v>484.9666666666667</v>
      </c>
      <c r="H82" s="256">
        <v>506.9666666666667</v>
      </c>
      <c r="I82" s="256">
        <v>513.98333333333335</v>
      </c>
      <c r="J82" s="256">
        <v>517.9666666666667</v>
      </c>
      <c r="K82" s="254">
        <v>510</v>
      </c>
      <c r="L82" s="254">
        <v>499</v>
      </c>
      <c r="M82" s="254">
        <v>3.4592399999999999</v>
      </c>
    </row>
    <row r="83" spans="1:13">
      <c r="A83" s="273">
        <v>74</v>
      </c>
      <c r="B83" s="254" t="s">
        <v>237</v>
      </c>
      <c r="C83" s="254">
        <v>1398.8</v>
      </c>
      <c r="D83" s="256">
        <v>1400.9166666666667</v>
      </c>
      <c r="E83" s="256">
        <v>1372.5333333333335</v>
      </c>
      <c r="F83" s="256">
        <v>1346.2666666666669</v>
      </c>
      <c r="G83" s="256">
        <v>1317.8833333333337</v>
      </c>
      <c r="H83" s="256">
        <v>1427.1833333333334</v>
      </c>
      <c r="I83" s="256">
        <v>1455.5666666666666</v>
      </c>
      <c r="J83" s="256">
        <v>1481.8333333333333</v>
      </c>
      <c r="K83" s="254">
        <v>1429.3</v>
      </c>
      <c r="L83" s="254">
        <v>1374.65</v>
      </c>
      <c r="M83" s="254">
        <v>3.3154699999999999</v>
      </c>
    </row>
    <row r="84" spans="1:13">
      <c r="A84" s="273">
        <v>75</v>
      </c>
      <c r="B84" s="254" t="s">
        <v>96</v>
      </c>
      <c r="C84" s="254">
        <v>1161.4000000000001</v>
      </c>
      <c r="D84" s="256">
        <v>1162.5166666666667</v>
      </c>
      <c r="E84" s="256">
        <v>1145.1333333333332</v>
      </c>
      <c r="F84" s="256">
        <v>1128.8666666666666</v>
      </c>
      <c r="G84" s="256">
        <v>1111.4833333333331</v>
      </c>
      <c r="H84" s="256">
        <v>1178.7833333333333</v>
      </c>
      <c r="I84" s="256">
        <v>1196.166666666667</v>
      </c>
      <c r="J84" s="256">
        <v>1212.4333333333334</v>
      </c>
      <c r="K84" s="254">
        <v>1179.9000000000001</v>
      </c>
      <c r="L84" s="254">
        <v>1146.25</v>
      </c>
      <c r="M84" s="254">
        <v>13.13068</v>
      </c>
    </row>
    <row r="85" spans="1:13">
      <c r="A85" s="273">
        <v>76</v>
      </c>
      <c r="B85" s="254" t="s">
        <v>97</v>
      </c>
      <c r="C85" s="254">
        <v>186.95</v>
      </c>
      <c r="D85" s="256">
        <v>186.81666666666669</v>
      </c>
      <c r="E85" s="256">
        <v>184.93333333333339</v>
      </c>
      <c r="F85" s="256">
        <v>182.91666666666671</v>
      </c>
      <c r="G85" s="256">
        <v>181.03333333333342</v>
      </c>
      <c r="H85" s="256">
        <v>188.83333333333337</v>
      </c>
      <c r="I85" s="256">
        <v>190.71666666666664</v>
      </c>
      <c r="J85" s="256">
        <v>192.73333333333335</v>
      </c>
      <c r="K85" s="254">
        <v>188.7</v>
      </c>
      <c r="L85" s="254">
        <v>184.8</v>
      </c>
      <c r="M85" s="254">
        <v>19.794840000000001</v>
      </c>
    </row>
    <row r="86" spans="1:13">
      <c r="A86" s="273">
        <v>77</v>
      </c>
      <c r="B86" s="254" t="s">
        <v>98</v>
      </c>
      <c r="C86" s="254">
        <v>83.45</v>
      </c>
      <c r="D86" s="256">
        <v>83.933333333333323</v>
      </c>
      <c r="E86" s="256">
        <v>82.366666666666646</v>
      </c>
      <c r="F86" s="256">
        <v>81.283333333333317</v>
      </c>
      <c r="G86" s="256">
        <v>79.71666666666664</v>
      </c>
      <c r="H86" s="256">
        <v>85.016666666666652</v>
      </c>
      <c r="I86" s="256">
        <v>86.583333333333343</v>
      </c>
      <c r="J86" s="256">
        <v>87.666666666666657</v>
      </c>
      <c r="K86" s="254">
        <v>85.5</v>
      </c>
      <c r="L86" s="254">
        <v>82.85</v>
      </c>
      <c r="M86" s="254">
        <v>224.71941000000001</v>
      </c>
    </row>
    <row r="87" spans="1:13">
      <c r="A87" s="273">
        <v>78</v>
      </c>
      <c r="B87" s="254" t="s">
        <v>359</v>
      </c>
      <c r="C87" s="254">
        <v>221.4</v>
      </c>
      <c r="D87" s="256">
        <v>222.61666666666667</v>
      </c>
      <c r="E87" s="256">
        <v>218.53333333333336</v>
      </c>
      <c r="F87" s="256">
        <v>215.66666666666669</v>
      </c>
      <c r="G87" s="256">
        <v>211.58333333333337</v>
      </c>
      <c r="H87" s="256">
        <v>225.48333333333335</v>
      </c>
      <c r="I87" s="256">
        <v>229.56666666666666</v>
      </c>
      <c r="J87" s="256">
        <v>232.43333333333334</v>
      </c>
      <c r="K87" s="254">
        <v>226.7</v>
      </c>
      <c r="L87" s="254">
        <v>219.75</v>
      </c>
      <c r="M87" s="254">
        <v>44.185769999999998</v>
      </c>
    </row>
    <row r="88" spans="1:13">
      <c r="A88" s="273">
        <v>79</v>
      </c>
      <c r="B88" s="254" t="s">
        <v>240</v>
      </c>
      <c r="C88" s="254">
        <v>45.15</v>
      </c>
      <c r="D88" s="256">
        <v>45.333333333333336</v>
      </c>
      <c r="E88" s="256">
        <v>44.81666666666667</v>
      </c>
      <c r="F88" s="256">
        <v>44.483333333333334</v>
      </c>
      <c r="G88" s="256">
        <v>43.966666666666669</v>
      </c>
      <c r="H88" s="256">
        <v>45.666666666666671</v>
      </c>
      <c r="I88" s="256">
        <v>46.183333333333337</v>
      </c>
      <c r="J88" s="256">
        <v>46.516666666666673</v>
      </c>
      <c r="K88" s="254">
        <v>45.85</v>
      </c>
      <c r="L88" s="254">
        <v>45</v>
      </c>
      <c r="M88" s="254">
        <v>19.23481</v>
      </c>
    </row>
    <row r="89" spans="1:13">
      <c r="A89" s="273">
        <v>80</v>
      </c>
      <c r="B89" s="254" t="s">
        <v>99</v>
      </c>
      <c r="C89" s="254">
        <v>147.35</v>
      </c>
      <c r="D89" s="256">
        <v>148.79999999999998</v>
      </c>
      <c r="E89" s="256">
        <v>145.29999999999995</v>
      </c>
      <c r="F89" s="256">
        <v>143.24999999999997</v>
      </c>
      <c r="G89" s="256">
        <v>139.74999999999994</v>
      </c>
      <c r="H89" s="256">
        <v>150.84999999999997</v>
      </c>
      <c r="I89" s="256">
        <v>154.35000000000002</v>
      </c>
      <c r="J89" s="256">
        <v>156.39999999999998</v>
      </c>
      <c r="K89" s="254">
        <v>152.30000000000001</v>
      </c>
      <c r="L89" s="254">
        <v>146.75</v>
      </c>
      <c r="M89" s="254">
        <v>149.05119999999999</v>
      </c>
    </row>
    <row r="90" spans="1:13">
      <c r="A90" s="273">
        <v>81</v>
      </c>
      <c r="B90" s="254" t="s">
        <v>102</v>
      </c>
      <c r="C90" s="254">
        <v>26.1</v>
      </c>
      <c r="D90" s="256">
        <v>26.283333333333331</v>
      </c>
      <c r="E90" s="256">
        <v>25.716666666666661</v>
      </c>
      <c r="F90" s="256">
        <v>25.333333333333329</v>
      </c>
      <c r="G90" s="256">
        <v>24.766666666666659</v>
      </c>
      <c r="H90" s="256">
        <v>26.666666666666664</v>
      </c>
      <c r="I90" s="256">
        <v>27.233333333333334</v>
      </c>
      <c r="J90" s="256">
        <v>27.616666666666667</v>
      </c>
      <c r="K90" s="254">
        <v>26.85</v>
      </c>
      <c r="L90" s="254">
        <v>25.9</v>
      </c>
      <c r="M90" s="254">
        <v>125.06758000000001</v>
      </c>
    </row>
    <row r="91" spans="1:13">
      <c r="A91" s="273">
        <v>82</v>
      </c>
      <c r="B91" s="254" t="s">
        <v>241</v>
      </c>
      <c r="C91" s="254">
        <v>195.85</v>
      </c>
      <c r="D91" s="256">
        <v>197.75</v>
      </c>
      <c r="E91" s="256">
        <v>192.8</v>
      </c>
      <c r="F91" s="256">
        <v>189.75</v>
      </c>
      <c r="G91" s="256">
        <v>184.8</v>
      </c>
      <c r="H91" s="256">
        <v>200.8</v>
      </c>
      <c r="I91" s="256">
        <v>205.75</v>
      </c>
      <c r="J91" s="256">
        <v>208.8</v>
      </c>
      <c r="K91" s="254">
        <v>202.7</v>
      </c>
      <c r="L91" s="254">
        <v>194.7</v>
      </c>
      <c r="M91" s="254">
        <v>8.3203999999999994</v>
      </c>
    </row>
    <row r="92" spans="1:13">
      <c r="A92" s="273">
        <v>83</v>
      </c>
      <c r="B92" s="254" t="s">
        <v>100</v>
      </c>
      <c r="C92" s="254">
        <v>606.95000000000005</v>
      </c>
      <c r="D92" s="256">
        <v>610.78333333333342</v>
      </c>
      <c r="E92" s="256">
        <v>600.11666666666679</v>
      </c>
      <c r="F92" s="256">
        <v>593.28333333333342</v>
      </c>
      <c r="G92" s="256">
        <v>582.61666666666679</v>
      </c>
      <c r="H92" s="256">
        <v>617.61666666666679</v>
      </c>
      <c r="I92" s="256">
        <v>628.28333333333353</v>
      </c>
      <c r="J92" s="256">
        <v>635.11666666666679</v>
      </c>
      <c r="K92" s="254">
        <v>621.45000000000005</v>
      </c>
      <c r="L92" s="254">
        <v>603.95000000000005</v>
      </c>
      <c r="M92" s="254">
        <v>31.513839999999998</v>
      </c>
    </row>
    <row r="93" spans="1:13">
      <c r="A93" s="273">
        <v>84</v>
      </c>
      <c r="B93" s="254" t="s">
        <v>242</v>
      </c>
      <c r="C93" s="254">
        <v>540.95000000000005</v>
      </c>
      <c r="D93" s="256">
        <v>544.65</v>
      </c>
      <c r="E93" s="256">
        <v>534.29999999999995</v>
      </c>
      <c r="F93" s="256">
        <v>527.65</v>
      </c>
      <c r="G93" s="256">
        <v>517.29999999999995</v>
      </c>
      <c r="H93" s="256">
        <v>551.29999999999995</v>
      </c>
      <c r="I93" s="256">
        <v>561.65000000000009</v>
      </c>
      <c r="J93" s="256">
        <v>568.29999999999995</v>
      </c>
      <c r="K93" s="254">
        <v>555</v>
      </c>
      <c r="L93" s="254">
        <v>538</v>
      </c>
      <c r="M93" s="254">
        <v>1.77671</v>
      </c>
    </row>
    <row r="94" spans="1:13">
      <c r="A94" s="273">
        <v>85</v>
      </c>
      <c r="B94" s="254" t="s">
        <v>103</v>
      </c>
      <c r="C94" s="254">
        <v>815.5</v>
      </c>
      <c r="D94" s="256">
        <v>818.41666666666663</v>
      </c>
      <c r="E94" s="256">
        <v>808.83333333333326</v>
      </c>
      <c r="F94" s="256">
        <v>802.16666666666663</v>
      </c>
      <c r="G94" s="256">
        <v>792.58333333333326</v>
      </c>
      <c r="H94" s="256">
        <v>825.08333333333326</v>
      </c>
      <c r="I94" s="256">
        <v>834.66666666666652</v>
      </c>
      <c r="J94" s="256">
        <v>841.33333333333326</v>
      </c>
      <c r="K94" s="254">
        <v>828</v>
      </c>
      <c r="L94" s="254">
        <v>811.75</v>
      </c>
      <c r="M94" s="254">
        <v>18.082159999999998</v>
      </c>
    </row>
    <row r="95" spans="1:13">
      <c r="A95" s="273">
        <v>86</v>
      </c>
      <c r="B95" s="254" t="s">
        <v>243</v>
      </c>
      <c r="C95" s="254">
        <v>560.70000000000005</v>
      </c>
      <c r="D95" s="256">
        <v>559.6</v>
      </c>
      <c r="E95" s="256">
        <v>547.20000000000005</v>
      </c>
      <c r="F95" s="256">
        <v>533.70000000000005</v>
      </c>
      <c r="G95" s="256">
        <v>521.30000000000007</v>
      </c>
      <c r="H95" s="256">
        <v>573.1</v>
      </c>
      <c r="I95" s="256">
        <v>585.49999999999989</v>
      </c>
      <c r="J95" s="256">
        <v>599</v>
      </c>
      <c r="K95" s="254">
        <v>572</v>
      </c>
      <c r="L95" s="254">
        <v>546.1</v>
      </c>
      <c r="M95" s="254">
        <v>4.8441400000000003</v>
      </c>
    </row>
    <row r="96" spans="1:13">
      <c r="A96" s="273">
        <v>87</v>
      </c>
      <c r="B96" s="254" t="s">
        <v>244</v>
      </c>
      <c r="C96" s="254">
        <v>1288.6500000000001</v>
      </c>
      <c r="D96" s="256">
        <v>1281.0833333333333</v>
      </c>
      <c r="E96" s="256">
        <v>1260.6166666666666</v>
      </c>
      <c r="F96" s="256">
        <v>1232.5833333333333</v>
      </c>
      <c r="G96" s="256">
        <v>1212.1166666666666</v>
      </c>
      <c r="H96" s="256">
        <v>1309.1166666666666</v>
      </c>
      <c r="I96" s="256">
        <v>1329.5833333333333</v>
      </c>
      <c r="J96" s="256">
        <v>1357.6166666666666</v>
      </c>
      <c r="K96" s="254">
        <v>1301.55</v>
      </c>
      <c r="L96" s="254">
        <v>1253.05</v>
      </c>
      <c r="M96" s="254">
        <v>6.6373100000000003</v>
      </c>
    </row>
    <row r="97" spans="1:13">
      <c r="A97" s="273">
        <v>88</v>
      </c>
      <c r="B97" s="254" t="s">
        <v>104</v>
      </c>
      <c r="C97" s="254">
        <v>1375.25</v>
      </c>
      <c r="D97" s="256">
        <v>1376.45</v>
      </c>
      <c r="E97" s="256">
        <v>1363.9</v>
      </c>
      <c r="F97" s="256">
        <v>1352.55</v>
      </c>
      <c r="G97" s="256">
        <v>1340</v>
      </c>
      <c r="H97" s="256">
        <v>1387.8000000000002</v>
      </c>
      <c r="I97" s="256">
        <v>1400.35</v>
      </c>
      <c r="J97" s="256">
        <v>1411.7000000000003</v>
      </c>
      <c r="K97" s="254">
        <v>1389</v>
      </c>
      <c r="L97" s="254">
        <v>1365.1</v>
      </c>
      <c r="M97" s="254">
        <v>8.8295100000000009</v>
      </c>
    </row>
    <row r="98" spans="1:13">
      <c r="A98" s="273">
        <v>89</v>
      </c>
      <c r="B98" s="254" t="s">
        <v>372</v>
      </c>
      <c r="C98" s="254">
        <v>512.1</v>
      </c>
      <c r="D98" s="256">
        <v>515.5333333333333</v>
      </c>
      <c r="E98" s="256">
        <v>507.56666666666661</v>
      </c>
      <c r="F98" s="256">
        <v>503.0333333333333</v>
      </c>
      <c r="G98" s="256">
        <v>495.06666666666661</v>
      </c>
      <c r="H98" s="256">
        <v>520.06666666666661</v>
      </c>
      <c r="I98" s="256">
        <v>528.0333333333333</v>
      </c>
      <c r="J98" s="256">
        <v>532.56666666666661</v>
      </c>
      <c r="K98" s="254">
        <v>523.5</v>
      </c>
      <c r="L98" s="254">
        <v>511</v>
      </c>
      <c r="M98" s="254">
        <v>5.3452400000000004</v>
      </c>
    </row>
    <row r="99" spans="1:13">
      <c r="A99" s="273">
        <v>90</v>
      </c>
      <c r="B99" s="254" t="s">
        <v>246</v>
      </c>
      <c r="C99" s="254">
        <v>269.25</v>
      </c>
      <c r="D99" s="256">
        <v>270.28333333333336</v>
      </c>
      <c r="E99" s="256">
        <v>267.11666666666673</v>
      </c>
      <c r="F99" s="256">
        <v>264.98333333333335</v>
      </c>
      <c r="G99" s="256">
        <v>261.81666666666672</v>
      </c>
      <c r="H99" s="256">
        <v>272.41666666666674</v>
      </c>
      <c r="I99" s="256">
        <v>275.58333333333337</v>
      </c>
      <c r="J99" s="256">
        <v>277.71666666666675</v>
      </c>
      <c r="K99" s="254">
        <v>273.45</v>
      </c>
      <c r="L99" s="254">
        <v>268.14999999999998</v>
      </c>
      <c r="M99" s="254">
        <v>2.1069800000000001</v>
      </c>
    </row>
    <row r="100" spans="1:13">
      <c r="A100" s="273">
        <v>91</v>
      </c>
      <c r="B100" s="254" t="s">
        <v>107</v>
      </c>
      <c r="C100" s="254">
        <v>924.4</v>
      </c>
      <c r="D100" s="256">
        <v>927.08333333333337</v>
      </c>
      <c r="E100" s="256">
        <v>919.36666666666679</v>
      </c>
      <c r="F100" s="256">
        <v>914.33333333333337</v>
      </c>
      <c r="G100" s="256">
        <v>906.61666666666679</v>
      </c>
      <c r="H100" s="256">
        <v>932.11666666666679</v>
      </c>
      <c r="I100" s="256">
        <v>939.83333333333326</v>
      </c>
      <c r="J100" s="256">
        <v>944.86666666666679</v>
      </c>
      <c r="K100" s="254">
        <v>934.8</v>
      </c>
      <c r="L100" s="254">
        <v>922.05</v>
      </c>
      <c r="M100" s="254">
        <v>47.537820000000004</v>
      </c>
    </row>
    <row r="101" spans="1:13">
      <c r="A101" s="273">
        <v>92</v>
      </c>
      <c r="B101" s="254" t="s">
        <v>248</v>
      </c>
      <c r="C101" s="254">
        <v>2812.9</v>
      </c>
      <c r="D101" s="256">
        <v>2826.9666666666667</v>
      </c>
      <c r="E101" s="256">
        <v>2794.9333333333334</v>
      </c>
      <c r="F101" s="256">
        <v>2776.9666666666667</v>
      </c>
      <c r="G101" s="256">
        <v>2744.9333333333334</v>
      </c>
      <c r="H101" s="256">
        <v>2844.9333333333334</v>
      </c>
      <c r="I101" s="256">
        <v>2876.9666666666672</v>
      </c>
      <c r="J101" s="256">
        <v>2894.9333333333334</v>
      </c>
      <c r="K101" s="254">
        <v>2859</v>
      </c>
      <c r="L101" s="254">
        <v>2809</v>
      </c>
      <c r="M101" s="254">
        <v>1.21818</v>
      </c>
    </row>
    <row r="102" spans="1:13">
      <c r="A102" s="273">
        <v>93</v>
      </c>
      <c r="B102" s="254" t="s">
        <v>109</v>
      </c>
      <c r="C102" s="254">
        <v>1432.8</v>
      </c>
      <c r="D102" s="256">
        <v>1442.3999999999999</v>
      </c>
      <c r="E102" s="256">
        <v>1418.8999999999996</v>
      </c>
      <c r="F102" s="256">
        <v>1404.9999999999998</v>
      </c>
      <c r="G102" s="256">
        <v>1381.4999999999995</v>
      </c>
      <c r="H102" s="256">
        <v>1456.2999999999997</v>
      </c>
      <c r="I102" s="256">
        <v>1479.8000000000002</v>
      </c>
      <c r="J102" s="256">
        <v>1493.6999999999998</v>
      </c>
      <c r="K102" s="254">
        <v>1465.9</v>
      </c>
      <c r="L102" s="254">
        <v>1428.5</v>
      </c>
      <c r="M102" s="254">
        <v>53.420920000000002</v>
      </c>
    </row>
    <row r="103" spans="1:13">
      <c r="A103" s="273">
        <v>94</v>
      </c>
      <c r="B103" s="254" t="s">
        <v>249</v>
      </c>
      <c r="C103" s="254">
        <v>667.5</v>
      </c>
      <c r="D103" s="256">
        <v>670.73333333333335</v>
      </c>
      <c r="E103" s="256">
        <v>662.4666666666667</v>
      </c>
      <c r="F103" s="256">
        <v>657.43333333333339</v>
      </c>
      <c r="G103" s="256">
        <v>649.16666666666674</v>
      </c>
      <c r="H103" s="256">
        <v>675.76666666666665</v>
      </c>
      <c r="I103" s="256">
        <v>684.0333333333333</v>
      </c>
      <c r="J103" s="256">
        <v>689.06666666666661</v>
      </c>
      <c r="K103" s="254">
        <v>679</v>
      </c>
      <c r="L103" s="254">
        <v>665.7</v>
      </c>
      <c r="M103" s="254">
        <v>43.169049999999999</v>
      </c>
    </row>
    <row r="104" spans="1:13">
      <c r="A104" s="273">
        <v>95</v>
      </c>
      <c r="B104" s="254" t="s">
        <v>105</v>
      </c>
      <c r="C104" s="254">
        <v>1072.3499999999999</v>
      </c>
      <c r="D104" s="256">
        <v>1075.45</v>
      </c>
      <c r="E104" s="256">
        <v>1062.9000000000001</v>
      </c>
      <c r="F104" s="256">
        <v>1053.45</v>
      </c>
      <c r="G104" s="256">
        <v>1040.9000000000001</v>
      </c>
      <c r="H104" s="256">
        <v>1084.9000000000001</v>
      </c>
      <c r="I104" s="256">
        <v>1097.4499999999998</v>
      </c>
      <c r="J104" s="256">
        <v>1106.9000000000001</v>
      </c>
      <c r="K104" s="254">
        <v>1088</v>
      </c>
      <c r="L104" s="254">
        <v>1066</v>
      </c>
      <c r="M104" s="254">
        <v>18.871960000000001</v>
      </c>
    </row>
    <row r="105" spans="1:13">
      <c r="A105" s="273">
        <v>96</v>
      </c>
      <c r="B105" s="254" t="s">
        <v>110</v>
      </c>
      <c r="C105" s="254">
        <v>2865.1</v>
      </c>
      <c r="D105" s="256">
        <v>2881.2166666666667</v>
      </c>
      <c r="E105" s="256">
        <v>2845.6333333333332</v>
      </c>
      <c r="F105" s="256">
        <v>2826.1666666666665</v>
      </c>
      <c r="G105" s="256">
        <v>2790.583333333333</v>
      </c>
      <c r="H105" s="256">
        <v>2900.6833333333334</v>
      </c>
      <c r="I105" s="256">
        <v>2936.2666666666664</v>
      </c>
      <c r="J105" s="256">
        <v>2955.7333333333336</v>
      </c>
      <c r="K105" s="254">
        <v>2916.8</v>
      </c>
      <c r="L105" s="254">
        <v>2861.75</v>
      </c>
      <c r="M105" s="254">
        <v>6.3738799999999998</v>
      </c>
    </row>
    <row r="106" spans="1:13">
      <c r="A106" s="273">
        <v>97</v>
      </c>
      <c r="B106" s="254" t="s">
        <v>112</v>
      </c>
      <c r="C106" s="254">
        <v>385.2</v>
      </c>
      <c r="D106" s="256">
        <v>385.95</v>
      </c>
      <c r="E106" s="256">
        <v>378.7</v>
      </c>
      <c r="F106" s="256">
        <v>372.2</v>
      </c>
      <c r="G106" s="256">
        <v>364.95</v>
      </c>
      <c r="H106" s="256">
        <v>392.45</v>
      </c>
      <c r="I106" s="256">
        <v>399.7</v>
      </c>
      <c r="J106" s="256">
        <v>406.2</v>
      </c>
      <c r="K106" s="254">
        <v>393.2</v>
      </c>
      <c r="L106" s="254">
        <v>379.45</v>
      </c>
      <c r="M106" s="254">
        <v>306.89219000000003</v>
      </c>
    </row>
    <row r="107" spans="1:13">
      <c r="A107" s="273">
        <v>98</v>
      </c>
      <c r="B107" s="254" t="s">
        <v>113</v>
      </c>
      <c r="C107" s="254">
        <v>266.39999999999998</v>
      </c>
      <c r="D107" s="256">
        <v>268.8</v>
      </c>
      <c r="E107" s="256">
        <v>262.8</v>
      </c>
      <c r="F107" s="256">
        <v>259.2</v>
      </c>
      <c r="G107" s="256">
        <v>253.2</v>
      </c>
      <c r="H107" s="256">
        <v>272.40000000000003</v>
      </c>
      <c r="I107" s="256">
        <v>278.40000000000003</v>
      </c>
      <c r="J107" s="256">
        <v>282.00000000000006</v>
      </c>
      <c r="K107" s="254">
        <v>274.8</v>
      </c>
      <c r="L107" s="254">
        <v>265.2</v>
      </c>
      <c r="M107" s="254">
        <v>60.321280000000002</v>
      </c>
    </row>
    <row r="108" spans="1:13">
      <c r="A108" s="273">
        <v>99</v>
      </c>
      <c r="B108" s="254" t="s">
        <v>114</v>
      </c>
      <c r="C108" s="254">
        <v>2344.15</v>
      </c>
      <c r="D108" s="256">
        <v>2348.7166666666667</v>
      </c>
      <c r="E108" s="256">
        <v>2335.4333333333334</v>
      </c>
      <c r="F108" s="256">
        <v>2326.7166666666667</v>
      </c>
      <c r="G108" s="256">
        <v>2313.4333333333334</v>
      </c>
      <c r="H108" s="256">
        <v>2357.4333333333334</v>
      </c>
      <c r="I108" s="256">
        <v>2370.7166666666672</v>
      </c>
      <c r="J108" s="256">
        <v>2379.4333333333334</v>
      </c>
      <c r="K108" s="254">
        <v>2362</v>
      </c>
      <c r="L108" s="254">
        <v>2340</v>
      </c>
      <c r="M108" s="254">
        <v>8.5623500000000003</v>
      </c>
    </row>
    <row r="109" spans="1:13">
      <c r="A109" s="273">
        <v>100</v>
      </c>
      <c r="B109" s="254" t="s">
        <v>250</v>
      </c>
      <c r="C109" s="254">
        <v>344.6</v>
      </c>
      <c r="D109" s="256">
        <v>343.01666666666665</v>
      </c>
      <c r="E109" s="256">
        <v>337.58333333333331</v>
      </c>
      <c r="F109" s="256">
        <v>330.56666666666666</v>
      </c>
      <c r="G109" s="256">
        <v>325.13333333333333</v>
      </c>
      <c r="H109" s="256">
        <v>350.0333333333333</v>
      </c>
      <c r="I109" s="256">
        <v>355.4666666666667</v>
      </c>
      <c r="J109" s="256">
        <v>362.48333333333329</v>
      </c>
      <c r="K109" s="254">
        <v>348.45</v>
      </c>
      <c r="L109" s="254">
        <v>336</v>
      </c>
      <c r="M109" s="254">
        <v>40.611400000000003</v>
      </c>
    </row>
    <row r="110" spans="1:13">
      <c r="A110" s="273">
        <v>101</v>
      </c>
      <c r="B110" s="254" t="s">
        <v>251</v>
      </c>
      <c r="C110" s="254">
        <v>45.95</v>
      </c>
      <c r="D110" s="256">
        <v>46.15</v>
      </c>
      <c r="E110" s="256">
        <v>45.5</v>
      </c>
      <c r="F110" s="256">
        <v>45.050000000000004</v>
      </c>
      <c r="G110" s="256">
        <v>44.400000000000006</v>
      </c>
      <c r="H110" s="256">
        <v>46.599999999999994</v>
      </c>
      <c r="I110" s="256">
        <v>47.249999999999986</v>
      </c>
      <c r="J110" s="256">
        <v>47.699999999999989</v>
      </c>
      <c r="K110" s="254">
        <v>46.8</v>
      </c>
      <c r="L110" s="254">
        <v>45.7</v>
      </c>
      <c r="M110" s="254">
        <v>16.369589999999999</v>
      </c>
    </row>
    <row r="111" spans="1:13">
      <c r="A111" s="273">
        <v>102</v>
      </c>
      <c r="B111" s="254" t="s">
        <v>108</v>
      </c>
      <c r="C111" s="254">
        <v>2445</v>
      </c>
      <c r="D111" s="256">
        <v>2457.7000000000003</v>
      </c>
      <c r="E111" s="256">
        <v>2427.4000000000005</v>
      </c>
      <c r="F111" s="256">
        <v>2409.8000000000002</v>
      </c>
      <c r="G111" s="256">
        <v>2379.5000000000005</v>
      </c>
      <c r="H111" s="256">
        <v>2475.3000000000006</v>
      </c>
      <c r="I111" s="256">
        <v>2505.6000000000008</v>
      </c>
      <c r="J111" s="256">
        <v>2523.2000000000007</v>
      </c>
      <c r="K111" s="254">
        <v>2488</v>
      </c>
      <c r="L111" s="254">
        <v>2440.1</v>
      </c>
      <c r="M111" s="254">
        <v>25.51577</v>
      </c>
    </row>
    <row r="112" spans="1:13">
      <c r="A112" s="273">
        <v>103</v>
      </c>
      <c r="B112" s="254" t="s">
        <v>116</v>
      </c>
      <c r="C112" s="254">
        <v>618.6</v>
      </c>
      <c r="D112" s="256">
        <v>622.7166666666667</v>
      </c>
      <c r="E112" s="256">
        <v>612.53333333333342</v>
      </c>
      <c r="F112" s="256">
        <v>606.4666666666667</v>
      </c>
      <c r="G112" s="256">
        <v>596.28333333333342</v>
      </c>
      <c r="H112" s="256">
        <v>628.78333333333342</v>
      </c>
      <c r="I112" s="256">
        <v>638.96666666666681</v>
      </c>
      <c r="J112" s="256">
        <v>645.03333333333342</v>
      </c>
      <c r="K112" s="254">
        <v>632.9</v>
      </c>
      <c r="L112" s="254">
        <v>616.65</v>
      </c>
      <c r="M112" s="254">
        <v>139.00762</v>
      </c>
    </row>
    <row r="113" spans="1:13">
      <c r="A113" s="273">
        <v>104</v>
      </c>
      <c r="B113" s="254" t="s">
        <v>252</v>
      </c>
      <c r="C113" s="254">
        <v>1527.85</v>
      </c>
      <c r="D113" s="256">
        <v>1523.25</v>
      </c>
      <c r="E113" s="256">
        <v>1499.5</v>
      </c>
      <c r="F113" s="256">
        <v>1471.15</v>
      </c>
      <c r="G113" s="256">
        <v>1447.4</v>
      </c>
      <c r="H113" s="256">
        <v>1551.6</v>
      </c>
      <c r="I113" s="256">
        <v>1575.35</v>
      </c>
      <c r="J113" s="256">
        <v>1603.6999999999998</v>
      </c>
      <c r="K113" s="254">
        <v>1547</v>
      </c>
      <c r="L113" s="254">
        <v>1494.9</v>
      </c>
      <c r="M113" s="254">
        <v>8.9639900000000008</v>
      </c>
    </row>
    <row r="114" spans="1:13">
      <c r="A114" s="273">
        <v>105</v>
      </c>
      <c r="B114" s="254" t="s">
        <v>117</v>
      </c>
      <c r="C114" s="254">
        <v>541.9</v>
      </c>
      <c r="D114" s="256">
        <v>546.48333333333323</v>
      </c>
      <c r="E114" s="256">
        <v>535.41666666666652</v>
      </c>
      <c r="F114" s="256">
        <v>528.93333333333328</v>
      </c>
      <c r="G114" s="256">
        <v>517.86666666666656</v>
      </c>
      <c r="H114" s="256">
        <v>552.96666666666647</v>
      </c>
      <c r="I114" s="256">
        <v>564.0333333333333</v>
      </c>
      <c r="J114" s="256">
        <v>570.51666666666642</v>
      </c>
      <c r="K114" s="254">
        <v>557.54999999999995</v>
      </c>
      <c r="L114" s="254">
        <v>540</v>
      </c>
      <c r="M114" s="254">
        <v>19.516380000000002</v>
      </c>
    </row>
    <row r="115" spans="1:13">
      <c r="A115" s="273">
        <v>106</v>
      </c>
      <c r="B115" s="254" t="s">
        <v>387</v>
      </c>
      <c r="C115" s="254">
        <v>577.5</v>
      </c>
      <c r="D115" s="256">
        <v>572.83333333333337</v>
      </c>
      <c r="E115" s="256">
        <v>562.66666666666674</v>
      </c>
      <c r="F115" s="256">
        <v>547.83333333333337</v>
      </c>
      <c r="G115" s="256">
        <v>537.66666666666674</v>
      </c>
      <c r="H115" s="256">
        <v>587.66666666666674</v>
      </c>
      <c r="I115" s="256">
        <v>597.83333333333348</v>
      </c>
      <c r="J115" s="256">
        <v>612.66666666666674</v>
      </c>
      <c r="K115" s="254">
        <v>583</v>
      </c>
      <c r="L115" s="254">
        <v>558</v>
      </c>
      <c r="M115" s="254">
        <v>35.993569999999998</v>
      </c>
    </row>
    <row r="116" spans="1:13">
      <c r="A116" s="273">
        <v>107</v>
      </c>
      <c r="B116" s="254" t="s">
        <v>119</v>
      </c>
      <c r="C116" s="254">
        <v>55.15</v>
      </c>
      <c r="D116" s="256">
        <v>55.383333333333333</v>
      </c>
      <c r="E116" s="256">
        <v>54.766666666666666</v>
      </c>
      <c r="F116" s="256">
        <v>54.383333333333333</v>
      </c>
      <c r="G116" s="256">
        <v>53.766666666666666</v>
      </c>
      <c r="H116" s="256">
        <v>55.766666666666666</v>
      </c>
      <c r="I116" s="256">
        <v>56.383333333333326</v>
      </c>
      <c r="J116" s="256">
        <v>56.766666666666666</v>
      </c>
      <c r="K116" s="254">
        <v>56</v>
      </c>
      <c r="L116" s="254">
        <v>55</v>
      </c>
      <c r="M116" s="254">
        <v>172.18573000000001</v>
      </c>
    </row>
    <row r="117" spans="1:13">
      <c r="A117" s="273">
        <v>108</v>
      </c>
      <c r="B117" s="254" t="s">
        <v>126</v>
      </c>
      <c r="C117" s="254">
        <v>207</v>
      </c>
      <c r="D117" s="256">
        <v>207.70000000000002</v>
      </c>
      <c r="E117" s="256">
        <v>206.10000000000002</v>
      </c>
      <c r="F117" s="256">
        <v>205.20000000000002</v>
      </c>
      <c r="G117" s="256">
        <v>203.60000000000002</v>
      </c>
      <c r="H117" s="256">
        <v>208.60000000000002</v>
      </c>
      <c r="I117" s="256">
        <v>210.2</v>
      </c>
      <c r="J117" s="256">
        <v>211.10000000000002</v>
      </c>
      <c r="K117" s="254">
        <v>209.3</v>
      </c>
      <c r="L117" s="254">
        <v>206.8</v>
      </c>
      <c r="M117" s="254">
        <v>208.84367</v>
      </c>
    </row>
    <row r="118" spans="1:13">
      <c r="A118" s="273">
        <v>109</v>
      </c>
      <c r="B118" s="254" t="s">
        <v>115</v>
      </c>
      <c r="C118" s="254">
        <v>209.25</v>
      </c>
      <c r="D118" s="256">
        <v>206.06666666666669</v>
      </c>
      <c r="E118" s="256">
        <v>195.68333333333339</v>
      </c>
      <c r="F118" s="256">
        <v>182.1166666666667</v>
      </c>
      <c r="G118" s="256">
        <v>171.73333333333341</v>
      </c>
      <c r="H118" s="256">
        <v>219.63333333333338</v>
      </c>
      <c r="I118" s="256">
        <v>230.01666666666665</v>
      </c>
      <c r="J118" s="256">
        <v>243.58333333333337</v>
      </c>
      <c r="K118" s="254">
        <v>216.45</v>
      </c>
      <c r="L118" s="254">
        <v>192.5</v>
      </c>
      <c r="M118" s="254">
        <v>788.04625999999996</v>
      </c>
    </row>
    <row r="119" spans="1:13">
      <c r="A119" s="273">
        <v>110</v>
      </c>
      <c r="B119" s="254" t="s">
        <v>255</v>
      </c>
      <c r="C119" s="254">
        <v>128.35</v>
      </c>
      <c r="D119" s="256">
        <v>127.45</v>
      </c>
      <c r="E119" s="256">
        <v>125.9</v>
      </c>
      <c r="F119" s="256">
        <v>123.45</v>
      </c>
      <c r="G119" s="256">
        <v>121.9</v>
      </c>
      <c r="H119" s="256">
        <v>129.9</v>
      </c>
      <c r="I119" s="256">
        <v>131.44999999999999</v>
      </c>
      <c r="J119" s="256">
        <v>133.9</v>
      </c>
      <c r="K119" s="254">
        <v>129</v>
      </c>
      <c r="L119" s="254">
        <v>125</v>
      </c>
      <c r="M119" s="254">
        <v>32.7044</v>
      </c>
    </row>
    <row r="120" spans="1:13">
      <c r="A120" s="273">
        <v>111</v>
      </c>
      <c r="B120" s="254" t="s">
        <v>125</v>
      </c>
      <c r="C120" s="254">
        <v>104.7</v>
      </c>
      <c r="D120" s="256">
        <v>106.3</v>
      </c>
      <c r="E120" s="256">
        <v>102.89999999999999</v>
      </c>
      <c r="F120" s="256">
        <v>101.1</v>
      </c>
      <c r="G120" s="256">
        <v>97.699999999999989</v>
      </c>
      <c r="H120" s="256">
        <v>108.1</v>
      </c>
      <c r="I120" s="256">
        <v>111.5</v>
      </c>
      <c r="J120" s="256">
        <v>113.3</v>
      </c>
      <c r="K120" s="254">
        <v>109.7</v>
      </c>
      <c r="L120" s="254">
        <v>104.5</v>
      </c>
      <c r="M120" s="254">
        <v>564.82449999999994</v>
      </c>
    </row>
    <row r="121" spans="1:13">
      <c r="A121" s="273">
        <v>112</v>
      </c>
      <c r="B121" s="254" t="s">
        <v>772</v>
      </c>
      <c r="C121" s="254">
        <v>1855.65</v>
      </c>
      <c r="D121" s="256">
        <v>1849.6166666666668</v>
      </c>
      <c r="E121" s="256">
        <v>1828.8333333333335</v>
      </c>
      <c r="F121" s="256">
        <v>1802.0166666666667</v>
      </c>
      <c r="G121" s="256">
        <v>1781.2333333333333</v>
      </c>
      <c r="H121" s="256">
        <v>1876.4333333333336</v>
      </c>
      <c r="I121" s="256">
        <v>1897.2166666666669</v>
      </c>
      <c r="J121" s="256">
        <v>1924.0333333333338</v>
      </c>
      <c r="K121" s="254">
        <v>1870.4</v>
      </c>
      <c r="L121" s="254">
        <v>1822.8</v>
      </c>
      <c r="M121" s="254">
        <v>9.5983000000000001</v>
      </c>
    </row>
    <row r="122" spans="1:13">
      <c r="A122" s="273">
        <v>113</v>
      </c>
      <c r="B122" s="254" t="s">
        <v>120</v>
      </c>
      <c r="C122" s="254">
        <v>502.5</v>
      </c>
      <c r="D122" s="256">
        <v>507</v>
      </c>
      <c r="E122" s="256">
        <v>497</v>
      </c>
      <c r="F122" s="256">
        <v>491.5</v>
      </c>
      <c r="G122" s="256">
        <v>481.5</v>
      </c>
      <c r="H122" s="256">
        <v>512.5</v>
      </c>
      <c r="I122" s="256">
        <v>522.5</v>
      </c>
      <c r="J122" s="256">
        <v>528</v>
      </c>
      <c r="K122" s="254">
        <v>517</v>
      </c>
      <c r="L122" s="254">
        <v>501.5</v>
      </c>
      <c r="M122" s="254">
        <v>19.62472</v>
      </c>
    </row>
    <row r="123" spans="1:13">
      <c r="A123" s="273">
        <v>114</v>
      </c>
      <c r="B123" s="254" t="s">
        <v>824</v>
      </c>
      <c r="C123" s="254">
        <v>243.65</v>
      </c>
      <c r="D123" s="256">
        <v>244</v>
      </c>
      <c r="E123" s="256">
        <v>241.25</v>
      </c>
      <c r="F123" s="256">
        <v>238.85</v>
      </c>
      <c r="G123" s="256">
        <v>236.1</v>
      </c>
      <c r="H123" s="256">
        <v>246.4</v>
      </c>
      <c r="I123" s="256">
        <v>249.15</v>
      </c>
      <c r="J123" s="256">
        <v>251.55</v>
      </c>
      <c r="K123" s="254">
        <v>246.75</v>
      </c>
      <c r="L123" s="254">
        <v>241.6</v>
      </c>
      <c r="M123" s="254">
        <v>27.870809999999999</v>
      </c>
    </row>
    <row r="124" spans="1:13">
      <c r="A124" s="273">
        <v>115</v>
      </c>
      <c r="B124" s="254" t="s">
        <v>122</v>
      </c>
      <c r="C124" s="254">
        <v>975.5</v>
      </c>
      <c r="D124" s="256">
        <v>975.4666666666667</v>
      </c>
      <c r="E124" s="256">
        <v>963.03333333333342</v>
      </c>
      <c r="F124" s="256">
        <v>950.56666666666672</v>
      </c>
      <c r="G124" s="256">
        <v>938.13333333333344</v>
      </c>
      <c r="H124" s="256">
        <v>987.93333333333339</v>
      </c>
      <c r="I124" s="256">
        <v>1000.3666666666668</v>
      </c>
      <c r="J124" s="256">
        <v>1012.8333333333334</v>
      </c>
      <c r="K124" s="254">
        <v>987.9</v>
      </c>
      <c r="L124" s="254">
        <v>963</v>
      </c>
      <c r="M124" s="254">
        <v>58.354399999999998</v>
      </c>
    </row>
    <row r="125" spans="1:13">
      <c r="A125" s="273">
        <v>116</v>
      </c>
      <c r="B125" s="254" t="s">
        <v>256</v>
      </c>
      <c r="C125" s="254">
        <v>4394.75</v>
      </c>
      <c r="D125" s="256">
        <v>4399.6333333333332</v>
      </c>
      <c r="E125" s="256">
        <v>4340.2166666666662</v>
      </c>
      <c r="F125" s="256">
        <v>4285.6833333333334</v>
      </c>
      <c r="G125" s="256">
        <v>4226.2666666666664</v>
      </c>
      <c r="H125" s="256">
        <v>4454.1666666666661</v>
      </c>
      <c r="I125" s="256">
        <v>4513.5833333333339</v>
      </c>
      <c r="J125" s="256">
        <v>4568.1166666666659</v>
      </c>
      <c r="K125" s="254">
        <v>4459.05</v>
      </c>
      <c r="L125" s="254">
        <v>4345.1000000000004</v>
      </c>
      <c r="M125" s="254">
        <v>4.6851099999999999</v>
      </c>
    </row>
    <row r="126" spans="1:13">
      <c r="A126" s="273">
        <v>117</v>
      </c>
      <c r="B126" s="254" t="s">
        <v>124</v>
      </c>
      <c r="C126" s="254">
        <v>1339.3</v>
      </c>
      <c r="D126" s="256">
        <v>1341.1333333333332</v>
      </c>
      <c r="E126" s="256">
        <v>1333.1666666666665</v>
      </c>
      <c r="F126" s="256">
        <v>1327.0333333333333</v>
      </c>
      <c r="G126" s="256">
        <v>1319.0666666666666</v>
      </c>
      <c r="H126" s="256">
        <v>1347.2666666666664</v>
      </c>
      <c r="I126" s="256">
        <v>1355.2333333333331</v>
      </c>
      <c r="J126" s="256">
        <v>1361.3666666666663</v>
      </c>
      <c r="K126" s="254">
        <v>1349.1</v>
      </c>
      <c r="L126" s="254">
        <v>1335</v>
      </c>
      <c r="M126" s="254">
        <v>44.900919999999999</v>
      </c>
    </row>
    <row r="127" spans="1:13">
      <c r="A127" s="273">
        <v>118</v>
      </c>
      <c r="B127" s="254" t="s">
        <v>121</v>
      </c>
      <c r="C127" s="254">
        <v>1669.6</v>
      </c>
      <c r="D127" s="256">
        <v>1673.6666666666667</v>
      </c>
      <c r="E127" s="256">
        <v>1652.9333333333334</v>
      </c>
      <c r="F127" s="256">
        <v>1636.2666666666667</v>
      </c>
      <c r="G127" s="256">
        <v>1615.5333333333333</v>
      </c>
      <c r="H127" s="256">
        <v>1690.3333333333335</v>
      </c>
      <c r="I127" s="256">
        <v>1711.0666666666666</v>
      </c>
      <c r="J127" s="256">
        <v>1727.7333333333336</v>
      </c>
      <c r="K127" s="254">
        <v>1694.4</v>
      </c>
      <c r="L127" s="254">
        <v>1657</v>
      </c>
      <c r="M127" s="254">
        <v>5.5026000000000002</v>
      </c>
    </row>
    <row r="128" spans="1:13">
      <c r="A128" s="273">
        <v>119</v>
      </c>
      <c r="B128" s="254" t="s">
        <v>257</v>
      </c>
      <c r="C128" s="254">
        <v>2208.5</v>
      </c>
      <c r="D128" s="256">
        <v>2213.4500000000003</v>
      </c>
      <c r="E128" s="256">
        <v>2168.2000000000007</v>
      </c>
      <c r="F128" s="256">
        <v>2127.9000000000005</v>
      </c>
      <c r="G128" s="256">
        <v>2082.650000000001</v>
      </c>
      <c r="H128" s="256">
        <v>2253.7500000000005</v>
      </c>
      <c r="I128" s="256">
        <v>2298.9999999999995</v>
      </c>
      <c r="J128" s="256">
        <v>2339.3000000000002</v>
      </c>
      <c r="K128" s="254">
        <v>2258.6999999999998</v>
      </c>
      <c r="L128" s="254">
        <v>2173.15</v>
      </c>
      <c r="M128" s="254">
        <v>7.7705599999999997</v>
      </c>
    </row>
    <row r="129" spans="1:13">
      <c r="A129" s="273">
        <v>120</v>
      </c>
      <c r="B129" s="254" t="s">
        <v>258</v>
      </c>
      <c r="C129" s="254">
        <v>117.4</v>
      </c>
      <c r="D129" s="256">
        <v>116.98333333333333</v>
      </c>
      <c r="E129" s="256">
        <v>115.66666666666667</v>
      </c>
      <c r="F129" s="256">
        <v>113.93333333333334</v>
      </c>
      <c r="G129" s="256">
        <v>112.61666666666667</v>
      </c>
      <c r="H129" s="256">
        <v>118.71666666666667</v>
      </c>
      <c r="I129" s="256">
        <v>120.03333333333333</v>
      </c>
      <c r="J129" s="256">
        <v>121.76666666666667</v>
      </c>
      <c r="K129" s="254">
        <v>118.3</v>
      </c>
      <c r="L129" s="254">
        <v>115.25</v>
      </c>
      <c r="M129" s="254">
        <v>27.095590000000001</v>
      </c>
    </row>
    <row r="130" spans="1:13">
      <c r="A130" s="273">
        <v>121</v>
      </c>
      <c r="B130" s="254" t="s">
        <v>128</v>
      </c>
      <c r="C130" s="254">
        <v>694.5</v>
      </c>
      <c r="D130" s="256">
        <v>693.70000000000016</v>
      </c>
      <c r="E130" s="256">
        <v>684.00000000000034</v>
      </c>
      <c r="F130" s="256">
        <v>673.50000000000023</v>
      </c>
      <c r="G130" s="256">
        <v>663.80000000000041</v>
      </c>
      <c r="H130" s="256">
        <v>704.20000000000027</v>
      </c>
      <c r="I130" s="256">
        <v>713.90000000000009</v>
      </c>
      <c r="J130" s="256">
        <v>724.4000000000002</v>
      </c>
      <c r="K130" s="254">
        <v>703.4</v>
      </c>
      <c r="L130" s="254">
        <v>683.2</v>
      </c>
      <c r="M130" s="254">
        <v>101.0485</v>
      </c>
    </row>
    <row r="131" spans="1:13">
      <c r="A131" s="273">
        <v>122</v>
      </c>
      <c r="B131" s="254" t="s">
        <v>127</v>
      </c>
      <c r="C131" s="254">
        <v>401.05</v>
      </c>
      <c r="D131" s="256">
        <v>403.09999999999997</v>
      </c>
      <c r="E131" s="256">
        <v>387.94999999999993</v>
      </c>
      <c r="F131" s="256">
        <v>374.84999999999997</v>
      </c>
      <c r="G131" s="256">
        <v>359.69999999999993</v>
      </c>
      <c r="H131" s="256">
        <v>416.19999999999993</v>
      </c>
      <c r="I131" s="256">
        <v>431.34999999999991</v>
      </c>
      <c r="J131" s="256">
        <v>444.44999999999993</v>
      </c>
      <c r="K131" s="254">
        <v>418.25</v>
      </c>
      <c r="L131" s="254">
        <v>390</v>
      </c>
      <c r="M131" s="254">
        <v>352.92844000000002</v>
      </c>
    </row>
    <row r="132" spans="1:13">
      <c r="A132" s="273">
        <v>123</v>
      </c>
      <c r="B132" s="254" t="s">
        <v>129</v>
      </c>
      <c r="C132" s="254">
        <v>2985.8</v>
      </c>
      <c r="D132" s="256">
        <v>3005.2166666666667</v>
      </c>
      <c r="E132" s="256">
        <v>2947.9833333333336</v>
      </c>
      <c r="F132" s="256">
        <v>2910.166666666667</v>
      </c>
      <c r="G132" s="256">
        <v>2852.9333333333338</v>
      </c>
      <c r="H132" s="256">
        <v>3043.0333333333333</v>
      </c>
      <c r="I132" s="256">
        <v>3100.266666666666</v>
      </c>
      <c r="J132" s="256">
        <v>3138.083333333333</v>
      </c>
      <c r="K132" s="254">
        <v>3062.45</v>
      </c>
      <c r="L132" s="254">
        <v>2967.4</v>
      </c>
      <c r="M132" s="254">
        <v>5.7269100000000002</v>
      </c>
    </row>
    <row r="133" spans="1:13">
      <c r="A133" s="273">
        <v>124</v>
      </c>
      <c r="B133" s="254" t="s">
        <v>131</v>
      </c>
      <c r="C133" s="254">
        <v>1708.2</v>
      </c>
      <c r="D133" s="256">
        <v>1716.7666666666664</v>
      </c>
      <c r="E133" s="256">
        <v>1696.5333333333328</v>
      </c>
      <c r="F133" s="256">
        <v>1684.8666666666663</v>
      </c>
      <c r="G133" s="256">
        <v>1664.6333333333328</v>
      </c>
      <c r="H133" s="256">
        <v>1728.4333333333329</v>
      </c>
      <c r="I133" s="256">
        <v>1748.6666666666665</v>
      </c>
      <c r="J133" s="256">
        <v>1760.333333333333</v>
      </c>
      <c r="K133" s="254">
        <v>1737</v>
      </c>
      <c r="L133" s="254">
        <v>1705.1</v>
      </c>
      <c r="M133" s="254">
        <v>25.98038</v>
      </c>
    </row>
    <row r="134" spans="1:13">
      <c r="A134" s="273">
        <v>125</v>
      </c>
      <c r="B134" s="254" t="s">
        <v>132</v>
      </c>
      <c r="C134" s="254">
        <v>90.2</v>
      </c>
      <c r="D134" s="256">
        <v>90.266666666666666</v>
      </c>
      <c r="E134" s="256">
        <v>88.733333333333334</v>
      </c>
      <c r="F134" s="256">
        <v>87.266666666666666</v>
      </c>
      <c r="G134" s="256">
        <v>85.733333333333334</v>
      </c>
      <c r="H134" s="256">
        <v>91.733333333333334</v>
      </c>
      <c r="I134" s="256">
        <v>93.266666666666666</v>
      </c>
      <c r="J134" s="256">
        <v>94.733333333333334</v>
      </c>
      <c r="K134" s="254">
        <v>91.8</v>
      </c>
      <c r="L134" s="254">
        <v>88.8</v>
      </c>
      <c r="M134" s="254">
        <v>149.10434000000001</v>
      </c>
    </row>
    <row r="135" spans="1:13">
      <c r="A135" s="273">
        <v>126</v>
      </c>
      <c r="B135" s="254" t="s">
        <v>259</v>
      </c>
      <c r="C135" s="254">
        <v>2610.8000000000002</v>
      </c>
      <c r="D135" s="256">
        <v>2624.6666666666665</v>
      </c>
      <c r="E135" s="256">
        <v>2585.333333333333</v>
      </c>
      <c r="F135" s="256">
        <v>2559.8666666666663</v>
      </c>
      <c r="G135" s="256">
        <v>2520.5333333333328</v>
      </c>
      <c r="H135" s="256">
        <v>2650.1333333333332</v>
      </c>
      <c r="I135" s="256">
        <v>2689.4666666666662</v>
      </c>
      <c r="J135" s="256">
        <v>2714.9333333333334</v>
      </c>
      <c r="K135" s="254">
        <v>2664</v>
      </c>
      <c r="L135" s="254">
        <v>2599.1999999999998</v>
      </c>
      <c r="M135" s="254">
        <v>0.97601000000000004</v>
      </c>
    </row>
    <row r="136" spans="1:13">
      <c r="A136" s="273">
        <v>127</v>
      </c>
      <c r="B136" s="254" t="s">
        <v>133</v>
      </c>
      <c r="C136" s="254">
        <v>450.95</v>
      </c>
      <c r="D136" s="256">
        <v>448.9666666666667</v>
      </c>
      <c r="E136" s="256">
        <v>444.43333333333339</v>
      </c>
      <c r="F136" s="256">
        <v>437.91666666666669</v>
      </c>
      <c r="G136" s="256">
        <v>433.38333333333338</v>
      </c>
      <c r="H136" s="256">
        <v>455.48333333333341</v>
      </c>
      <c r="I136" s="256">
        <v>460.01666666666671</v>
      </c>
      <c r="J136" s="256">
        <v>466.53333333333342</v>
      </c>
      <c r="K136" s="254">
        <v>453.5</v>
      </c>
      <c r="L136" s="254">
        <v>442.45</v>
      </c>
      <c r="M136" s="254">
        <v>22.194109999999998</v>
      </c>
    </row>
    <row r="137" spans="1:13">
      <c r="A137" s="273">
        <v>128</v>
      </c>
      <c r="B137" s="254" t="s">
        <v>260</v>
      </c>
      <c r="C137" s="254">
        <v>3673.75</v>
      </c>
      <c r="D137" s="256">
        <v>3698.75</v>
      </c>
      <c r="E137" s="256">
        <v>3631.05</v>
      </c>
      <c r="F137" s="256">
        <v>3588.3500000000004</v>
      </c>
      <c r="G137" s="256">
        <v>3520.6500000000005</v>
      </c>
      <c r="H137" s="256">
        <v>3741.45</v>
      </c>
      <c r="I137" s="256">
        <v>3809.1499999999996</v>
      </c>
      <c r="J137" s="256">
        <v>3851.8499999999995</v>
      </c>
      <c r="K137" s="254">
        <v>3766.45</v>
      </c>
      <c r="L137" s="254">
        <v>3656.05</v>
      </c>
      <c r="M137" s="254">
        <v>3.60209</v>
      </c>
    </row>
    <row r="138" spans="1:13">
      <c r="A138" s="273">
        <v>129</v>
      </c>
      <c r="B138" s="254" t="s">
        <v>134</v>
      </c>
      <c r="C138" s="254">
        <v>1409.75</v>
      </c>
      <c r="D138" s="256">
        <v>1412.7833333333335</v>
      </c>
      <c r="E138" s="256">
        <v>1398.616666666667</v>
      </c>
      <c r="F138" s="256">
        <v>1387.4833333333336</v>
      </c>
      <c r="G138" s="256">
        <v>1373.3166666666671</v>
      </c>
      <c r="H138" s="256">
        <v>1423.916666666667</v>
      </c>
      <c r="I138" s="256">
        <v>1438.0833333333335</v>
      </c>
      <c r="J138" s="256">
        <v>1449.2166666666669</v>
      </c>
      <c r="K138" s="254">
        <v>1426.95</v>
      </c>
      <c r="L138" s="254">
        <v>1401.65</v>
      </c>
      <c r="M138" s="254">
        <v>19.962540000000001</v>
      </c>
    </row>
    <row r="139" spans="1:13">
      <c r="A139" s="273">
        <v>130</v>
      </c>
      <c r="B139" s="254" t="s">
        <v>135</v>
      </c>
      <c r="C139" s="254">
        <v>1204.3</v>
      </c>
      <c r="D139" s="256">
        <v>1207.25</v>
      </c>
      <c r="E139" s="256">
        <v>1194.5</v>
      </c>
      <c r="F139" s="256">
        <v>1184.7</v>
      </c>
      <c r="G139" s="256">
        <v>1171.95</v>
      </c>
      <c r="H139" s="256">
        <v>1217.05</v>
      </c>
      <c r="I139" s="256">
        <v>1229.8</v>
      </c>
      <c r="J139" s="256">
        <v>1239.5999999999999</v>
      </c>
      <c r="K139" s="254">
        <v>1220</v>
      </c>
      <c r="L139" s="254">
        <v>1197.45</v>
      </c>
      <c r="M139" s="254">
        <v>18.373819999999998</v>
      </c>
    </row>
    <row r="140" spans="1:13">
      <c r="A140" s="273">
        <v>131</v>
      </c>
      <c r="B140" s="254" t="s">
        <v>146</v>
      </c>
      <c r="C140" s="254">
        <v>81231.100000000006</v>
      </c>
      <c r="D140" s="256">
        <v>80982.46666666666</v>
      </c>
      <c r="E140" s="256">
        <v>79494.983333333323</v>
      </c>
      <c r="F140" s="256">
        <v>77758.866666666669</v>
      </c>
      <c r="G140" s="256">
        <v>76271.383333333331</v>
      </c>
      <c r="H140" s="256">
        <v>82718.583333333314</v>
      </c>
      <c r="I140" s="256">
        <v>84206.066666666651</v>
      </c>
      <c r="J140" s="256">
        <v>85942.183333333305</v>
      </c>
      <c r="K140" s="254">
        <v>82469.95</v>
      </c>
      <c r="L140" s="254">
        <v>79246.350000000006</v>
      </c>
      <c r="M140" s="254">
        <v>0.26036999999999999</v>
      </c>
    </row>
    <row r="141" spans="1:13">
      <c r="A141" s="273">
        <v>132</v>
      </c>
      <c r="B141" s="254" t="s">
        <v>143</v>
      </c>
      <c r="C141" s="254">
        <v>1115.8499999999999</v>
      </c>
      <c r="D141" s="256">
        <v>1117.1833333333334</v>
      </c>
      <c r="E141" s="256">
        <v>1106.7166666666667</v>
      </c>
      <c r="F141" s="256">
        <v>1097.5833333333333</v>
      </c>
      <c r="G141" s="256">
        <v>1087.1166666666666</v>
      </c>
      <c r="H141" s="256">
        <v>1126.3166666666668</v>
      </c>
      <c r="I141" s="256">
        <v>1136.7833333333335</v>
      </c>
      <c r="J141" s="256">
        <v>1145.916666666667</v>
      </c>
      <c r="K141" s="254">
        <v>1127.6500000000001</v>
      </c>
      <c r="L141" s="254">
        <v>1108.05</v>
      </c>
      <c r="M141" s="254">
        <v>2.14954</v>
      </c>
    </row>
    <row r="142" spans="1:13">
      <c r="A142" s="273">
        <v>133</v>
      </c>
      <c r="B142" s="254" t="s">
        <v>137</v>
      </c>
      <c r="C142" s="254">
        <v>160.25</v>
      </c>
      <c r="D142" s="256">
        <v>157.95000000000002</v>
      </c>
      <c r="E142" s="256">
        <v>154.90000000000003</v>
      </c>
      <c r="F142" s="256">
        <v>149.55000000000001</v>
      </c>
      <c r="G142" s="256">
        <v>146.50000000000003</v>
      </c>
      <c r="H142" s="256">
        <v>163.30000000000004</v>
      </c>
      <c r="I142" s="256">
        <v>166.35000000000005</v>
      </c>
      <c r="J142" s="256">
        <v>171.70000000000005</v>
      </c>
      <c r="K142" s="254">
        <v>161</v>
      </c>
      <c r="L142" s="254">
        <v>152.6</v>
      </c>
      <c r="M142" s="254">
        <v>215.75695999999999</v>
      </c>
    </row>
    <row r="143" spans="1:13">
      <c r="A143" s="273">
        <v>134</v>
      </c>
      <c r="B143" s="254" t="s">
        <v>136</v>
      </c>
      <c r="C143" s="254">
        <v>803.25</v>
      </c>
      <c r="D143" s="256">
        <v>798.26666666666677</v>
      </c>
      <c r="E143" s="256">
        <v>786.98333333333358</v>
      </c>
      <c r="F143" s="256">
        <v>770.71666666666681</v>
      </c>
      <c r="G143" s="256">
        <v>759.43333333333362</v>
      </c>
      <c r="H143" s="256">
        <v>814.53333333333353</v>
      </c>
      <c r="I143" s="256">
        <v>825.81666666666661</v>
      </c>
      <c r="J143" s="256">
        <v>842.08333333333348</v>
      </c>
      <c r="K143" s="254">
        <v>809.55</v>
      </c>
      <c r="L143" s="254">
        <v>782</v>
      </c>
      <c r="M143" s="254">
        <v>100.92542</v>
      </c>
    </row>
    <row r="144" spans="1:13">
      <c r="A144" s="273">
        <v>135</v>
      </c>
      <c r="B144" s="254" t="s">
        <v>138</v>
      </c>
      <c r="C144" s="254">
        <v>159.69999999999999</v>
      </c>
      <c r="D144" s="256">
        <v>160.23333333333332</v>
      </c>
      <c r="E144" s="256">
        <v>157.51666666666665</v>
      </c>
      <c r="F144" s="256">
        <v>155.33333333333334</v>
      </c>
      <c r="G144" s="256">
        <v>152.61666666666667</v>
      </c>
      <c r="H144" s="256">
        <v>162.41666666666663</v>
      </c>
      <c r="I144" s="256">
        <v>165.13333333333327</v>
      </c>
      <c r="J144" s="256">
        <v>167.31666666666661</v>
      </c>
      <c r="K144" s="254">
        <v>162.94999999999999</v>
      </c>
      <c r="L144" s="254">
        <v>158.05000000000001</v>
      </c>
      <c r="M144" s="254">
        <v>86.513670000000005</v>
      </c>
    </row>
    <row r="145" spans="1:13">
      <c r="A145" s="273">
        <v>136</v>
      </c>
      <c r="B145" s="254" t="s">
        <v>139</v>
      </c>
      <c r="C145" s="254">
        <v>469.05</v>
      </c>
      <c r="D145" s="256">
        <v>471.0333333333333</v>
      </c>
      <c r="E145" s="256">
        <v>466.11666666666662</v>
      </c>
      <c r="F145" s="256">
        <v>463.18333333333334</v>
      </c>
      <c r="G145" s="256">
        <v>458.26666666666665</v>
      </c>
      <c r="H145" s="256">
        <v>473.96666666666658</v>
      </c>
      <c r="I145" s="256">
        <v>478.88333333333333</v>
      </c>
      <c r="J145" s="256">
        <v>481.81666666666655</v>
      </c>
      <c r="K145" s="254">
        <v>475.95</v>
      </c>
      <c r="L145" s="254">
        <v>468.1</v>
      </c>
      <c r="M145" s="254">
        <v>13.568210000000001</v>
      </c>
    </row>
    <row r="146" spans="1:13">
      <c r="A146" s="273">
        <v>137</v>
      </c>
      <c r="B146" s="254" t="s">
        <v>140</v>
      </c>
      <c r="C146" s="254">
        <v>6737.85</v>
      </c>
      <c r="D146" s="256">
        <v>6760.6833333333334</v>
      </c>
      <c r="E146" s="256">
        <v>6706.666666666667</v>
      </c>
      <c r="F146" s="256">
        <v>6675.4833333333336</v>
      </c>
      <c r="G146" s="256">
        <v>6621.4666666666672</v>
      </c>
      <c r="H146" s="256">
        <v>6791.8666666666668</v>
      </c>
      <c r="I146" s="256">
        <v>6845.8833333333332</v>
      </c>
      <c r="J146" s="256">
        <v>6877.0666666666666</v>
      </c>
      <c r="K146" s="254">
        <v>6814.7</v>
      </c>
      <c r="L146" s="254">
        <v>6729.5</v>
      </c>
      <c r="M146" s="254">
        <v>4.7047600000000003</v>
      </c>
    </row>
    <row r="147" spans="1:13">
      <c r="A147" s="273">
        <v>138</v>
      </c>
      <c r="B147" s="254" t="s">
        <v>142</v>
      </c>
      <c r="C147" s="254">
        <v>884.35</v>
      </c>
      <c r="D147" s="256">
        <v>884.56666666666661</v>
      </c>
      <c r="E147" s="256">
        <v>875.73333333333323</v>
      </c>
      <c r="F147" s="256">
        <v>867.11666666666667</v>
      </c>
      <c r="G147" s="256">
        <v>858.2833333333333</v>
      </c>
      <c r="H147" s="256">
        <v>893.18333333333317</v>
      </c>
      <c r="I147" s="256">
        <v>902.01666666666665</v>
      </c>
      <c r="J147" s="256">
        <v>910.6333333333331</v>
      </c>
      <c r="K147" s="254">
        <v>893.4</v>
      </c>
      <c r="L147" s="254">
        <v>875.95</v>
      </c>
      <c r="M147" s="254">
        <v>2.3568099999999998</v>
      </c>
    </row>
    <row r="148" spans="1:13">
      <c r="A148" s="273">
        <v>139</v>
      </c>
      <c r="B148" s="254" t="s">
        <v>144</v>
      </c>
      <c r="C148" s="254">
        <v>2094.1</v>
      </c>
      <c r="D148" s="256">
        <v>2095.1666666666665</v>
      </c>
      <c r="E148" s="256">
        <v>2074.333333333333</v>
      </c>
      <c r="F148" s="256">
        <v>2054.5666666666666</v>
      </c>
      <c r="G148" s="256">
        <v>2033.7333333333331</v>
      </c>
      <c r="H148" s="256">
        <v>2114.9333333333329</v>
      </c>
      <c r="I148" s="256">
        <v>2135.766666666666</v>
      </c>
      <c r="J148" s="256">
        <v>2155.5333333333328</v>
      </c>
      <c r="K148" s="254">
        <v>2116</v>
      </c>
      <c r="L148" s="254">
        <v>2075.4</v>
      </c>
      <c r="M148" s="254">
        <v>6.5452199999999996</v>
      </c>
    </row>
    <row r="149" spans="1:13">
      <c r="A149" s="273">
        <v>140</v>
      </c>
      <c r="B149" s="254" t="s">
        <v>145</v>
      </c>
      <c r="C149" s="254">
        <v>238.9</v>
      </c>
      <c r="D149" s="256">
        <v>238.91666666666666</v>
      </c>
      <c r="E149" s="256">
        <v>233.48333333333332</v>
      </c>
      <c r="F149" s="256">
        <v>228.06666666666666</v>
      </c>
      <c r="G149" s="256">
        <v>222.63333333333333</v>
      </c>
      <c r="H149" s="256">
        <v>244.33333333333331</v>
      </c>
      <c r="I149" s="256">
        <v>249.76666666666665</v>
      </c>
      <c r="J149" s="256">
        <v>255.18333333333331</v>
      </c>
      <c r="K149" s="254">
        <v>244.35</v>
      </c>
      <c r="L149" s="254">
        <v>233.5</v>
      </c>
      <c r="M149" s="254">
        <v>121.48975</v>
      </c>
    </row>
    <row r="150" spans="1:13">
      <c r="A150" s="273">
        <v>141</v>
      </c>
      <c r="B150" s="254" t="s">
        <v>262</v>
      </c>
      <c r="C150" s="254">
        <v>1764.35</v>
      </c>
      <c r="D150" s="256">
        <v>1771.9333333333334</v>
      </c>
      <c r="E150" s="256">
        <v>1751.1166666666668</v>
      </c>
      <c r="F150" s="256">
        <v>1737.8833333333334</v>
      </c>
      <c r="G150" s="256">
        <v>1717.0666666666668</v>
      </c>
      <c r="H150" s="256">
        <v>1785.1666666666667</v>
      </c>
      <c r="I150" s="256">
        <v>1805.9833333333333</v>
      </c>
      <c r="J150" s="256">
        <v>1819.2166666666667</v>
      </c>
      <c r="K150" s="254">
        <v>1792.75</v>
      </c>
      <c r="L150" s="254">
        <v>1758.7</v>
      </c>
      <c r="M150" s="254">
        <v>1.4154599999999999</v>
      </c>
    </row>
    <row r="151" spans="1:13">
      <c r="A151" s="273">
        <v>142</v>
      </c>
      <c r="B151" s="254" t="s">
        <v>147</v>
      </c>
      <c r="C151" s="254">
        <v>1263.1500000000001</v>
      </c>
      <c r="D151" s="256">
        <v>1272.95</v>
      </c>
      <c r="E151" s="256">
        <v>1247.9000000000001</v>
      </c>
      <c r="F151" s="256">
        <v>1232.6500000000001</v>
      </c>
      <c r="G151" s="256">
        <v>1207.6000000000001</v>
      </c>
      <c r="H151" s="256">
        <v>1288.2</v>
      </c>
      <c r="I151" s="256">
        <v>1313.2499999999998</v>
      </c>
      <c r="J151" s="256">
        <v>1328.5</v>
      </c>
      <c r="K151" s="254">
        <v>1298</v>
      </c>
      <c r="L151" s="254">
        <v>1257.7</v>
      </c>
      <c r="M151" s="254">
        <v>13.518879999999999</v>
      </c>
    </row>
    <row r="152" spans="1:13">
      <c r="A152" s="273">
        <v>143</v>
      </c>
      <c r="B152" s="254" t="s">
        <v>263</v>
      </c>
      <c r="C152" s="254">
        <v>934.5</v>
      </c>
      <c r="D152" s="256">
        <v>930.26666666666677</v>
      </c>
      <c r="E152" s="256">
        <v>923.03333333333353</v>
      </c>
      <c r="F152" s="256">
        <v>911.56666666666672</v>
      </c>
      <c r="G152" s="256">
        <v>904.33333333333348</v>
      </c>
      <c r="H152" s="256">
        <v>941.73333333333358</v>
      </c>
      <c r="I152" s="256">
        <v>948.96666666666692</v>
      </c>
      <c r="J152" s="256">
        <v>960.43333333333362</v>
      </c>
      <c r="K152" s="254">
        <v>937.5</v>
      </c>
      <c r="L152" s="254">
        <v>918.8</v>
      </c>
      <c r="M152" s="254">
        <v>4.4541300000000001</v>
      </c>
    </row>
    <row r="153" spans="1:13">
      <c r="A153" s="273">
        <v>144</v>
      </c>
      <c r="B153" s="254" t="s">
        <v>152</v>
      </c>
      <c r="C153" s="254">
        <v>178.7</v>
      </c>
      <c r="D153" s="256">
        <v>179.69999999999996</v>
      </c>
      <c r="E153" s="256">
        <v>175.69999999999993</v>
      </c>
      <c r="F153" s="256">
        <v>172.69999999999996</v>
      </c>
      <c r="G153" s="256">
        <v>168.69999999999993</v>
      </c>
      <c r="H153" s="256">
        <v>182.69999999999993</v>
      </c>
      <c r="I153" s="256">
        <v>186.7</v>
      </c>
      <c r="J153" s="256">
        <v>189.69999999999993</v>
      </c>
      <c r="K153" s="254">
        <v>183.7</v>
      </c>
      <c r="L153" s="254">
        <v>176.7</v>
      </c>
      <c r="M153" s="254">
        <v>194.75577000000001</v>
      </c>
    </row>
    <row r="154" spans="1:13">
      <c r="A154" s="273">
        <v>145</v>
      </c>
      <c r="B154" s="254" t="s">
        <v>153</v>
      </c>
      <c r="C154" s="254">
        <v>111.75</v>
      </c>
      <c r="D154" s="256">
        <v>111.8</v>
      </c>
      <c r="E154" s="256">
        <v>110.85</v>
      </c>
      <c r="F154" s="256">
        <v>109.95</v>
      </c>
      <c r="G154" s="256">
        <v>109</v>
      </c>
      <c r="H154" s="256">
        <v>112.69999999999999</v>
      </c>
      <c r="I154" s="256">
        <v>113.65</v>
      </c>
      <c r="J154" s="256">
        <v>114.54999999999998</v>
      </c>
      <c r="K154" s="254">
        <v>112.75</v>
      </c>
      <c r="L154" s="254">
        <v>110.9</v>
      </c>
      <c r="M154" s="254">
        <v>103.03689</v>
      </c>
    </row>
    <row r="155" spans="1:13">
      <c r="A155" s="273">
        <v>146</v>
      </c>
      <c r="B155" s="254" t="s">
        <v>148</v>
      </c>
      <c r="C155" s="254">
        <v>71.650000000000006</v>
      </c>
      <c r="D155" s="256">
        <v>71.933333333333323</v>
      </c>
      <c r="E155" s="256">
        <v>70.066666666666649</v>
      </c>
      <c r="F155" s="256">
        <v>68.48333333333332</v>
      </c>
      <c r="G155" s="256">
        <v>66.616666666666646</v>
      </c>
      <c r="H155" s="256">
        <v>73.516666666666652</v>
      </c>
      <c r="I155" s="256">
        <v>75.383333333333326</v>
      </c>
      <c r="J155" s="256">
        <v>76.966666666666654</v>
      </c>
      <c r="K155" s="254">
        <v>73.8</v>
      </c>
      <c r="L155" s="254">
        <v>70.349999999999994</v>
      </c>
      <c r="M155" s="254">
        <v>391.25274999999999</v>
      </c>
    </row>
    <row r="156" spans="1:13">
      <c r="A156" s="273">
        <v>147</v>
      </c>
      <c r="B156" s="254" t="s">
        <v>450</v>
      </c>
      <c r="C156" s="254">
        <v>3188.25</v>
      </c>
      <c r="D156" s="256">
        <v>3186.75</v>
      </c>
      <c r="E156" s="256">
        <v>3151.5</v>
      </c>
      <c r="F156" s="256">
        <v>3114.75</v>
      </c>
      <c r="G156" s="256">
        <v>3079.5</v>
      </c>
      <c r="H156" s="256">
        <v>3223.5</v>
      </c>
      <c r="I156" s="256">
        <v>3258.75</v>
      </c>
      <c r="J156" s="256">
        <v>3295.5</v>
      </c>
      <c r="K156" s="254">
        <v>3222</v>
      </c>
      <c r="L156" s="254">
        <v>3150</v>
      </c>
      <c r="M156" s="254">
        <v>1.45587</v>
      </c>
    </row>
    <row r="157" spans="1:13">
      <c r="A157" s="273">
        <v>148</v>
      </c>
      <c r="B157" s="254" t="s">
        <v>151</v>
      </c>
      <c r="C157" s="254">
        <v>17285.349999999999</v>
      </c>
      <c r="D157" s="256">
        <v>17335.666666666668</v>
      </c>
      <c r="E157" s="256">
        <v>17171.683333333334</v>
      </c>
      <c r="F157" s="256">
        <v>17058.016666666666</v>
      </c>
      <c r="G157" s="256">
        <v>16894.033333333333</v>
      </c>
      <c r="H157" s="256">
        <v>17449.333333333336</v>
      </c>
      <c r="I157" s="256">
        <v>17613.316666666666</v>
      </c>
      <c r="J157" s="256">
        <v>17726.983333333337</v>
      </c>
      <c r="K157" s="254">
        <v>17499.650000000001</v>
      </c>
      <c r="L157" s="254">
        <v>17222</v>
      </c>
      <c r="M157" s="254">
        <v>0.49253000000000002</v>
      </c>
    </row>
    <row r="158" spans="1:13">
      <c r="A158" s="273">
        <v>149</v>
      </c>
      <c r="B158" s="254" t="s">
        <v>790</v>
      </c>
      <c r="C158" s="254">
        <v>349.65</v>
      </c>
      <c r="D158" s="256">
        <v>351.48333333333335</v>
      </c>
      <c r="E158" s="256">
        <v>346.16666666666669</v>
      </c>
      <c r="F158" s="256">
        <v>342.68333333333334</v>
      </c>
      <c r="G158" s="256">
        <v>337.36666666666667</v>
      </c>
      <c r="H158" s="256">
        <v>354.9666666666667</v>
      </c>
      <c r="I158" s="256">
        <v>360.2833333333333</v>
      </c>
      <c r="J158" s="256">
        <v>363.76666666666671</v>
      </c>
      <c r="K158" s="254">
        <v>356.8</v>
      </c>
      <c r="L158" s="254">
        <v>348</v>
      </c>
      <c r="M158" s="254">
        <v>4.9734600000000002</v>
      </c>
    </row>
    <row r="159" spans="1:13">
      <c r="A159" s="273">
        <v>150</v>
      </c>
      <c r="B159" s="254" t="s">
        <v>265</v>
      </c>
      <c r="C159" s="254">
        <v>598.04999999999995</v>
      </c>
      <c r="D159" s="256">
        <v>600.98333333333323</v>
      </c>
      <c r="E159" s="256">
        <v>574.06666666666649</v>
      </c>
      <c r="F159" s="256">
        <v>550.08333333333326</v>
      </c>
      <c r="G159" s="256">
        <v>523.16666666666652</v>
      </c>
      <c r="H159" s="256">
        <v>624.96666666666647</v>
      </c>
      <c r="I159" s="256">
        <v>651.88333333333321</v>
      </c>
      <c r="J159" s="256">
        <v>675.86666666666645</v>
      </c>
      <c r="K159" s="254">
        <v>627.9</v>
      </c>
      <c r="L159" s="254">
        <v>577</v>
      </c>
      <c r="M159" s="254">
        <v>23.91648</v>
      </c>
    </row>
    <row r="160" spans="1:13">
      <c r="A160" s="273">
        <v>151</v>
      </c>
      <c r="B160" s="254" t="s">
        <v>155</v>
      </c>
      <c r="C160" s="254">
        <v>111.8</v>
      </c>
      <c r="D160" s="256">
        <v>112.56666666666666</v>
      </c>
      <c r="E160" s="256">
        <v>110.43333333333332</v>
      </c>
      <c r="F160" s="256">
        <v>109.06666666666666</v>
      </c>
      <c r="G160" s="256">
        <v>106.93333333333332</v>
      </c>
      <c r="H160" s="256">
        <v>113.93333333333332</v>
      </c>
      <c r="I160" s="256">
        <v>116.06666666666665</v>
      </c>
      <c r="J160" s="256">
        <v>117.43333333333332</v>
      </c>
      <c r="K160" s="254">
        <v>114.7</v>
      </c>
      <c r="L160" s="254">
        <v>111.2</v>
      </c>
      <c r="M160" s="254">
        <v>211.31045</v>
      </c>
    </row>
    <row r="161" spans="1:13">
      <c r="A161" s="273">
        <v>152</v>
      </c>
      <c r="B161" s="254" t="s">
        <v>154</v>
      </c>
      <c r="C161" s="254">
        <v>133.05000000000001</v>
      </c>
      <c r="D161" s="256">
        <v>133.1</v>
      </c>
      <c r="E161" s="256">
        <v>131.19999999999999</v>
      </c>
      <c r="F161" s="256">
        <v>129.35</v>
      </c>
      <c r="G161" s="256">
        <v>127.44999999999999</v>
      </c>
      <c r="H161" s="256">
        <v>134.94999999999999</v>
      </c>
      <c r="I161" s="256">
        <v>136.85000000000002</v>
      </c>
      <c r="J161" s="256">
        <v>138.69999999999999</v>
      </c>
      <c r="K161" s="254">
        <v>135</v>
      </c>
      <c r="L161" s="254">
        <v>131.25</v>
      </c>
      <c r="M161" s="254">
        <v>7.4120699999999999</v>
      </c>
    </row>
    <row r="162" spans="1:13">
      <c r="A162" s="273">
        <v>153</v>
      </c>
      <c r="B162" s="254" t="s">
        <v>266</v>
      </c>
      <c r="C162" s="254">
        <v>3623.05</v>
      </c>
      <c r="D162" s="256">
        <v>3595.8333333333335</v>
      </c>
      <c r="E162" s="256">
        <v>3551.666666666667</v>
      </c>
      <c r="F162" s="256">
        <v>3480.2833333333333</v>
      </c>
      <c r="G162" s="256">
        <v>3436.1166666666668</v>
      </c>
      <c r="H162" s="256">
        <v>3667.2166666666672</v>
      </c>
      <c r="I162" s="256">
        <v>3711.3833333333341</v>
      </c>
      <c r="J162" s="256">
        <v>3782.7666666666673</v>
      </c>
      <c r="K162" s="254">
        <v>3640</v>
      </c>
      <c r="L162" s="254">
        <v>3524.45</v>
      </c>
      <c r="M162" s="254">
        <v>0.97218000000000004</v>
      </c>
    </row>
    <row r="163" spans="1:13">
      <c r="A163" s="273">
        <v>154</v>
      </c>
      <c r="B163" s="254" t="s">
        <v>267</v>
      </c>
      <c r="C163" s="254">
        <v>2586.5500000000002</v>
      </c>
      <c r="D163" s="256">
        <v>2597.9500000000003</v>
      </c>
      <c r="E163" s="256">
        <v>2555.9000000000005</v>
      </c>
      <c r="F163" s="256">
        <v>2525.2500000000005</v>
      </c>
      <c r="G163" s="256">
        <v>2483.2000000000007</v>
      </c>
      <c r="H163" s="256">
        <v>2628.6000000000004</v>
      </c>
      <c r="I163" s="256">
        <v>2670.6500000000005</v>
      </c>
      <c r="J163" s="256">
        <v>2701.3</v>
      </c>
      <c r="K163" s="254">
        <v>2640</v>
      </c>
      <c r="L163" s="254">
        <v>2567.3000000000002</v>
      </c>
      <c r="M163" s="254">
        <v>14.03443</v>
      </c>
    </row>
    <row r="164" spans="1:13">
      <c r="A164" s="273">
        <v>155</v>
      </c>
      <c r="B164" s="254" t="s">
        <v>156</v>
      </c>
      <c r="C164" s="254">
        <v>29634.75</v>
      </c>
      <c r="D164" s="256">
        <v>29773.849999999995</v>
      </c>
      <c r="E164" s="256">
        <v>29317.749999999989</v>
      </c>
      <c r="F164" s="256">
        <v>29000.749999999993</v>
      </c>
      <c r="G164" s="256">
        <v>28544.649999999987</v>
      </c>
      <c r="H164" s="256">
        <v>30090.849999999991</v>
      </c>
      <c r="I164" s="256">
        <v>30546.949999999997</v>
      </c>
      <c r="J164" s="256">
        <v>30863.949999999993</v>
      </c>
      <c r="K164" s="254">
        <v>30229.95</v>
      </c>
      <c r="L164" s="254">
        <v>29456.85</v>
      </c>
      <c r="M164" s="254">
        <v>0.30746000000000001</v>
      </c>
    </row>
    <row r="165" spans="1:13">
      <c r="A165" s="273">
        <v>156</v>
      </c>
      <c r="B165" s="254" t="s">
        <v>158</v>
      </c>
      <c r="C165" s="254">
        <v>236.4</v>
      </c>
      <c r="D165" s="256">
        <v>238.63333333333333</v>
      </c>
      <c r="E165" s="256">
        <v>233.76666666666665</v>
      </c>
      <c r="F165" s="256">
        <v>231.13333333333333</v>
      </c>
      <c r="G165" s="256">
        <v>226.26666666666665</v>
      </c>
      <c r="H165" s="256">
        <v>241.26666666666665</v>
      </c>
      <c r="I165" s="256">
        <v>246.13333333333333</v>
      </c>
      <c r="J165" s="256">
        <v>248.76666666666665</v>
      </c>
      <c r="K165" s="254">
        <v>243.5</v>
      </c>
      <c r="L165" s="254">
        <v>236</v>
      </c>
      <c r="M165" s="254">
        <v>37.152459999999998</v>
      </c>
    </row>
    <row r="166" spans="1:13">
      <c r="A166" s="273">
        <v>157</v>
      </c>
      <c r="B166" s="254" t="s">
        <v>269</v>
      </c>
      <c r="C166" s="254">
        <v>5244.8</v>
      </c>
      <c r="D166" s="256">
        <v>5257.166666666667</v>
      </c>
      <c r="E166" s="256">
        <v>5217.6333333333341</v>
      </c>
      <c r="F166" s="256">
        <v>5190.4666666666672</v>
      </c>
      <c r="G166" s="256">
        <v>5150.9333333333343</v>
      </c>
      <c r="H166" s="256">
        <v>5284.3333333333339</v>
      </c>
      <c r="I166" s="256">
        <v>5323.8666666666668</v>
      </c>
      <c r="J166" s="256">
        <v>5351.0333333333338</v>
      </c>
      <c r="K166" s="254">
        <v>5296.7</v>
      </c>
      <c r="L166" s="254">
        <v>5230</v>
      </c>
      <c r="M166" s="254">
        <v>0.42802000000000001</v>
      </c>
    </row>
    <row r="167" spans="1:13">
      <c r="A167" s="273">
        <v>158</v>
      </c>
      <c r="B167" s="254" t="s">
        <v>160</v>
      </c>
      <c r="C167" s="254">
        <v>1936.05</v>
      </c>
      <c r="D167" s="256">
        <v>1935.8500000000001</v>
      </c>
      <c r="E167" s="256">
        <v>1921.7000000000003</v>
      </c>
      <c r="F167" s="256">
        <v>1907.3500000000001</v>
      </c>
      <c r="G167" s="256">
        <v>1893.2000000000003</v>
      </c>
      <c r="H167" s="256">
        <v>1950.2000000000003</v>
      </c>
      <c r="I167" s="256">
        <v>1964.3500000000004</v>
      </c>
      <c r="J167" s="256">
        <v>1978.7000000000003</v>
      </c>
      <c r="K167" s="254">
        <v>1950</v>
      </c>
      <c r="L167" s="254">
        <v>1921.5</v>
      </c>
      <c r="M167" s="254">
        <v>6.7575399999999997</v>
      </c>
    </row>
    <row r="168" spans="1:13">
      <c r="A168" s="273">
        <v>159</v>
      </c>
      <c r="B168" s="254" t="s">
        <v>157</v>
      </c>
      <c r="C168" s="254">
        <v>1680.8</v>
      </c>
      <c r="D168" s="256">
        <v>1687.6000000000001</v>
      </c>
      <c r="E168" s="256">
        <v>1665.2000000000003</v>
      </c>
      <c r="F168" s="256">
        <v>1649.6000000000001</v>
      </c>
      <c r="G168" s="256">
        <v>1627.2000000000003</v>
      </c>
      <c r="H168" s="256">
        <v>1703.2000000000003</v>
      </c>
      <c r="I168" s="256">
        <v>1725.6000000000004</v>
      </c>
      <c r="J168" s="256">
        <v>1741.2000000000003</v>
      </c>
      <c r="K168" s="254">
        <v>1710</v>
      </c>
      <c r="L168" s="254">
        <v>1672</v>
      </c>
      <c r="M168" s="254">
        <v>4.9960699999999996</v>
      </c>
    </row>
    <row r="169" spans="1:13">
      <c r="A169" s="273">
        <v>160</v>
      </c>
      <c r="B169" s="254" t="s">
        <v>461</v>
      </c>
      <c r="C169" s="254">
        <v>1613.1</v>
      </c>
      <c r="D169" s="256">
        <v>1622.5166666666667</v>
      </c>
      <c r="E169" s="256">
        <v>1590.5833333333333</v>
      </c>
      <c r="F169" s="256">
        <v>1568.0666666666666</v>
      </c>
      <c r="G169" s="256">
        <v>1536.1333333333332</v>
      </c>
      <c r="H169" s="256">
        <v>1645.0333333333333</v>
      </c>
      <c r="I169" s="256">
        <v>1676.9666666666667</v>
      </c>
      <c r="J169" s="256">
        <v>1699.4833333333333</v>
      </c>
      <c r="K169" s="254">
        <v>1654.45</v>
      </c>
      <c r="L169" s="254">
        <v>1600</v>
      </c>
      <c r="M169" s="254">
        <v>2.60399</v>
      </c>
    </row>
    <row r="170" spans="1:13">
      <c r="A170" s="273">
        <v>161</v>
      </c>
      <c r="B170" s="254" t="s">
        <v>159</v>
      </c>
      <c r="C170" s="254">
        <v>117</v>
      </c>
      <c r="D170" s="256">
        <v>116.61666666666667</v>
      </c>
      <c r="E170" s="256">
        <v>115.38333333333335</v>
      </c>
      <c r="F170" s="256">
        <v>113.76666666666668</v>
      </c>
      <c r="G170" s="256">
        <v>112.53333333333336</v>
      </c>
      <c r="H170" s="256">
        <v>118.23333333333335</v>
      </c>
      <c r="I170" s="256">
        <v>119.46666666666667</v>
      </c>
      <c r="J170" s="256">
        <v>121.08333333333334</v>
      </c>
      <c r="K170" s="254">
        <v>117.85</v>
      </c>
      <c r="L170" s="254">
        <v>115</v>
      </c>
      <c r="M170" s="254">
        <v>53.713630000000002</v>
      </c>
    </row>
    <row r="171" spans="1:13">
      <c r="A171" s="273">
        <v>162</v>
      </c>
      <c r="B171" s="254" t="s">
        <v>162</v>
      </c>
      <c r="C171" s="254">
        <v>228.95</v>
      </c>
      <c r="D171" s="256">
        <v>230.76666666666665</v>
      </c>
      <c r="E171" s="256">
        <v>226.58333333333331</v>
      </c>
      <c r="F171" s="256">
        <v>224.21666666666667</v>
      </c>
      <c r="G171" s="256">
        <v>220.03333333333333</v>
      </c>
      <c r="H171" s="256">
        <v>233.1333333333333</v>
      </c>
      <c r="I171" s="256">
        <v>237.31666666666663</v>
      </c>
      <c r="J171" s="256">
        <v>239.68333333333328</v>
      </c>
      <c r="K171" s="254">
        <v>234.95</v>
      </c>
      <c r="L171" s="254">
        <v>228.4</v>
      </c>
      <c r="M171" s="254">
        <v>60.22766</v>
      </c>
    </row>
    <row r="172" spans="1:13">
      <c r="A172" s="273">
        <v>163</v>
      </c>
      <c r="B172" s="254" t="s">
        <v>270</v>
      </c>
      <c r="C172" s="254">
        <v>267.5</v>
      </c>
      <c r="D172" s="256">
        <v>269</v>
      </c>
      <c r="E172" s="256">
        <v>265.5</v>
      </c>
      <c r="F172" s="256">
        <v>263.5</v>
      </c>
      <c r="G172" s="256">
        <v>260</v>
      </c>
      <c r="H172" s="256">
        <v>271</v>
      </c>
      <c r="I172" s="256">
        <v>274.5</v>
      </c>
      <c r="J172" s="256">
        <v>276.5</v>
      </c>
      <c r="K172" s="254">
        <v>272.5</v>
      </c>
      <c r="L172" s="254">
        <v>267</v>
      </c>
      <c r="M172" s="254">
        <v>3.0047299999999999</v>
      </c>
    </row>
    <row r="173" spans="1:13">
      <c r="A173" s="273">
        <v>164</v>
      </c>
      <c r="B173" s="254" t="s">
        <v>271</v>
      </c>
      <c r="C173" s="254">
        <v>13297</v>
      </c>
      <c r="D173" s="256">
        <v>13337.816666666666</v>
      </c>
      <c r="E173" s="256">
        <v>13234.183333333331</v>
      </c>
      <c r="F173" s="256">
        <v>13171.366666666665</v>
      </c>
      <c r="G173" s="256">
        <v>13067.73333333333</v>
      </c>
      <c r="H173" s="256">
        <v>13400.633333333331</v>
      </c>
      <c r="I173" s="256">
        <v>13504.266666666666</v>
      </c>
      <c r="J173" s="256">
        <v>13567.083333333332</v>
      </c>
      <c r="K173" s="254">
        <v>13441.45</v>
      </c>
      <c r="L173" s="254">
        <v>13275</v>
      </c>
      <c r="M173" s="254">
        <v>2.495E-2</v>
      </c>
    </row>
    <row r="174" spans="1:13">
      <c r="A174" s="273">
        <v>165</v>
      </c>
      <c r="B174" s="254" t="s">
        <v>161</v>
      </c>
      <c r="C174" s="254">
        <v>37.5</v>
      </c>
      <c r="D174" s="256">
        <v>37.116666666666667</v>
      </c>
      <c r="E174" s="256">
        <v>36.333333333333336</v>
      </c>
      <c r="F174" s="256">
        <v>35.166666666666671</v>
      </c>
      <c r="G174" s="256">
        <v>34.38333333333334</v>
      </c>
      <c r="H174" s="256">
        <v>38.283333333333331</v>
      </c>
      <c r="I174" s="256">
        <v>39.066666666666663</v>
      </c>
      <c r="J174" s="256">
        <v>40.233333333333327</v>
      </c>
      <c r="K174" s="254">
        <v>37.9</v>
      </c>
      <c r="L174" s="254">
        <v>35.950000000000003</v>
      </c>
      <c r="M174" s="254">
        <v>3391.56585</v>
      </c>
    </row>
    <row r="175" spans="1:13">
      <c r="A175" s="273">
        <v>166</v>
      </c>
      <c r="B175" s="254" t="s">
        <v>165</v>
      </c>
      <c r="C175" s="254">
        <v>204.25</v>
      </c>
      <c r="D175" s="256">
        <v>204.15</v>
      </c>
      <c r="E175" s="256">
        <v>200.45000000000002</v>
      </c>
      <c r="F175" s="256">
        <v>196.65</v>
      </c>
      <c r="G175" s="256">
        <v>192.95000000000002</v>
      </c>
      <c r="H175" s="256">
        <v>207.95000000000002</v>
      </c>
      <c r="I175" s="256">
        <v>211.65</v>
      </c>
      <c r="J175" s="256">
        <v>215.45000000000002</v>
      </c>
      <c r="K175" s="254">
        <v>207.85</v>
      </c>
      <c r="L175" s="254">
        <v>200.35</v>
      </c>
      <c r="M175" s="254">
        <v>199.71105</v>
      </c>
    </row>
    <row r="176" spans="1:13">
      <c r="A176" s="273">
        <v>167</v>
      </c>
      <c r="B176" s="254" t="s">
        <v>166</v>
      </c>
      <c r="C176" s="254">
        <v>140.85</v>
      </c>
      <c r="D176" s="256">
        <v>140.93333333333331</v>
      </c>
      <c r="E176" s="256">
        <v>139.41666666666663</v>
      </c>
      <c r="F176" s="256">
        <v>137.98333333333332</v>
      </c>
      <c r="G176" s="256">
        <v>136.46666666666664</v>
      </c>
      <c r="H176" s="256">
        <v>142.36666666666662</v>
      </c>
      <c r="I176" s="256">
        <v>143.88333333333333</v>
      </c>
      <c r="J176" s="256">
        <v>145.31666666666661</v>
      </c>
      <c r="K176" s="254">
        <v>142.44999999999999</v>
      </c>
      <c r="L176" s="254">
        <v>139.5</v>
      </c>
      <c r="M176" s="254">
        <v>26.00658</v>
      </c>
    </row>
    <row r="177" spans="1:13">
      <c r="A177" s="273">
        <v>168</v>
      </c>
      <c r="B177" s="254" t="s">
        <v>273</v>
      </c>
      <c r="C177" s="254">
        <v>514.9</v>
      </c>
      <c r="D177" s="256">
        <v>526.66666666666663</v>
      </c>
      <c r="E177" s="256">
        <v>500.73333333333323</v>
      </c>
      <c r="F177" s="256">
        <v>486.56666666666661</v>
      </c>
      <c r="G177" s="256">
        <v>460.63333333333321</v>
      </c>
      <c r="H177" s="256">
        <v>540.83333333333326</v>
      </c>
      <c r="I177" s="256">
        <v>566.76666666666665</v>
      </c>
      <c r="J177" s="256">
        <v>580.93333333333328</v>
      </c>
      <c r="K177" s="254">
        <v>552.6</v>
      </c>
      <c r="L177" s="254">
        <v>512.5</v>
      </c>
      <c r="M177" s="254">
        <v>4.6752799999999999</v>
      </c>
    </row>
    <row r="178" spans="1:13">
      <c r="A178" s="273">
        <v>169</v>
      </c>
      <c r="B178" s="254" t="s">
        <v>167</v>
      </c>
      <c r="C178" s="254">
        <v>1985.4</v>
      </c>
      <c r="D178" s="256">
        <v>1992.4333333333334</v>
      </c>
      <c r="E178" s="256">
        <v>1973.9666666666667</v>
      </c>
      <c r="F178" s="256">
        <v>1962.5333333333333</v>
      </c>
      <c r="G178" s="256">
        <v>1944.0666666666666</v>
      </c>
      <c r="H178" s="256">
        <v>2003.8666666666668</v>
      </c>
      <c r="I178" s="256">
        <v>2022.3333333333335</v>
      </c>
      <c r="J178" s="256">
        <v>2033.7666666666669</v>
      </c>
      <c r="K178" s="254">
        <v>2010.9</v>
      </c>
      <c r="L178" s="254">
        <v>1981</v>
      </c>
      <c r="M178" s="254">
        <v>52.714970000000001</v>
      </c>
    </row>
    <row r="179" spans="1:13">
      <c r="A179" s="273">
        <v>170</v>
      </c>
      <c r="B179" s="254" t="s">
        <v>814</v>
      </c>
      <c r="C179" s="254">
        <v>1035.3</v>
      </c>
      <c r="D179" s="256">
        <v>1031.1666666666667</v>
      </c>
      <c r="E179" s="256">
        <v>1015.2833333333335</v>
      </c>
      <c r="F179" s="256">
        <v>995.26666666666677</v>
      </c>
      <c r="G179" s="256">
        <v>979.38333333333355</v>
      </c>
      <c r="H179" s="256">
        <v>1051.1833333333334</v>
      </c>
      <c r="I179" s="256">
        <v>1067.0666666666666</v>
      </c>
      <c r="J179" s="256">
        <v>1087.0833333333335</v>
      </c>
      <c r="K179" s="254">
        <v>1047.05</v>
      </c>
      <c r="L179" s="254">
        <v>1011.15</v>
      </c>
      <c r="M179" s="254">
        <v>31.165749999999999</v>
      </c>
    </row>
    <row r="180" spans="1:13">
      <c r="A180" s="273">
        <v>171</v>
      </c>
      <c r="B180" s="254" t="s">
        <v>274</v>
      </c>
      <c r="C180" s="254">
        <v>969.15</v>
      </c>
      <c r="D180" s="256">
        <v>973.13333333333321</v>
      </c>
      <c r="E180" s="256">
        <v>961.81666666666638</v>
      </c>
      <c r="F180" s="256">
        <v>954.48333333333312</v>
      </c>
      <c r="G180" s="256">
        <v>943.16666666666629</v>
      </c>
      <c r="H180" s="256">
        <v>980.46666666666647</v>
      </c>
      <c r="I180" s="256">
        <v>991.7833333333333</v>
      </c>
      <c r="J180" s="256">
        <v>999.11666666666656</v>
      </c>
      <c r="K180" s="254">
        <v>984.45</v>
      </c>
      <c r="L180" s="254">
        <v>965.8</v>
      </c>
      <c r="M180" s="254">
        <v>14.63348</v>
      </c>
    </row>
    <row r="181" spans="1:13">
      <c r="A181" s="273">
        <v>172</v>
      </c>
      <c r="B181" s="254" t="s">
        <v>172</v>
      </c>
      <c r="C181" s="254">
        <v>6436.9</v>
      </c>
      <c r="D181" s="256">
        <v>6442.4666666666672</v>
      </c>
      <c r="E181" s="256">
        <v>6375.0333333333347</v>
      </c>
      <c r="F181" s="256">
        <v>6313.1666666666679</v>
      </c>
      <c r="G181" s="256">
        <v>6245.7333333333354</v>
      </c>
      <c r="H181" s="256">
        <v>6504.3333333333339</v>
      </c>
      <c r="I181" s="256">
        <v>6571.7666666666664</v>
      </c>
      <c r="J181" s="256">
        <v>6633.6333333333332</v>
      </c>
      <c r="K181" s="254">
        <v>6509.9</v>
      </c>
      <c r="L181" s="254">
        <v>6380.6</v>
      </c>
      <c r="M181" s="254">
        <v>1.31823</v>
      </c>
    </row>
    <row r="182" spans="1:13">
      <c r="A182" s="273">
        <v>173</v>
      </c>
      <c r="B182" s="254" t="s">
        <v>478</v>
      </c>
      <c r="C182" s="254">
        <v>7781.95</v>
      </c>
      <c r="D182" s="256">
        <v>7785.4000000000005</v>
      </c>
      <c r="E182" s="256">
        <v>7745.5500000000011</v>
      </c>
      <c r="F182" s="256">
        <v>7709.1500000000005</v>
      </c>
      <c r="G182" s="256">
        <v>7669.3000000000011</v>
      </c>
      <c r="H182" s="256">
        <v>7821.8000000000011</v>
      </c>
      <c r="I182" s="256">
        <v>7861.6500000000015</v>
      </c>
      <c r="J182" s="256">
        <v>7898.0500000000011</v>
      </c>
      <c r="K182" s="254">
        <v>7825.25</v>
      </c>
      <c r="L182" s="254">
        <v>7749</v>
      </c>
      <c r="M182" s="254">
        <v>7.1970000000000006E-2</v>
      </c>
    </row>
    <row r="183" spans="1:13">
      <c r="A183" s="273">
        <v>174</v>
      </c>
      <c r="B183" s="254" t="s">
        <v>170</v>
      </c>
      <c r="C183" s="254">
        <v>27510.35</v>
      </c>
      <c r="D183" s="256">
        <v>27560.133333333331</v>
      </c>
      <c r="E183" s="256">
        <v>27320.266666666663</v>
      </c>
      <c r="F183" s="256">
        <v>27130.183333333331</v>
      </c>
      <c r="G183" s="256">
        <v>26890.316666666662</v>
      </c>
      <c r="H183" s="256">
        <v>27750.216666666664</v>
      </c>
      <c r="I183" s="256">
        <v>27990.083333333332</v>
      </c>
      <c r="J183" s="256">
        <v>28180.166666666664</v>
      </c>
      <c r="K183" s="254">
        <v>27800</v>
      </c>
      <c r="L183" s="254">
        <v>27370.05</v>
      </c>
      <c r="M183" s="254">
        <v>0.33407999999999999</v>
      </c>
    </row>
    <row r="184" spans="1:13">
      <c r="A184" s="273">
        <v>175</v>
      </c>
      <c r="B184" s="254" t="s">
        <v>173</v>
      </c>
      <c r="C184" s="254">
        <v>1415.95</v>
      </c>
      <c r="D184" s="256">
        <v>1413.5166666666667</v>
      </c>
      <c r="E184" s="256">
        <v>1398.4333333333334</v>
      </c>
      <c r="F184" s="256">
        <v>1380.9166666666667</v>
      </c>
      <c r="G184" s="256">
        <v>1365.8333333333335</v>
      </c>
      <c r="H184" s="256">
        <v>1431.0333333333333</v>
      </c>
      <c r="I184" s="256">
        <v>1446.1166666666668</v>
      </c>
      <c r="J184" s="256">
        <v>1463.6333333333332</v>
      </c>
      <c r="K184" s="254">
        <v>1428.6</v>
      </c>
      <c r="L184" s="254">
        <v>1396</v>
      </c>
      <c r="M184" s="254">
        <v>12.24729</v>
      </c>
    </row>
    <row r="185" spans="1:13">
      <c r="A185" s="273">
        <v>176</v>
      </c>
      <c r="B185" s="254" t="s">
        <v>171</v>
      </c>
      <c r="C185" s="254">
        <v>2000.4</v>
      </c>
      <c r="D185" s="256">
        <v>2014.3</v>
      </c>
      <c r="E185" s="256">
        <v>1980.35</v>
      </c>
      <c r="F185" s="256">
        <v>1960.3</v>
      </c>
      <c r="G185" s="256">
        <v>1926.35</v>
      </c>
      <c r="H185" s="256">
        <v>2034.35</v>
      </c>
      <c r="I185" s="256">
        <v>2068.3000000000002</v>
      </c>
      <c r="J185" s="256">
        <v>2088.35</v>
      </c>
      <c r="K185" s="254">
        <v>2048.25</v>
      </c>
      <c r="L185" s="254">
        <v>1994.25</v>
      </c>
      <c r="M185" s="254">
        <v>2.2531300000000001</v>
      </c>
    </row>
    <row r="186" spans="1:13">
      <c r="A186" s="273">
        <v>177</v>
      </c>
      <c r="B186" s="254" t="s">
        <v>169</v>
      </c>
      <c r="C186" s="254">
        <v>384.55</v>
      </c>
      <c r="D186" s="256">
        <v>384.7833333333333</v>
      </c>
      <c r="E186" s="256">
        <v>381.76666666666659</v>
      </c>
      <c r="F186" s="256">
        <v>378.98333333333329</v>
      </c>
      <c r="G186" s="256">
        <v>375.96666666666658</v>
      </c>
      <c r="H186" s="256">
        <v>387.56666666666661</v>
      </c>
      <c r="I186" s="256">
        <v>390.58333333333326</v>
      </c>
      <c r="J186" s="256">
        <v>393.36666666666662</v>
      </c>
      <c r="K186" s="254">
        <v>387.8</v>
      </c>
      <c r="L186" s="254">
        <v>382</v>
      </c>
      <c r="M186" s="254">
        <v>428.98608000000002</v>
      </c>
    </row>
    <row r="187" spans="1:13">
      <c r="A187" s="273">
        <v>178</v>
      </c>
      <c r="B187" s="254" t="s">
        <v>168</v>
      </c>
      <c r="C187" s="254">
        <v>121.45</v>
      </c>
      <c r="D187" s="256">
        <v>122.61666666666667</v>
      </c>
      <c r="E187" s="256">
        <v>119.83333333333334</v>
      </c>
      <c r="F187" s="256">
        <v>118.21666666666667</v>
      </c>
      <c r="G187" s="256">
        <v>115.43333333333334</v>
      </c>
      <c r="H187" s="256">
        <v>124.23333333333335</v>
      </c>
      <c r="I187" s="256">
        <v>127.01666666666668</v>
      </c>
      <c r="J187" s="256">
        <v>128.63333333333335</v>
      </c>
      <c r="K187" s="254">
        <v>125.4</v>
      </c>
      <c r="L187" s="254">
        <v>121</v>
      </c>
      <c r="M187" s="254">
        <v>599.42600000000004</v>
      </c>
    </row>
    <row r="188" spans="1:13">
      <c r="A188" s="273">
        <v>179</v>
      </c>
      <c r="B188" s="254" t="s">
        <v>175</v>
      </c>
      <c r="C188" s="254">
        <v>686.85</v>
      </c>
      <c r="D188" s="256">
        <v>691.16666666666663</v>
      </c>
      <c r="E188" s="256">
        <v>680.68333333333328</v>
      </c>
      <c r="F188" s="256">
        <v>674.51666666666665</v>
      </c>
      <c r="G188" s="256">
        <v>664.0333333333333</v>
      </c>
      <c r="H188" s="256">
        <v>697.33333333333326</v>
      </c>
      <c r="I188" s="256">
        <v>707.81666666666661</v>
      </c>
      <c r="J188" s="256">
        <v>713.98333333333323</v>
      </c>
      <c r="K188" s="254">
        <v>701.65</v>
      </c>
      <c r="L188" s="254">
        <v>685</v>
      </c>
      <c r="M188" s="254">
        <v>62.263759999999998</v>
      </c>
    </row>
    <row r="189" spans="1:13">
      <c r="A189" s="273">
        <v>180</v>
      </c>
      <c r="B189" s="254" t="s">
        <v>176</v>
      </c>
      <c r="C189" s="254">
        <v>524</v>
      </c>
      <c r="D189" s="256">
        <v>528.63333333333333</v>
      </c>
      <c r="E189" s="256">
        <v>517.31666666666661</v>
      </c>
      <c r="F189" s="256">
        <v>510.63333333333333</v>
      </c>
      <c r="G189" s="256">
        <v>499.31666666666661</v>
      </c>
      <c r="H189" s="256">
        <v>535.31666666666661</v>
      </c>
      <c r="I189" s="256">
        <v>546.63333333333344</v>
      </c>
      <c r="J189" s="256">
        <v>553.31666666666661</v>
      </c>
      <c r="K189" s="254">
        <v>539.95000000000005</v>
      </c>
      <c r="L189" s="254">
        <v>521.95000000000005</v>
      </c>
      <c r="M189" s="254">
        <v>51.178930000000001</v>
      </c>
    </row>
    <row r="190" spans="1:13">
      <c r="A190" s="273">
        <v>181</v>
      </c>
      <c r="B190" s="254" t="s">
        <v>275</v>
      </c>
      <c r="C190" s="254">
        <v>575.5</v>
      </c>
      <c r="D190" s="256">
        <v>579.13333333333333</v>
      </c>
      <c r="E190" s="256">
        <v>570.4666666666667</v>
      </c>
      <c r="F190" s="256">
        <v>565.43333333333339</v>
      </c>
      <c r="G190" s="256">
        <v>556.76666666666677</v>
      </c>
      <c r="H190" s="256">
        <v>584.16666666666663</v>
      </c>
      <c r="I190" s="256">
        <v>592.83333333333337</v>
      </c>
      <c r="J190" s="256">
        <v>597.86666666666656</v>
      </c>
      <c r="K190" s="254">
        <v>587.79999999999995</v>
      </c>
      <c r="L190" s="254">
        <v>574.1</v>
      </c>
      <c r="M190" s="254">
        <v>2.2366999999999999</v>
      </c>
    </row>
    <row r="191" spans="1:13">
      <c r="A191" s="273">
        <v>182</v>
      </c>
      <c r="B191" s="254" t="s">
        <v>188</v>
      </c>
      <c r="C191" s="254">
        <v>627.9</v>
      </c>
      <c r="D191" s="256">
        <v>633.0333333333333</v>
      </c>
      <c r="E191" s="256">
        <v>621.16666666666663</v>
      </c>
      <c r="F191" s="256">
        <v>614.43333333333328</v>
      </c>
      <c r="G191" s="256">
        <v>602.56666666666661</v>
      </c>
      <c r="H191" s="256">
        <v>639.76666666666665</v>
      </c>
      <c r="I191" s="256">
        <v>651.63333333333344</v>
      </c>
      <c r="J191" s="256">
        <v>658.36666666666667</v>
      </c>
      <c r="K191" s="254">
        <v>644.9</v>
      </c>
      <c r="L191" s="254">
        <v>626.29999999999995</v>
      </c>
      <c r="M191" s="254">
        <v>12.30302</v>
      </c>
    </row>
    <row r="192" spans="1:13">
      <c r="A192" s="273">
        <v>183</v>
      </c>
      <c r="B192" s="254" t="s">
        <v>177</v>
      </c>
      <c r="C192" s="254">
        <v>706.95</v>
      </c>
      <c r="D192" s="256">
        <v>710.5333333333333</v>
      </c>
      <c r="E192" s="256">
        <v>701.76666666666665</v>
      </c>
      <c r="F192" s="256">
        <v>696.58333333333337</v>
      </c>
      <c r="G192" s="256">
        <v>687.81666666666672</v>
      </c>
      <c r="H192" s="256">
        <v>715.71666666666658</v>
      </c>
      <c r="I192" s="256">
        <v>724.48333333333323</v>
      </c>
      <c r="J192" s="256">
        <v>729.66666666666652</v>
      </c>
      <c r="K192" s="254">
        <v>719.3</v>
      </c>
      <c r="L192" s="254">
        <v>705.35</v>
      </c>
      <c r="M192" s="254">
        <v>22.228909999999999</v>
      </c>
    </row>
    <row r="193" spans="1:13">
      <c r="A193" s="273">
        <v>184</v>
      </c>
      <c r="B193" s="254" t="s">
        <v>183</v>
      </c>
      <c r="C193" s="254">
        <v>3060</v>
      </c>
      <c r="D193" s="256">
        <v>3066.9666666666667</v>
      </c>
      <c r="E193" s="256">
        <v>3045.1333333333332</v>
      </c>
      <c r="F193" s="256">
        <v>3030.2666666666664</v>
      </c>
      <c r="G193" s="256">
        <v>3008.4333333333329</v>
      </c>
      <c r="H193" s="256">
        <v>3081.8333333333335</v>
      </c>
      <c r="I193" s="256">
        <v>3103.6666666666665</v>
      </c>
      <c r="J193" s="256">
        <v>3118.5333333333338</v>
      </c>
      <c r="K193" s="254">
        <v>3088.8</v>
      </c>
      <c r="L193" s="254">
        <v>3052.1</v>
      </c>
      <c r="M193" s="254">
        <v>23.29027</v>
      </c>
    </row>
    <row r="194" spans="1:13">
      <c r="A194" s="273">
        <v>185</v>
      </c>
      <c r="B194" s="254" t="s">
        <v>804</v>
      </c>
      <c r="C194" s="254">
        <v>644.9</v>
      </c>
      <c r="D194" s="256">
        <v>647</v>
      </c>
      <c r="E194" s="256">
        <v>638</v>
      </c>
      <c r="F194" s="256">
        <v>631.1</v>
      </c>
      <c r="G194" s="256">
        <v>622.1</v>
      </c>
      <c r="H194" s="256">
        <v>653.9</v>
      </c>
      <c r="I194" s="256">
        <v>662.9</v>
      </c>
      <c r="J194" s="256">
        <v>669.8</v>
      </c>
      <c r="K194" s="254">
        <v>656</v>
      </c>
      <c r="L194" s="254">
        <v>640.1</v>
      </c>
      <c r="M194" s="254">
        <v>21.027429999999999</v>
      </c>
    </row>
    <row r="195" spans="1:13">
      <c r="A195" s="273">
        <v>186</v>
      </c>
      <c r="B195" s="254" t="s">
        <v>179</v>
      </c>
      <c r="C195" s="254">
        <v>307.7</v>
      </c>
      <c r="D195" s="256">
        <v>310.13333333333333</v>
      </c>
      <c r="E195" s="256">
        <v>303.66666666666663</v>
      </c>
      <c r="F195" s="256">
        <v>299.63333333333333</v>
      </c>
      <c r="G195" s="256">
        <v>293.16666666666663</v>
      </c>
      <c r="H195" s="256">
        <v>314.16666666666663</v>
      </c>
      <c r="I195" s="256">
        <v>320.63333333333333</v>
      </c>
      <c r="J195" s="256">
        <v>324.66666666666663</v>
      </c>
      <c r="K195" s="254">
        <v>316.60000000000002</v>
      </c>
      <c r="L195" s="254">
        <v>306.10000000000002</v>
      </c>
      <c r="M195" s="254">
        <v>540.43898999999999</v>
      </c>
    </row>
    <row r="196" spans="1:13">
      <c r="A196" s="273">
        <v>187</v>
      </c>
      <c r="B196" s="245" t="s">
        <v>181</v>
      </c>
      <c r="C196" s="245">
        <v>102.95</v>
      </c>
      <c r="D196" s="280">
        <v>103.61666666666667</v>
      </c>
      <c r="E196" s="280">
        <v>101.78333333333335</v>
      </c>
      <c r="F196" s="280">
        <v>100.61666666666667</v>
      </c>
      <c r="G196" s="280">
        <v>98.783333333333346</v>
      </c>
      <c r="H196" s="280">
        <v>104.78333333333335</v>
      </c>
      <c r="I196" s="280">
        <v>106.61666666666666</v>
      </c>
      <c r="J196" s="280">
        <v>107.78333333333335</v>
      </c>
      <c r="K196" s="245">
        <v>105.45</v>
      </c>
      <c r="L196" s="245">
        <v>102.45</v>
      </c>
      <c r="M196" s="245">
        <v>194.94461999999999</v>
      </c>
    </row>
    <row r="197" spans="1:13">
      <c r="A197" s="273">
        <v>188</v>
      </c>
      <c r="B197" s="245" t="s">
        <v>182</v>
      </c>
      <c r="C197" s="245">
        <v>1105.05</v>
      </c>
      <c r="D197" s="280">
        <v>1112.8666666666668</v>
      </c>
      <c r="E197" s="280">
        <v>1090.2333333333336</v>
      </c>
      <c r="F197" s="280">
        <v>1075.4166666666667</v>
      </c>
      <c r="G197" s="280">
        <v>1052.7833333333335</v>
      </c>
      <c r="H197" s="280">
        <v>1127.6833333333336</v>
      </c>
      <c r="I197" s="280">
        <v>1150.3166666666668</v>
      </c>
      <c r="J197" s="280">
        <v>1165.1333333333337</v>
      </c>
      <c r="K197" s="245">
        <v>1135.5</v>
      </c>
      <c r="L197" s="245">
        <v>1098.05</v>
      </c>
      <c r="M197" s="245">
        <v>284.46253000000002</v>
      </c>
    </row>
    <row r="198" spans="1:13">
      <c r="A198" s="273">
        <v>189</v>
      </c>
      <c r="B198" s="245" t="s">
        <v>184</v>
      </c>
      <c r="C198" s="245">
        <v>973.1</v>
      </c>
      <c r="D198" s="280">
        <v>974.36666666666679</v>
      </c>
      <c r="E198" s="280">
        <v>963.93333333333362</v>
      </c>
      <c r="F198" s="280">
        <v>954.76666666666688</v>
      </c>
      <c r="G198" s="280">
        <v>944.33333333333371</v>
      </c>
      <c r="H198" s="280">
        <v>983.53333333333353</v>
      </c>
      <c r="I198" s="280">
        <v>993.9666666666667</v>
      </c>
      <c r="J198" s="280">
        <v>1003.1333333333334</v>
      </c>
      <c r="K198" s="245">
        <v>984.8</v>
      </c>
      <c r="L198" s="245">
        <v>965.2</v>
      </c>
      <c r="M198" s="245">
        <v>17.691939999999999</v>
      </c>
    </row>
    <row r="199" spans="1:13">
      <c r="A199" s="273">
        <v>190</v>
      </c>
      <c r="B199" s="245" t="s">
        <v>164</v>
      </c>
      <c r="C199" s="245">
        <v>997.4</v>
      </c>
      <c r="D199" s="280">
        <v>990.83333333333337</v>
      </c>
      <c r="E199" s="280">
        <v>976.66666666666674</v>
      </c>
      <c r="F199" s="280">
        <v>955.93333333333339</v>
      </c>
      <c r="G199" s="280">
        <v>941.76666666666677</v>
      </c>
      <c r="H199" s="280">
        <v>1011.5666666666667</v>
      </c>
      <c r="I199" s="280">
        <v>1025.7333333333336</v>
      </c>
      <c r="J199" s="280">
        <v>1046.4666666666667</v>
      </c>
      <c r="K199" s="245">
        <v>1005</v>
      </c>
      <c r="L199" s="245">
        <v>970.1</v>
      </c>
      <c r="M199" s="245">
        <v>6.4769199999999998</v>
      </c>
    </row>
    <row r="200" spans="1:13">
      <c r="A200" s="273">
        <v>191</v>
      </c>
      <c r="B200" s="245" t="s">
        <v>185</v>
      </c>
      <c r="C200" s="245">
        <v>1531.35</v>
      </c>
      <c r="D200" s="280">
        <v>1540.0333333333335</v>
      </c>
      <c r="E200" s="280">
        <v>1513.8166666666671</v>
      </c>
      <c r="F200" s="280">
        <v>1496.2833333333335</v>
      </c>
      <c r="G200" s="280">
        <v>1470.0666666666671</v>
      </c>
      <c r="H200" s="280">
        <v>1557.5666666666671</v>
      </c>
      <c r="I200" s="280">
        <v>1583.7833333333338</v>
      </c>
      <c r="J200" s="280">
        <v>1601.3166666666671</v>
      </c>
      <c r="K200" s="245">
        <v>1566.25</v>
      </c>
      <c r="L200" s="245">
        <v>1522.5</v>
      </c>
      <c r="M200" s="245">
        <v>30.32029</v>
      </c>
    </row>
    <row r="201" spans="1:13">
      <c r="A201" s="273">
        <v>192</v>
      </c>
      <c r="B201" s="245" t="s">
        <v>186</v>
      </c>
      <c r="C201" s="245">
        <v>2723.3</v>
      </c>
      <c r="D201" s="280">
        <v>2740.1</v>
      </c>
      <c r="E201" s="280">
        <v>2685.2</v>
      </c>
      <c r="F201" s="280">
        <v>2647.1</v>
      </c>
      <c r="G201" s="280">
        <v>2592.1999999999998</v>
      </c>
      <c r="H201" s="280">
        <v>2778.2</v>
      </c>
      <c r="I201" s="280">
        <v>2833.1000000000004</v>
      </c>
      <c r="J201" s="280">
        <v>2871.2</v>
      </c>
      <c r="K201" s="245">
        <v>2795</v>
      </c>
      <c r="L201" s="245">
        <v>2702</v>
      </c>
      <c r="M201" s="245">
        <v>3.8241700000000001</v>
      </c>
    </row>
    <row r="202" spans="1:13">
      <c r="A202" s="273">
        <v>193</v>
      </c>
      <c r="B202" s="245" t="s">
        <v>187</v>
      </c>
      <c r="C202" s="245">
        <v>430.75</v>
      </c>
      <c r="D202" s="280">
        <v>430.2833333333333</v>
      </c>
      <c r="E202" s="280">
        <v>423.01666666666659</v>
      </c>
      <c r="F202" s="280">
        <v>415.2833333333333</v>
      </c>
      <c r="G202" s="280">
        <v>408.01666666666659</v>
      </c>
      <c r="H202" s="280">
        <v>438.01666666666659</v>
      </c>
      <c r="I202" s="280">
        <v>445.28333333333325</v>
      </c>
      <c r="J202" s="280">
        <v>453.01666666666659</v>
      </c>
      <c r="K202" s="245">
        <v>437.55</v>
      </c>
      <c r="L202" s="245">
        <v>422.55</v>
      </c>
      <c r="M202" s="245">
        <v>10.92535</v>
      </c>
    </row>
    <row r="203" spans="1:13">
      <c r="A203" s="273">
        <v>194</v>
      </c>
      <c r="B203" s="245" t="s">
        <v>510</v>
      </c>
      <c r="C203" s="245">
        <v>811.6</v>
      </c>
      <c r="D203" s="280">
        <v>814.81666666666672</v>
      </c>
      <c r="E203" s="280">
        <v>800.18333333333339</v>
      </c>
      <c r="F203" s="280">
        <v>788.76666666666665</v>
      </c>
      <c r="G203" s="280">
        <v>774.13333333333333</v>
      </c>
      <c r="H203" s="280">
        <v>826.23333333333346</v>
      </c>
      <c r="I203" s="280">
        <v>840.8666666666669</v>
      </c>
      <c r="J203" s="280">
        <v>852.28333333333353</v>
      </c>
      <c r="K203" s="245">
        <v>829.45</v>
      </c>
      <c r="L203" s="245">
        <v>803.4</v>
      </c>
      <c r="M203" s="245">
        <v>5.5666900000000004</v>
      </c>
    </row>
    <row r="204" spans="1:13">
      <c r="A204" s="273">
        <v>195</v>
      </c>
      <c r="B204" s="245" t="s">
        <v>193</v>
      </c>
      <c r="C204" s="245">
        <v>767.5</v>
      </c>
      <c r="D204" s="280">
        <v>775.9666666666667</v>
      </c>
      <c r="E204" s="280">
        <v>754.53333333333342</v>
      </c>
      <c r="F204" s="280">
        <v>741.56666666666672</v>
      </c>
      <c r="G204" s="280">
        <v>720.13333333333344</v>
      </c>
      <c r="H204" s="280">
        <v>788.93333333333339</v>
      </c>
      <c r="I204" s="280">
        <v>810.36666666666679</v>
      </c>
      <c r="J204" s="280">
        <v>823.33333333333337</v>
      </c>
      <c r="K204" s="245">
        <v>797.4</v>
      </c>
      <c r="L204" s="245">
        <v>763</v>
      </c>
      <c r="M204" s="245">
        <v>84.954319999999996</v>
      </c>
    </row>
    <row r="205" spans="1:13">
      <c r="A205" s="273">
        <v>196</v>
      </c>
      <c r="B205" s="245" t="s">
        <v>191</v>
      </c>
      <c r="C205" s="245">
        <v>6573.85</v>
      </c>
      <c r="D205" s="280">
        <v>6575.666666666667</v>
      </c>
      <c r="E205" s="280">
        <v>6518.8833333333341</v>
      </c>
      <c r="F205" s="280">
        <v>6463.916666666667</v>
      </c>
      <c r="G205" s="280">
        <v>6407.1333333333341</v>
      </c>
      <c r="H205" s="280">
        <v>6630.6333333333341</v>
      </c>
      <c r="I205" s="280">
        <v>6687.416666666667</v>
      </c>
      <c r="J205" s="280">
        <v>6742.3833333333341</v>
      </c>
      <c r="K205" s="245">
        <v>6632.45</v>
      </c>
      <c r="L205" s="245">
        <v>6520.7</v>
      </c>
      <c r="M205" s="245">
        <v>2.56088</v>
      </c>
    </row>
    <row r="206" spans="1:13">
      <c r="A206" s="273">
        <v>197</v>
      </c>
      <c r="B206" s="245" t="s">
        <v>192</v>
      </c>
      <c r="C206" s="245">
        <v>36.85</v>
      </c>
      <c r="D206" s="280">
        <v>36.85</v>
      </c>
      <c r="E206" s="280">
        <v>36.450000000000003</v>
      </c>
      <c r="F206" s="280">
        <v>36.050000000000004</v>
      </c>
      <c r="G206" s="280">
        <v>35.650000000000006</v>
      </c>
      <c r="H206" s="280">
        <v>37.25</v>
      </c>
      <c r="I206" s="280">
        <v>37.649999999999991</v>
      </c>
      <c r="J206" s="280">
        <v>38.049999999999997</v>
      </c>
      <c r="K206" s="245">
        <v>37.25</v>
      </c>
      <c r="L206" s="245">
        <v>36.450000000000003</v>
      </c>
      <c r="M206" s="245">
        <v>90.014660000000006</v>
      </c>
    </row>
    <row r="207" spans="1:13">
      <c r="A207" s="273">
        <v>198</v>
      </c>
      <c r="B207" s="245" t="s">
        <v>189</v>
      </c>
      <c r="C207" s="245">
        <v>1285.8</v>
      </c>
      <c r="D207" s="280">
        <v>1282.05</v>
      </c>
      <c r="E207" s="280">
        <v>1266.25</v>
      </c>
      <c r="F207" s="280">
        <v>1246.7</v>
      </c>
      <c r="G207" s="280">
        <v>1230.9000000000001</v>
      </c>
      <c r="H207" s="280">
        <v>1301.5999999999999</v>
      </c>
      <c r="I207" s="280">
        <v>1317.3999999999996</v>
      </c>
      <c r="J207" s="280">
        <v>1336.9499999999998</v>
      </c>
      <c r="K207" s="245">
        <v>1297.8499999999999</v>
      </c>
      <c r="L207" s="245">
        <v>1262.5</v>
      </c>
      <c r="M207" s="245">
        <v>7.01919</v>
      </c>
    </row>
    <row r="208" spans="1:13">
      <c r="A208" s="273">
        <v>199</v>
      </c>
      <c r="B208" s="245" t="s">
        <v>141</v>
      </c>
      <c r="C208" s="245">
        <v>572.15</v>
      </c>
      <c r="D208" s="280">
        <v>574.2833333333333</v>
      </c>
      <c r="E208" s="280">
        <v>565.36666666666656</v>
      </c>
      <c r="F208" s="280">
        <v>558.58333333333326</v>
      </c>
      <c r="G208" s="280">
        <v>549.66666666666652</v>
      </c>
      <c r="H208" s="280">
        <v>581.06666666666661</v>
      </c>
      <c r="I208" s="280">
        <v>589.98333333333335</v>
      </c>
      <c r="J208" s="280">
        <v>596.76666666666665</v>
      </c>
      <c r="K208" s="245">
        <v>583.20000000000005</v>
      </c>
      <c r="L208" s="245">
        <v>567.5</v>
      </c>
      <c r="M208" s="245">
        <v>43.027090000000001</v>
      </c>
    </row>
    <row r="209" spans="1:13">
      <c r="A209" s="273">
        <v>200</v>
      </c>
      <c r="B209" s="245" t="s">
        <v>277</v>
      </c>
      <c r="C209" s="245">
        <v>242.45</v>
      </c>
      <c r="D209" s="280">
        <v>240.80000000000004</v>
      </c>
      <c r="E209" s="280">
        <v>236.70000000000007</v>
      </c>
      <c r="F209" s="280">
        <v>230.95000000000005</v>
      </c>
      <c r="G209" s="280">
        <v>226.85000000000008</v>
      </c>
      <c r="H209" s="280">
        <v>246.55000000000007</v>
      </c>
      <c r="I209" s="280">
        <v>250.65000000000003</v>
      </c>
      <c r="J209" s="280">
        <v>256.40000000000009</v>
      </c>
      <c r="K209" s="245">
        <v>244.9</v>
      </c>
      <c r="L209" s="245">
        <v>235.05</v>
      </c>
      <c r="M209" s="245">
        <v>26.414290000000001</v>
      </c>
    </row>
    <row r="210" spans="1:13">
      <c r="A210" s="273">
        <v>201</v>
      </c>
      <c r="B210" s="245" t="s">
        <v>522</v>
      </c>
      <c r="C210" s="245">
        <v>1005.95</v>
      </c>
      <c r="D210" s="280">
        <v>1008.5833333333334</v>
      </c>
      <c r="E210" s="280">
        <v>998.4666666666667</v>
      </c>
      <c r="F210" s="280">
        <v>990.98333333333335</v>
      </c>
      <c r="G210" s="280">
        <v>980.86666666666667</v>
      </c>
      <c r="H210" s="280">
        <v>1016.0666666666667</v>
      </c>
      <c r="I210" s="280">
        <v>1026.1833333333334</v>
      </c>
      <c r="J210" s="280">
        <v>1033.6666666666667</v>
      </c>
      <c r="K210" s="245">
        <v>1018.7</v>
      </c>
      <c r="L210" s="245">
        <v>1001.1</v>
      </c>
      <c r="M210" s="245">
        <v>2.3409800000000001</v>
      </c>
    </row>
    <row r="211" spans="1:13">
      <c r="A211" s="273">
        <v>202</v>
      </c>
      <c r="B211" s="245" t="s">
        <v>118</v>
      </c>
      <c r="C211" s="245">
        <v>8.4</v>
      </c>
      <c r="D211" s="280">
        <v>8.4166666666666661</v>
      </c>
      <c r="E211" s="280">
        <v>8.3333333333333321</v>
      </c>
      <c r="F211" s="280">
        <v>8.2666666666666657</v>
      </c>
      <c r="G211" s="280">
        <v>8.1833333333333318</v>
      </c>
      <c r="H211" s="280">
        <v>8.4833333333333325</v>
      </c>
      <c r="I211" s="280">
        <v>8.5666666666666647</v>
      </c>
      <c r="J211" s="280">
        <v>8.6333333333333329</v>
      </c>
      <c r="K211" s="245">
        <v>8.5</v>
      </c>
      <c r="L211" s="245">
        <v>8.35</v>
      </c>
      <c r="M211" s="245">
        <v>678.89823000000001</v>
      </c>
    </row>
    <row r="212" spans="1:13">
      <c r="A212" s="273">
        <v>203</v>
      </c>
      <c r="B212" s="245" t="s">
        <v>195</v>
      </c>
      <c r="C212" s="245">
        <v>1008.9</v>
      </c>
      <c r="D212" s="280">
        <v>1013.0833333333334</v>
      </c>
      <c r="E212" s="280">
        <v>996.41666666666674</v>
      </c>
      <c r="F212" s="280">
        <v>983.93333333333339</v>
      </c>
      <c r="G212" s="280">
        <v>967.26666666666677</v>
      </c>
      <c r="H212" s="280">
        <v>1025.5666666666666</v>
      </c>
      <c r="I212" s="280">
        <v>1042.2333333333336</v>
      </c>
      <c r="J212" s="280">
        <v>1054.7166666666667</v>
      </c>
      <c r="K212" s="245">
        <v>1029.75</v>
      </c>
      <c r="L212" s="245">
        <v>1000.6</v>
      </c>
      <c r="M212" s="245">
        <v>11.481490000000001</v>
      </c>
    </row>
    <row r="213" spans="1:13">
      <c r="A213" s="273">
        <v>204</v>
      </c>
      <c r="B213" s="245" t="s">
        <v>528</v>
      </c>
      <c r="C213" s="245">
        <v>2098.9499999999998</v>
      </c>
      <c r="D213" s="280">
        <v>2106.4</v>
      </c>
      <c r="E213" s="280">
        <v>2078.8000000000002</v>
      </c>
      <c r="F213" s="280">
        <v>2058.65</v>
      </c>
      <c r="G213" s="280">
        <v>2031.0500000000002</v>
      </c>
      <c r="H213" s="280">
        <v>2126.5500000000002</v>
      </c>
      <c r="I213" s="280">
        <v>2154.1499999999996</v>
      </c>
      <c r="J213" s="280">
        <v>2174.3000000000002</v>
      </c>
      <c r="K213" s="245">
        <v>2134</v>
      </c>
      <c r="L213" s="245">
        <v>2086.25</v>
      </c>
      <c r="M213" s="245">
        <v>0.52807999999999999</v>
      </c>
    </row>
    <row r="214" spans="1:13">
      <c r="A214" s="273">
        <v>205</v>
      </c>
      <c r="B214" s="245" t="s">
        <v>196</v>
      </c>
      <c r="C214" s="280">
        <v>508.25</v>
      </c>
      <c r="D214" s="280">
        <v>509.61666666666662</v>
      </c>
      <c r="E214" s="280">
        <v>502.23333333333323</v>
      </c>
      <c r="F214" s="280">
        <v>496.21666666666664</v>
      </c>
      <c r="G214" s="280">
        <v>488.83333333333326</v>
      </c>
      <c r="H214" s="280">
        <v>515.63333333333321</v>
      </c>
      <c r="I214" s="280">
        <v>523.01666666666654</v>
      </c>
      <c r="J214" s="280">
        <v>529.03333333333319</v>
      </c>
      <c r="K214" s="280">
        <v>517</v>
      </c>
      <c r="L214" s="280">
        <v>503.6</v>
      </c>
      <c r="M214" s="280">
        <v>62.92304</v>
      </c>
    </row>
    <row r="215" spans="1:13">
      <c r="A215" s="273">
        <v>206</v>
      </c>
      <c r="B215" s="245" t="s">
        <v>197</v>
      </c>
      <c r="C215" s="280">
        <v>13.25</v>
      </c>
      <c r="D215" s="280">
        <v>13.266666666666666</v>
      </c>
      <c r="E215" s="280">
        <v>13.133333333333331</v>
      </c>
      <c r="F215" s="280">
        <v>13.016666666666666</v>
      </c>
      <c r="G215" s="280">
        <v>12.883333333333331</v>
      </c>
      <c r="H215" s="280">
        <v>13.383333333333331</v>
      </c>
      <c r="I215" s="280">
        <v>13.516666666666664</v>
      </c>
      <c r="J215" s="280">
        <v>13.633333333333331</v>
      </c>
      <c r="K215" s="280">
        <v>13.4</v>
      </c>
      <c r="L215" s="280">
        <v>13.15</v>
      </c>
      <c r="M215" s="280">
        <v>759.11848999999995</v>
      </c>
    </row>
    <row r="216" spans="1:13">
      <c r="A216" s="273">
        <v>207</v>
      </c>
      <c r="B216" s="245" t="s">
        <v>198</v>
      </c>
      <c r="C216" s="280">
        <v>191.6</v>
      </c>
      <c r="D216" s="280">
        <v>191.85</v>
      </c>
      <c r="E216" s="280">
        <v>189</v>
      </c>
      <c r="F216" s="280">
        <v>186.4</v>
      </c>
      <c r="G216" s="280">
        <v>183.55</v>
      </c>
      <c r="H216" s="280">
        <v>194.45</v>
      </c>
      <c r="I216" s="280">
        <v>197.29999999999995</v>
      </c>
      <c r="J216" s="280">
        <v>199.89999999999998</v>
      </c>
      <c r="K216" s="280">
        <v>194.7</v>
      </c>
      <c r="L216" s="280">
        <v>189.25</v>
      </c>
      <c r="M216" s="280">
        <v>149.28706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H20" sqref="H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8"/>
      <c r="B1" s="538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44337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35" t="s">
        <v>16</v>
      </c>
      <c r="B9" s="536" t="s">
        <v>18</v>
      </c>
      <c r="C9" s="534" t="s">
        <v>19</v>
      </c>
      <c r="D9" s="534" t="s">
        <v>20</v>
      </c>
      <c r="E9" s="534" t="s">
        <v>21</v>
      </c>
      <c r="F9" s="534"/>
      <c r="G9" s="534"/>
      <c r="H9" s="534" t="s">
        <v>22</v>
      </c>
      <c r="I9" s="534"/>
      <c r="J9" s="534"/>
      <c r="K9" s="251"/>
      <c r="L9" s="258"/>
      <c r="M9" s="259"/>
    </row>
    <row r="10" spans="1:15" ht="42.75" customHeight="1">
      <c r="A10" s="530"/>
      <c r="B10" s="532"/>
      <c r="C10" s="537" t="s">
        <v>23</v>
      </c>
      <c r="D10" s="537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50" t="s">
        <v>284</v>
      </c>
      <c r="C11" s="447">
        <v>25538.3</v>
      </c>
      <c r="D11" s="448">
        <v>25728.716666666664</v>
      </c>
      <c r="E11" s="448">
        <v>25259.583333333328</v>
      </c>
      <c r="F11" s="448">
        <v>24980.866666666665</v>
      </c>
      <c r="G11" s="448">
        <v>24511.73333333333</v>
      </c>
      <c r="H11" s="448">
        <v>26007.433333333327</v>
      </c>
      <c r="I11" s="448">
        <v>26476.566666666666</v>
      </c>
      <c r="J11" s="448">
        <v>26755.283333333326</v>
      </c>
      <c r="K11" s="447">
        <v>26197.85</v>
      </c>
      <c r="L11" s="447">
        <v>25450</v>
      </c>
      <c r="M11" s="447">
        <v>2.0820000000000002E-2</v>
      </c>
    </row>
    <row r="12" spans="1:15" ht="12" customHeight="1">
      <c r="A12" s="245">
        <v>2</v>
      </c>
      <c r="B12" s="450" t="s">
        <v>785</v>
      </c>
      <c r="C12" s="447">
        <v>1429.25</v>
      </c>
      <c r="D12" s="448">
        <v>1435.0333333333335</v>
      </c>
      <c r="E12" s="448">
        <v>1410.2666666666671</v>
      </c>
      <c r="F12" s="448">
        <v>1391.2833333333335</v>
      </c>
      <c r="G12" s="448">
        <v>1366.5166666666671</v>
      </c>
      <c r="H12" s="448">
        <v>1454.0166666666671</v>
      </c>
      <c r="I12" s="448">
        <v>1478.7833333333335</v>
      </c>
      <c r="J12" s="448">
        <v>1497.7666666666671</v>
      </c>
      <c r="K12" s="447">
        <v>1459.8</v>
      </c>
      <c r="L12" s="447">
        <v>1416.05</v>
      </c>
      <c r="M12" s="447">
        <v>1.0951299999999999</v>
      </c>
    </row>
    <row r="13" spans="1:15" ht="12" customHeight="1">
      <c r="A13" s="245">
        <v>3</v>
      </c>
      <c r="B13" s="450" t="s">
        <v>815</v>
      </c>
      <c r="C13" s="447">
        <v>1706.35</v>
      </c>
      <c r="D13" s="448">
        <v>1707.5833333333333</v>
      </c>
      <c r="E13" s="448">
        <v>1684.7666666666664</v>
      </c>
      <c r="F13" s="448">
        <v>1663.1833333333332</v>
      </c>
      <c r="G13" s="448">
        <v>1640.3666666666663</v>
      </c>
      <c r="H13" s="448">
        <v>1729.1666666666665</v>
      </c>
      <c r="I13" s="448">
        <v>1751.9833333333336</v>
      </c>
      <c r="J13" s="448">
        <v>1773.5666666666666</v>
      </c>
      <c r="K13" s="447">
        <v>1730.4</v>
      </c>
      <c r="L13" s="447">
        <v>1686</v>
      </c>
      <c r="M13" s="447">
        <v>0.22733999999999999</v>
      </c>
    </row>
    <row r="14" spans="1:15" ht="12" customHeight="1">
      <c r="A14" s="245">
        <v>4</v>
      </c>
      <c r="B14" s="450" t="s">
        <v>38</v>
      </c>
      <c r="C14" s="447">
        <v>1958.15</v>
      </c>
      <c r="D14" s="448">
        <v>1947.55</v>
      </c>
      <c r="E14" s="448">
        <v>1931.6</v>
      </c>
      <c r="F14" s="448">
        <v>1905.05</v>
      </c>
      <c r="G14" s="448">
        <v>1889.1</v>
      </c>
      <c r="H14" s="448">
        <v>1974.1</v>
      </c>
      <c r="I14" s="448">
        <v>1990.0500000000002</v>
      </c>
      <c r="J14" s="448">
        <v>2016.6</v>
      </c>
      <c r="K14" s="447">
        <v>1963.5</v>
      </c>
      <c r="L14" s="447">
        <v>1921</v>
      </c>
      <c r="M14" s="447">
        <v>6.9610900000000004</v>
      </c>
    </row>
    <row r="15" spans="1:15" ht="12" customHeight="1">
      <c r="A15" s="245">
        <v>5</v>
      </c>
      <c r="B15" s="450" t="s">
        <v>285</v>
      </c>
      <c r="C15" s="447">
        <v>1966.65</v>
      </c>
      <c r="D15" s="448">
        <v>1960.55</v>
      </c>
      <c r="E15" s="448">
        <v>1946.1</v>
      </c>
      <c r="F15" s="448">
        <v>1925.55</v>
      </c>
      <c r="G15" s="448">
        <v>1911.1</v>
      </c>
      <c r="H15" s="448">
        <v>1981.1</v>
      </c>
      <c r="I15" s="448">
        <v>1995.5500000000002</v>
      </c>
      <c r="J15" s="448">
        <v>2016.1</v>
      </c>
      <c r="K15" s="447">
        <v>1975</v>
      </c>
      <c r="L15" s="447">
        <v>1940</v>
      </c>
      <c r="M15" s="447">
        <v>0.20771999999999999</v>
      </c>
    </row>
    <row r="16" spans="1:15" ht="12" customHeight="1">
      <c r="A16" s="245">
        <v>6</v>
      </c>
      <c r="B16" s="450" t="s">
        <v>286</v>
      </c>
      <c r="C16" s="447">
        <v>1266.75</v>
      </c>
      <c r="D16" s="448">
        <v>1276.6499999999999</v>
      </c>
      <c r="E16" s="448">
        <v>1253.2999999999997</v>
      </c>
      <c r="F16" s="448">
        <v>1239.8499999999999</v>
      </c>
      <c r="G16" s="448">
        <v>1216.4999999999998</v>
      </c>
      <c r="H16" s="448">
        <v>1290.0999999999997</v>
      </c>
      <c r="I16" s="448">
        <v>1313.4499999999996</v>
      </c>
      <c r="J16" s="448">
        <v>1326.8999999999996</v>
      </c>
      <c r="K16" s="447">
        <v>1300</v>
      </c>
      <c r="L16" s="447">
        <v>1263.2</v>
      </c>
      <c r="M16" s="447">
        <v>0.67959000000000003</v>
      </c>
    </row>
    <row r="17" spans="1:13" ht="12" customHeight="1">
      <c r="A17" s="245">
        <v>7</v>
      </c>
      <c r="B17" s="450" t="s">
        <v>222</v>
      </c>
      <c r="C17" s="447">
        <v>960.1</v>
      </c>
      <c r="D17" s="448">
        <v>969.33333333333337</v>
      </c>
      <c r="E17" s="448">
        <v>949.31666666666672</v>
      </c>
      <c r="F17" s="448">
        <v>938.5333333333333</v>
      </c>
      <c r="G17" s="448">
        <v>918.51666666666665</v>
      </c>
      <c r="H17" s="448">
        <v>980.11666666666679</v>
      </c>
      <c r="I17" s="448">
        <v>1000.1333333333334</v>
      </c>
      <c r="J17" s="448">
        <v>1010.9166666666669</v>
      </c>
      <c r="K17" s="447">
        <v>989.35</v>
      </c>
      <c r="L17" s="447">
        <v>958.55</v>
      </c>
      <c r="M17" s="447">
        <v>11.872059999999999</v>
      </c>
    </row>
    <row r="18" spans="1:13" ht="12" customHeight="1">
      <c r="A18" s="245">
        <v>8</v>
      </c>
      <c r="B18" s="450" t="s">
        <v>734</v>
      </c>
      <c r="C18" s="447">
        <v>756.5</v>
      </c>
      <c r="D18" s="448">
        <v>758.66666666666663</v>
      </c>
      <c r="E18" s="448">
        <v>749.33333333333326</v>
      </c>
      <c r="F18" s="448">
        <v>742.16666666666663</v>
      </c>
      <c r="G18" s="448">
        <v>732.83333333333326</v>
      </c>
      <c r="H18" s="448">
        <v>765.83333333333326</v>
      </c>
      <c r="I18" s="448">
        <v>775.16666666666652</v>
      </c>
      <c r="J18" s="448">
        <v>782.33333333333326</v>
      </c>
      <c r="K18" s="447">
        <v>768</v>
      </c>
      <c r="L18" s="447">
        <v>751.5</v>
      </c>
      <c r="M18" s="447">
        <v>4.4652500000000002</v>
      </c>
    </row>
    <row r="19" spans="1:13" ht="12" customHeight="1">
      <c r="A19" s="245">
        <v>9</v>
      </c>
      <c r="B19" s="450" t="s">
        <v>735</v>
      </c>
      <c r="C19" s="447">
        <v>1701.6</v>
      </c>
      <c r="D19" s="448">
        <v>1708.05</v>
      </c>
      <c r="E19" s="448">
        <v>1677.1</v>
      </c>
      <c r="F19" s="448">
        <v>1652.6</v>
      </c>
      <c r="G19" s="448">
        <v>1621.6499999999999</v>
      </c>
      <c r="H19" s="448">
        <v>1732.55</v>
      </c>
      <c r="I19" s="448">
        <v>1763.5000000000002</v>
      </c>
      <c r="J19" s="448">
        <v>1788</v>
      </c>
      <c r="K19" s="447">
        <v>1739</v>
      </c>
      <c r="L19" s="447">
        <v>1683.55</v>
      </c>
      <c r="M19" s="447">
        <v>18.688949999999998</v>
      </c>
    </row>
    <row r="20" spans="1:13" ht="12" customHeight="1">
      <c r="A20" s="245">
        <v>10</v>
      </c>
      <c r="B20" s="450" t="s">
        <v>287</v>
      </c>
      <c r="C20" s="447">
        <v>2296.85</v>
      </c>
      <c r="D20" s="448">
        <v>2301.6</v>
      </c>
      <c r="E20" s="448">
        <v>2286.25</v>
      </c>
      <c r="F20" s="448">
        <v>2275.65</v>
      </c>
      <c r="G20" s="448">
        <v>2260.3000000000002</v>
      </c>
      <c r="H20" s="448">
        <v>2312.1999999999998</v>
      </c>
      <c r="I20" s="448">
        <v>2327.5499999999993</v>
      </c>
      <c r="J20" s="448">
        <v>2338.1499999999996</v>
      </c>
      <c r="K20" s="447">
        <v>2316.9499999999998</v>
      </c>
      <c r="L20" s="447">
        <v>2291</v>
      </c>
      <c r="M20" s="447">
        <v>0.21335999999999999</v>
      </c>
    </row>
    <row r="21" spans="1:13" ht="12" customHeight="1">
      <c r="A21" s="245">
        <v>11</v>
      </c>
      <c r="B21" s="450" t="s">
        <v>288</v>
      </c>
      <c r="C21" s="447">
        <v>16019.9</v>
      </c>
      <c r="D21" s="448">
        <v>16040.633333333333</v>
      </c>
      <c r="E21" s="448">
        <v>15946.266666666666</v>
      </c>
      <c r="F21" s="448">
        <v>15872.633333333333</v>
      </c>
      <c r="G21" s="448">
        <v>15778.266666666666</v>
      </c>
      <c r="H21" s="448">
        <v>16114.266666666666</v>
      </c>
      <c r="I21" s="448">
        <v>16208.633333333331</v>
      </c>
      <c r="J21" s="448">
        <v>16282.266666666666</v>
      </c>
      <c r="K21" s="447">
        <v>16135</v>
      </c>
      <c r="L21" s="447">
        <v>15967</v>
      </c>
      <c r="M21" s="447">
        <v>9.3700000000000006E-2</v>
      </c>
    </row>
    <row r="22" spans="1:13" ht="12" customHeight="1">
      <c r="A22" s="245">
        <v>12</v>
      </c>
      <c r="B22" s="450" t="s">
        <v>40</v>
      </c>
      <c r="C22" s="447">
        <v>1302</v>
      </c>
      <c r="D22" s="448">
        <v>1301.9833333333333</v>
      </c>
      <c r="E22" s="448">
        <v>1283.9666666666667</v>
      </c>
      <c r="F22" s="448">
        <v>1265.9333333333334</v>
      </c>
      <c r="G22" s="448">
        <v>1247.9166666666667</v>
      </c>
      <c r="H22" s="448">
        <v>1320.0166666666667</v>
      </c>
      <c r="I22" s="448">
        <v>1338.0333333333335</v>
      </c>
      <c r="J22" s="448">
        <v>1356.0666666666666</v>
      </c>
      <c r="K22" s="447">
        <v>1320</v>
      </c>
      <c r="L22" s="447">
        <v>1283.95</v>
      </c>
      <c r="M22" s="447">
        <v>58.377470000000002</v>
      </c>
    </row>
    <row r="23" spans="1:13">
      <c r="A23" s="245">
        <v>13</v>
      </c>
      <c r="B23" s="450" t="s">
        <v>289</v>
      </c>
      <c r="C23" s="447">
        <v>1268.8499999999999</v>
      </c>
      <c r="D23" s="448">
        <v>1264.5666666666666</v>
      </c>
      <c r="E23" s="448">
        <v>1244.3833333333332</v>
      </c>
      <c r="F23" s="448">
        <v>1219.9166666666665</v>
      </c>
      <c r="G23" s="448">
        <v>1199.7333333333331</v>
      </c>
      <c r="H23" s="448">
        <v>1289.0333333333333</v>
      </c>
      <c r="I23" s="448">
        <v>1309.2166666666667</v>
      </c>
      <c r="J23" s="448">
        <v>1333.6833333333334</v>
      </c>
      <c r="K23" s="447">
        <v>1284.75</v>
      </c>
      <c r="L23" s="447">
        <v>1240.0999999999999</v>
      </c>
      <c r="M23" s="447">
        <v>12.350910000000001</v>
      </c>
    </row>
    <row r="24" spans="1:13">
      <c r="A24" s="245">
        <v>14</v>
      </c>
      <c r="B24" s="450" t="s">
        <v>41</v>
      </c>
      <c r="C24" s="447">
        <v>765.7</v>
      </c>
      <c r="D24" s="448">
        <v>768.75</v>
      </c>
      <c r="E24" s="448">
        <v>758</v>
      </c>
      <c r="F24" s="448">
        <v>750.3</v>
      </c>
      <c r="G24" s="448">
        <v>739.55</v>
      </c>
      <c r="H24" s="448">
        <v>776.45</v>
      </c>
      <c r="I24" s="448">
        <v>787.2</v>
      </c>
      <c r="J24" s="448">
        <v>794.90000000000009</v>
      </c>
      <c r="K24" s="447">
        <v>779.5</v>
      </c>
      <c r="L24" s="447">
        <v>761.05</v>
      </c>
      <c r="M24" s="447">
        <v>69.640230000000003</v>
      </c>
    </row>
    <row r="25" spans="1:13">
      <c r="A25" s="245">
        <v>15</v>
      </c>
      <c r="B25" s="450" t="s">
        <v>828</v>
      </c>
      <c r="C25" s="447">
        <v>1335.8</v>
      </c>
      <c r="D25" s="448">
        <v>1331.05</v>
      </c>
      <c r="E25" s="448">
        <v>1313.75</v>
      </c>
      <c r="F25" s="448">
        <v>1291.7</v>
      </c>
      <c r="G25" s="448">
        <v>1274.4000000000001</v>
      </c>
      <c r="H25" s="448">
        <v>1353.1</v>
      </c>
      <c r="I25" s="448">
        <v>1370.3999999999996</v>
      </c>
      <c r="J25" s="448">
        <v>1392.4499999999998</v>
      </c>
      <c r="K25" s="447">
        <v>1348.35</v>
      </c>
      <c r="L25" s="447">
        <v>1309</v>
      </c>
      <c r="M25" s="447">
        <v>35.803600000000003</v>
      </c>
    </row>
    <row r="26" spans="1:13">
      <c r="A26" s="245">
        <v>16</v>
      </c>
      <c r="B26" s="450" t="s">
        <v>290</v>
      </c>
      <c r="C26" s="447">
        <v>1385.75</v>
      </c>
      <c r="D26" s="448">
        <v>1367.1000000000001</v>
      </c>
      <c r="E26" s="448">
        <v>1344.7000000000003</v>
      </c>
      <c r="F26" s="448">
        <v>1303.6500000000001</v>
      </c>
      <c r="G26" s="448">
        <v>1281.2500000000002</v>
      </c>
      <c r="H26" s="448">
        <v>1408.1500000000003</v>
      </c>
      <c r="I26" s="448">
        <v>1430.5500000000004</v>
      </c>
      <c r="J26" s="448">
        <v>1471.6000000000004</v>
      </c>
      <c r="K26" s="447">
        <v>1389.5</v>
      </c>
      <c r="L26" s="447">
        <v>1326.05</v>
      </c>
      <c r="M26" s="447">
        <v>19.169460000000001</v>
      </c>
    </row>
    <row r="27" spans="1:13">
      <c r="A27" s="245">
        <v>17</v>
      </c>
      <c r="B27" s="450" t="s">
        <v>223</v>
      </c>
      <c r="C27" s="447">
        <v>126.55</v>
      </c>
      <c r="D27" s="448">
        <v>127.21666666666665</v>
      </c>
      <c r="E27" s="448">
        <v>124.93333333333331</v>
      </c>
      <c r="F27" s="448">
        <v>123.31666666666665</v>
      </c>
      <c r="G27" s="448">
        <v>121.0333333333333</v>
      </c>
      <c r="H27" s="448">
        <v>128.83333333333331</v>
      </c>
      <c r="I27" s="448">
        <v>131.11666666666665</v>
      </c>
      <c r="J27" s="448">
        <v>132.73333333333332</v>
      </c>
      <c r="K27" s="447">
        <v>129.5</v>
      </c>
      <c r="L27" s="447">
        <v>125.6</v>
      </c>
      <c r="M27" s="447">
        <v>28.007370000000002</v>
      </c>
    </row>
    <row r="28" spans="1:13">
      <c r="A28" s="245">
        <v>18</v>
      </c>
      <c r="B28" s="450" t="s">
        <v>224</v>
      </c>
      <c r="C28" s="447">
        <v>184.15</v>
      </c>
      <c r="D28" s="448">
        <v>185.28333333333333</v>
      </c>
      <c r="E28" s="448">
        <v>181.66666666666666</v>
      </c>
      <c r="F28" s="448">
        <v>179.18333333333334</v>
      </c>
      <c r="G28" s="448">
        <v>175.56666666666666</v>
      </c>
      <c r="H28" s="448">
        <v>187.76666666666665</v>
      </c>
      <c r="I28" s="448">
        <v>191.38333333333333</v>
      </c>
      <c r="J28" s="448">
        <v>193.86666666666665</v>
      </c>
      <c r="K28" s="447">
        <v>188.9</v>
      </c>
      <c r="L28" s="447">
        <v>182.8</v>
      </c>
      <c r="M28" s="447">
        <v>21.008890000000001</v>
      </c>
    </row>
    <row r="29" spans="1:13">
      <c r="A29" s="245">
        <v>19</v>
      </c>
      <c r="B29" s="450" t="s">
        <v>291</v>
      </c>
      <c r="C29" s="447">
        <v>487.05</v>
      </c>
      <c r="D29" s="448">
        <v>485.98333333333335</v>
      </c>
      <c r="E29" s="448">
        <v>477.36666666666667</v>
      </c>
      <c r="F29" s="448">
        <v>467.68333333333334</v>
      </c>
      <c r="G29" s="448">
        <v>459.06666666666666</v>
      </c>
      <c r="H29" s="448">
        <v>495.66666666666669</v>
      </c>
      <c r="I29" s="448">
        <v>504.28333333333336</v>
      </c>
      <c r="J29" s="448">
        <v>513.9666666666667</v>
      </c>
      <c r="K29" s="447">
        <v>494.6</v>
      </c>
      <c r="L29" s="447">
        <v>476.3</v>
      </c>
      <c r="M29" s="447">
        <v>3.9502299999999999</v>
      </c>
    </row>
    <row r="30" spans="1:13">
      <c r="A30" s="245">
        <v>20</v>
      </c>
      <c r="B30" s="450" t="s">
        <v>292</v>
      </c>
      <c r="C30" s="447">
        <v>327.55</v>
      </c>
      <c r="D30" s="448">
        <v>329.93333333333334</v>
      </c>
      <c r="E30" s="448">
        <v>322.66666666666669</v>
      </c>
      <c r="F30" s="448">
        <v>317.78333333333336</v>
      </c>
      <c r="G30" s="448">
        <v>310.51666666666671</v>
      </c>
      <c r="H30" s="448">
        <v>334.81666666666666</v>
      </c>
      <c r="I30" s="448">
        <v>342.08333333333331</v>
      </c>
      <c r="J30" s="448">
        <v>346.96666666666664</v>
      </c>
      <c r="K30" s="447">
        <v>337.2</v>
      </c>
      <c r="L30" s="447">
        <v>325.05</v>
      </c>
      <c r="M30" s="447">
        <v>2.90252</v>
      </c>
    </row>
    <row r="31" spans="1:13">
      <c r="A31" s="245">
        <v>21</v>
      </c>
      <c r="B31" s="450" t="s">
        <v>736</v>
      </c>
      <c r="C31" s="447">
        <v>5099.95</v>
      </c>
      <c r="D31" s="448">
        <v>5117.6500000000005</v>
      </c>
      <c r="E31" s="448">
        <v>5077.3000000000011</v>
      </c>
      <c r="F31" s="448">
        <v>5054.6500000000005</v>
      </c>
      <c r="G31" s="448">
        <v>5014.3000000000011</v>
      </c>
      <c r="H31" s="448">
        <v>5140.3000000000011</v>
      </c>
      <c r="I31" s="448">
        <v>5180.6500000000015</v>
      </c>
      <c r="J31" s="448">
        <v>5203.3000000000011</v>
      </c>
      <c r="K31" s="447">
        <v>5158</v>
      </c>
      <c r="L31" s="447">
        <v>5095</v>
      </c>
      <c r="M31" s="447">
        <v>0.43492999999999998</v>
      </c>
    </row>
    <row r="32" spans="1:13">
      <c r="A32" s="245">
        <v>22</v>
      </c>
      <c r="B32" s="450" t="s">
        <v>225</v>
      </c>
      <c r="C32" s="447">
        <v>1940.7</v>
      </c>
      <c r="D32" s="448">
        <v>1949.4333333333334</v>
      </c>
      <c r="E32" s="448">
        <v>1923.2666666666669</v>
      </c>
      <c r="F32" s="448">
        <v>1905.8333333333335</v>
      </c>
      <c r="G32" s="448">
        <v>1879.666666666667</v>
      </c>
      <c r="H32" s="448">
        <v>1966.8666666666668</v>
      </c>
      <c r="I32" s="448">
        <v>1993.0333333333333</v>
      </c>
      <c r="J32" s="448">
        <v>2010.4666666666667</v>
      </c>
      <c r="K32" s="447">
        <v>1975.6</v>
      </c>
      <c r="L32" s="447">
        <v>1932</v>
      </c>
      <c r="M32" s="447">
        <v>0.91762999999999995</v>
      </c>
    </row>
    <row r="33" spans="1:13">
      <c r="A33" s="245">
        <v>23</v>
      </c>
      <c r="B33" s="450" t="s">
        <v>293</v>
      </c>
      <c r="C33" s="447">
        <v>2219.1</v>
      </c>
      <c r="D33" s="448">
        <v>2215.3666666666668</v>
      </c>
      <c r="E33" s="448">
        <v>2196.7333333333336</v>
      </c>
      <c r="F33" s="448">
        <v>2174.3666666666668</v>
      </c>
      <c r="G33" s="448">
        <v>2155.7333333333336</v>
      </c>
      <c r="H33" s="448">
        <v>2237.7333333333336</v>
      </c>
      <c r="I33" s="448">
        <v>2256.3666666666668</v>
      </c>
      <c r="J33" s="448">
        <v>2278.7333333333336</v>
      </c>
      <c r="K33" s="447">
        <v>2234</v>
      </c>
      <c r="L33" s="447">
        <v>2193</v>
      </c>
      <c r="M33" s="447">
        <v>0.10857</v>
      </c>
    </row>
    <row r="34" spans="1:13">
      <c r="A34" s="245">
        <v>24</v>
      </c>
      <c r="B34" s="450" t="s">
        <v>737</v>
      </c>
      <c r="C34" s="447">
        <v>132.1</v>
      </c>
      <c r="D34" s="448">
        <v>133.01666666666665</v>
      </c>
      <c r="E34" s="448">
        <v>129.08333333333331</v>
      </c>
      <c r="F34" s="448">
        <v>126.06666666666666</v>
      </c>
      <c r="G34" s="448">
        <v>122.13333333333333</v>
      </c>
      <c r="H34" s="448">
        <v>136.0333333333333</v>
      </c>
      <c r="I34" s="448">
        <v>139.96666666666664</v>
      </c>
      <c r="J34" s="448">
        <v>142.98333333333329</v>
      </c>
      <c r="K34" s="447">
        <v>136.94999999999999</v>
      </c>
      <c r="L34" s="447">
        <v>130</v>
      </c>
      <c r="M34" s="447">
        <v>21.42454</v>
      </c>
    </row>
    <row r="35" spans="1:13">
      <c r="A35" s="245">
        <v>25</v>
      </c>
      <c r="B35" s="450" t="s">
        <v>294</v>
      </c>
      <c r="C35" s="447">
        <v>958.25</v>
      </c>
      <c r="D35" s="448">
        <v>961.08333333333337</v>
      </c>
      <c r="E35" s="448">
        <v>947.16666666666674</v>
      </c>
      <c r="F35" s="448">
        <v>936.08333333333337</v>
      </c>
      <c r="G35" s="448">
        <v>922.16666666666674</v>
      </c>
      <c r="H35" s="448">
        <v>972.16666666666674</v>
      </c>
      <c r="I35" s="448">
        <v>986.08333333333348</v>
      </c>
      <c r="J35" s="448">
        <v>997.16666666666674</v>
      </c>
      <c r="K35" s="447">
        <v>975</v>
      </c>
      <c r="L35" s="447">
        <v>950</v>
      </c>
      <c r="M35" s="447">
        <v>5.0930299999999997</v>
      </c>
    </row>
    <row r="36" spans="1:13">
      <c r="A36" s="245">
        <v>26</v>
      </c>
      <c r="B36" s="450" t="s">
        <v>226</v>
      </c>
      <c r="C36" s="447">
        <v>2990.35</v>
      </c>
      <c r="D36" s="448">
        <v>2988.4500000000003</v>
      </c>
      <c r="E36" s="448">
        <v>2961.9000000000005</v>
      </c>
      <c r="F36" s="448">
        <v>2933.4500000000003</v>
      </c>
      <c r="G36" s="448">
        <v>2906.9000000000005</v>
      </c>
      <c r="H36" s="448">
        <v>3016.9000000000005</v>
      </c>
      <c r="I36" s="448">
        <v>3043.4500000000007</v>
      </c>
      <c r="J36" s="448">
        <v>3071.9000000000005</v>
      </c>
      <c r="K36" s="447">
        <v>3015</v>
      </c>
      <c r="L36" s="447">
        <v>2960</v>
      </c>
      <c r="M36" s="447">
        <v>1.9396100000000001</v>
      </c>
    </row>
    <row r="37" spans="1:13">
      <c r="A37" s="245">
        <v>27</v>
      </c>
      <c r="B37" s="450" t="s">
        <v>738</v>
      </c>
      <c r="C37" s="447">
        <v>3569.4</v>
      </c>
      <c r="D37" s="448">
        <v>3581.4666666666667</v>
      </c>
      <c r="E37" s="448">
        <v>3518.9333333333334</v>
      </c>
      <c r="F37" s="448">
        <v>3468.4666666666667</v>
      </c>
      <c r="G37" s="448">
        <v>3405.9333333333334</v>
      </c>
      <c r="H37" s="448">
        <v>3631.9333333333334</v>
      </c>
      <c r="I37" s="448">
        <v>3694.4666666666672</v>
      </c>
      <c r="J37" s="448">
        <v>3744.9333333333334</v>
      </c>
      <c r="K37" s="447">
        <v>3644</v>
      </c>
      <c r="L37" s="447">
        <v>3531</v>
      </c>
      <c r="M37" s="447">
        <v>0.71623999999999999</v>
      </c>
    </row>
    <row r="38" spans="1:13">
      <c r="A38" s="245">
        <v>28</v>
      </c>
      <c r="B38" s="450" t="s">
        <v>800</v>
      </c>
      <c r="C38" s="447">
        <v>21.15</v>
      </c>
      <c r="D38" s="448">
        <v>21.183333333333334</v>
      </c>
      <c r="E38" s="448">
        <v>20.866666666666667</v>
      </c>
      <c r="F38" s="448">
        <v>20.583333333333332</v>
      </c>
      <c r="G38" s="448">
        <v>20.266666666666666</v>
      </c>
      <c r="H38" s="448">
        <v>21.466666666666669</v>
      </c>
      <c r="I38" s="448">
        <v>21.783333333333339</v>
      </c>
      <c r="J38" s="448">
        <v>22.06666666666667</v>
      </c>
      <c r="K38" s="447">
        <v>21.5</v>
      </c>
      <c r="L38" s="447">
        <v>20.9</v>
      </c>
      <c r="M38" s="447">
        <v>166.11075</v>
      </c>
    </row>
    <row r="39" spans="1:13">
      <c r="A39" s="245">
        <v>29</v>
      </c>
      <c r="B39" s="450" t="s">
        <v>44</v>
      </c>
      <c r="C39" s="447">
        <v>790.3</v>
      </c>
      <c r="D39" s="448">
        <v>794.2833333333333</v>
      </c>
      <c r="E39" s="448">
        <v>783.56666666666661</v>
      </c>
      <c r="F39" s="448">
        <v>776.83333333333326</v>
      </c>
      <c r="G39" s="448">
        <v>766.11666666666656</v>
      </c>
      <c r="H39" s="448">
        <v>801.01666666666665</v>
      </c>
      <c r="I39" s="448">
        <v>811.73333333333335</v>
      </c>
      <c r="J39" s="448">
        <v>818.4666666666667</v>
      </c>
      <c r="K39" s="447">
        <v>805</v>
      </c>
      <c r="L39" s="447">
        <v>787.55</v>
      </c>
      <c r="M39" s="447">
        <v>6.2020900000000001</v>
      </c>
    </row>
    <row r="40" spans="1:13">
      <c r="A40" s="245">
        <v>30</v>
      </c>
      <c r="B40" s="450" t="s">
        <v>296</v>
      </c>
      <c r="C40" s="447">
        <v>2978</v>
      </c>
      <c r="D40" s="448">
        <v>2991.35</v>
      </c>
      <c r="E40" s="448">
        <v>2958.7</v>
      </c>
      <c r="F40" s="448">
        <v>2939.4</v>
      </c>
      <c r="G40" s="448">
        <v>2906.75</v>
      </c>
      <c r="H40" s="448">
        <v>3010.6499999999996</v>
      </c>
      <c r="I40" s="448">
        <v>3043.3</v>
      </c>
      <c r="J40" s="448">
        <v>3062.5999999999995</v>
      </c>
      <c r="K40" s="447">
        <v>3024</v>
      </c>
      <c r="L40" s="447">
        <v>2972.05</v>
      </c>
      <c r="M40" s="447">
        <v>0.18262</v>
      </c>
    </row>
    <row r="41" spans="1:13">
      <c r="A41" s="245">
        <v>31</v>
      </c>
      <c r="B41" s="450" t="s">
        <v>45</v>
      </c>
      <c r="C41" s="447">
        <v>320</v>
      </c>
      <c r="D41" s="448">
        <v>318.78333333333336</v>
      </c>
      <c r="E41" s="448">
        <v>315.56666666666672</v>
      </c>
      <c r="F41" s="448">
        <v>311.13333333333338</v>
      </c>
      <c r="G41" s="448">
        <v>307.91666666666674</v>
      </c>
      <c r="H41" s="448">
        <v>323.2166666666667</v>
      </c>
      <c r="I41" s="448">
        <v>326.43333333333328</v>
      </c>
      <c r="J41" s="448">
        <v>330.86666666666667</v>
      </c>
      <c r="K41" s="447">
        <v>322</v>
      </c>
      <c r="L41" s="447">
        <v>314.35000000000002</v>
      </c>
      <c r="M41" s="447">
        <v>56.08173</v>
      </c>
    </row>
    <row r="42" spans="1:13">
      <c r="A42" s="245">
        <v>32</v>
      </c>
      <c r="B42" s="450" t="s">
        <v>46</v>
      </c>
      <c r="C42" s="447">
        <v>3219.95</v>
      </c>
      <c r="D42" s="448">
        <v>3235.5666666666671</v>
      </c>
      <c r="E42" s="448">
        <v>3198.3833333333341</v>
      </c>
      <c r="F42" s="448">
        <v>3176.8166666666671</v>
      </c>
      <c r="G42" s="448">
        <v>3139.6333333333341</v>
      </c>
      <c r="H42" s="448">
        <v>3257.1333333333341</v>
      </c>
      <c r="I42" s="448">
        <v>3294.3166666666675</v>
      </c>
      <c r="J42" s="448">
        <v>3315.8833333333341</v>
      </c>
      <c r="K42" s="447">
        <v>3272.75</v>
      </c>
      <c r="L42" s="447">
        <v>3214</v>
      </c>
      <c r="M42" s="447">
        <v>7.5207600000000001</v>
      </c>
    </row>
    <row r="43" spans="1:13">
      <c r="A43" s="245">
        <v>33</v>
      </c>
      <c r="B43" s="450" t="s">
        <v>47</v>
      </c>
      <c r="C43" s="447">
        <v>214</v>
      </c>
      <c r="D43" s="448">
        <v>215.28333333333333</v>
      </c>
      <c r="E43" s="448">
        <v>212.11666666666667</v>
      </c>
      <c r="F43" s="448">
        <v>210.23333333333335</v>
      </c>
      <c r="G43" s="448">
        <v>207.06666666666669</v>
      </c>
      <c r="H43" s="448">
        <v>217.16666666666666</v>
      </c>
      <c r="I43" s="448">
        <v>220.33333333333334</v>
      </c>
      <c r="J43" s="448">
        <v>222.21666666666664</v>
      </c>
      <c r="K43" s="447">
        <v>218.45</v>
      </c>
      <c r="L43" s="447">
        <v>213.4</v>
      </c>
      <c r="M43" s="447">
        <v>51.937260000000002</v>
      </c>
    </row>
    <row r="44" spans="1:13">
      <c r="A44" s="245">
        <v>34</v>
      </c>
      <c r="B44" s="450" t="s">
        <v>48</v>
      </c>
      <c r="C44" s="447">
        <v>125.85</v>
      </c>
      <c r="D44" s="448">
        <v>125.45</v>
      </c>
      <c r="E44" s="448">
        <v>123.9</v>
      </c>
      <c r="F44" s="448">
        <v>121.95</v>
      </c>
      <c r="G44" s="448">
        <v>120.4</v>
      </c>
      <c r="H44" s="448">
        <v>127.4</v>
      </c>
      <c r="I44" s="448">
        <v>128.94999999999999</v>
      </c>
      <c r="J44" s="448">
        <v>130.9</v>
      </c>
      <c r="K44" s="447">
        <v>127</v>
      </c>
      <c r="L44" s="447">
        <v>123.5</v>
      </c>
      <c r="M44" s="447">
        <v>258.79561999999999</v>
      </c>
    </row>
    <row r="45" spans="1:13">
      <c r="A45" s="245">
        <v>35</v>
      </c>
      <c r="B45" s="450" t="s">
        <v>297</v>
      </c>
      <c r="C45" s="447">
        <v>86.3</v>
      </c>
      <c r="D45" s="448">
        <v>87.033333333333346</v>
      </c>
      <c r="E45" s="448">
        <v>85.266666666666694</v>
      </c>
      <c r="F45" s="448">
        <v>84.233333333333348</v>
      </c>
      <c r="G45" s="448">
        <v>82.466666666666697</v>
      </c>
      <c r="H45" s="448">
        <v>88.066666666666691</v>
      </c>
      <c r="I45" s="448">
        <v>89.833333333333343</v>
      </c>
      <c r="J45" s="448">
        <v>90.866666666666688</v>
      </c>
      <c r="K45" s="447">
        <v>88.8</v>
      </c>
      <c r="L45" s="447">
        <v>86</v>
      </c>
      <c r="M45" s="447">
        <v>12.488720000000001</v>
      </c>
    </row>
    <row r="46" spans="1:13">
      <c r="A46" s="245">
        <v>36</v>
      </c>
      <c r="B46" s="450" t="s">
        <v>50</v>
      </c>
      <c r="C46" s="447">
        <v>2794.1</v>
      </c>
      <c r="D46" s="448">
        <v>2805.8666666666668</v>
      </c>
      <c r="E46" s="448">
        <v>2766.7333333333336</v>
      </c>
      <c r="F46" s="448">
        <v>2739.3666666666668</v>
      </c>
      <c r="G46" s="448">
        <v>2700.2333333333336</v>
      </c>
      <c r="H46" s="448">
        <v>2833.2333333333336</v>
      </c>
      <c r="I46" s="448">
        <v>2872.3666666666668</v>
      </c>
      <c r="J46" s="448">
        <v>2899.7333333333336</v>
      </c>
      <c r="K46" s="447">
        <v>2845</v>
      </c>
      <c r="L46" s="447">
        <v>2778.5</v>
      </c>
      <c r="M46" s="447">
        <v>12.11975</v>
      </c>
    </row>
    <row r="47" spans="1:13">
      <c r="A47" s="245">
        <v>37</v>
      </c>
      <c r="B47" s="450" t="s">
        <v>298</v>
      </c>
      <c r="C47" s="447">
        <v>148.44999999999999</v>
      </c>
      <c r="D47" s="448">
        <v>150.08333333333334</v>
      </c>
      <c r="E47" s="448">
        <v>145.66666666666669</v>
      </c>
      <c r="F47" s="448">
        <v>142.88333333333335</v>
      </c>
      <c r="G47" s="448">
        <v>138.4666666666667</v>
      </c>
      <c r="H47" s="448">
        <v>152.86666666666667</v>
      </c>
      <c r="I47" s="448">
        <v>157.28333333333336</v>
      </c>
      <c r="J47" s="448">
        <v>160.06666666666666</v>
      </c>
      <c r="K47" s="447">
        <v>154.5</v>
      </c>
      <c r="L47" s="447">
        <v>147.30000000000001</v>
      </c>
      <c r="M47" s="447">
        <v>8.0471800000000009</v>
      </c>
    </row>
    <row r="48" spans="1:13">
      <c r="A48" s="245">
        <v>38</v>
      </c>
      <c r="B48" s="450" t="s">
        <v>299</v>
      </c>
      <c r="C48" s="447">
        <v>3769.6</v>
      </c>
      <c r="D48" s="448">
        <v>3778.2333333333336</v>
      </c>
      <c r="E48" s="448">
        <v>3751.6166666666672</v>
      </c>
      <c r="F48" s="448">
        <v>3733.6333333333337</v>
      </c>
      <c r="G48" s="448">
        <v>3707.0166666666673</v>
      </c>
      <c r="H48" s="448">
        <v>3796.2166666666672</v>
      </c>
      <c r="I48" s="448">
        <v>3822.8333333333339</v>
      </c>
      <c r="J48" s="448">
        <v>3840.8166666666671</v>
      </c>
      <c r="K48" s="447">
        <v>3804.85</v>
      </c>
      <c r="L48" s="447">
        <v>3760.25</v>
      </c>
      <c r="M48" s="447">
        <v>0.10204000000000001</v>
      </c>
    </row>
    <row r="49" spans="1:13">
      <c r="A49" s="245">
        <v>39</v>
      </c>
      <c r="B49" s="450" t="s">
        <v>300</v>
      </c>
      <c r="C49" s="447">
        <v>1771.9</v>
      </c>
      <c r="D49" s="448">
        <v>1786.4166666666667</v>
      </c>
      <c r="E49" s="448">
        <v>1747.8833333333334</v>
      </c>
      <c r="F49" s="448">
        <v>1723.8666666666668</v>
      </c>
      <c r="G49" s="448">
        <v>1685.3333333333335</v>
      </c>
      <c r="H49" s="448">
        <v>1810.4333333333334</v>
      </c>
      <c r="I49" s="448">
        <v>1848.9666666666667</v>
      </c>
      <c r="J49" s="448">
        <v>1872.9833333333333</v>
      </c>
      <c r="K49" s="447">
        <v>1824.95</v>
      </c>
      <c r="L49" s="447">
        <v>1762.4</v>
      </c>
      <c r="M49" s="447">
        <v>3.0355400000000001</v>
      </c>
    </row>
    <row r="50" spans="1:13">
      <c r="A50" s="245">
        <v>40</v>
      </c>
      <c r="B50" s="450" t="s">
        <v>301</v>
      </c>
      <c r="C50" s="447">
        <v>8519.85</v>
      </c>
      <c r="D50" s="448">
        <v>8511.2999999999993</v>
      </c>
      <c r="E50" s="448">
        <v>8462.5999999999985</v>
      </c>
      <c r="F50" s="448">
        <v>8405.3499999999985</v>
      </c>
      <c r="G50" s="448">
        <v>8356.6499999999978</v>
      </c>
      <c r="H50" s="448">
        <v>8568.5499999999993</v>
      </c>
      <c r="I50" s="448">
        <v>8617.25</v>
      </c>
      <c r="J50" s="448">
        <v>8674.5</v>
      </c>
      <c r="K50" s="447">
        <v>8560</v>
      </c>
      <c r="L50" s="447">
        <v>8454.0499999999993</v>
      </c>
      <c r="M50" s="447">
        <v>0.15462000000000001</v>
      </c>
    </row>
    <row r="51" spans="1:13">
      <c r="A51" s="245">
        <v>41</v>
      </c>
      <c r="B51" s="450" t="s">
        <v>52</v>
      </c>
      <c r="C51" s="447">
        <v>1025.5</v>
      </c>
      <c r="D51" s="448">
        <v>1022.5</v>
      </c>
      <c r="E51" s="448">
        <v>1014</v>
      </c>
      <c r="F51" s="448">
        <v>1002.5</v>
      </c>
      <c r="G51" s="448">
        <v>994</v>
      </c>
      <c r="H51" s="448">
        <v>1034</v>
      </c>
      <c r="I51" s="448">
        <v>1042.5</v>
      </c>
      <c r="J51" s="448">
        <v>1054</v>
      </c>
      <c r="K51" s="447">
        <v>1031</v>
      </c>
      <c r="L51" s="447">
        <v>1011</v>
      </c>
      <c r="M51" s="447">
        <v>21.756609999999998</v>
      </c>
    </row>
    <row r="52" spans="1:13">
      <c r="A52" s="245">
        <v>42</v>
      </c>
      <c r="B52" s="450" t="s">
        <v>302</v>
      </c>
      <c r="C52" s="447">
        <v>539</v>
      </c>
      <c r="D52" s="448">
        <v>543.30000000000007</v>
      </c>
      <c r="E52" s="448">
        <v>531.60000000000014</v>
      </c>
      <c r="F52" s="448">
        <v>524.20000000000005</v>
      </c>
      <c r="G52" s="448">
        <v>512.50000000000011</v>
      </c>
      <c r="H52" s="448">
        <v>550.70000000000016</v>
      </c>
      <c r="I52" s="448">
        <v>562.4000000000002</v>
      </c>
      <c r="J52" s="448">
        <v>569.80000000000018</v>
      </c>
      <c r="K52" s="447">
        <v>555</v>
      </c>
      <c r="L52" s="447">
        <v>535.9</v>
      </c>
      <c r="M52" s="447">
        <v>4.5254899999999996</v>
      </c>
    </row>
    <row r="53" spans="1:13">
      <c r="A53" s="245">
        <v>43</v>
      </c>
      <c r="B53" s="450" t="s">
        <v>227</v>
      </c>
      <c r="C53" s="447">
        <v>3026.6</v>
      </c>
      <c r="D53" s="448">
        <v>3027.5333333333333</v>
      </c>
      <c r="E53" s="448">
        <v>3000.0666666666666</v>
      </c>
      <c r="F53" s="448">
        <v>2973.5333333333333</v>
      </c>
      <c r="G53" s="448">
        <v>2946.0666666666666</v>
      </c>
      <c r="H53" s="448">
        <v>3054.0666666666666</v>
      </c>
      <c r="I53" s="448">
        <v>3081.5333333333328</v>
      </c>
      <c r="J53" s="448">
        <v>3108.0666666666666</v>
      </c>
      <c r="K53" s="447">
        <v>3055</v>
      </c>
      <c r="L53" s="447">
        <v>3001</v>
      </c>
      <c r="M53" s="447">
        <v>3.5247700000000002</v>
      </c>
    </row>
    <row r="54" spans="1:13">
      <c r="A54" s="245">
        <v>44</v>
      </c>
      <c r="B54" s="450" t="s">
        <v>54</v>
      </c>
      <c r="C54" s="447">
        <v>705.9</v>
      </c>
      <c r="D54" s="448">
        <v>708.2833333333333</v>
      </c>
      <c r="E54" s="448">
        <v>702.16666666666663</v>
      </c>
      <c r="F54" s="448">
        <v>698.43333333333328</v>
      </c>
      <c r="G54" s="448">
        <v>692.31666666666661</v>
      </c>
      <c r="H54" s="448">
        <v>712.01666666666665</v>
      </c>
      <c r="I54" s="448">
        <v>718.13333333333344</v>
      </c>
      <c r="J54" s="448">
        <v>721.86666666666667</v>
      </c>
      <c r="K54" s="447">
        <v>714.4</v>
      </c>
      <c r="L54" s="447">
        <v>704.55</v>
      </c>
      <c r="M54" s="447">
        <v>188.40413000000001</v>
      </c>
    </row>
    <row r="55" spans="1:13">
      <c r="A55" s="245">
        <v>45</v>
      </c>
      <c r="B55" s="450" t="s">
        <v>303</v>
      </c>
      <c r="C55" s="447">
        <v>2465.9499999999998</v>
      </c>
      <c r="D55" s="448">
        <v>2488.8833333333332</v>
      </c>
      <c r="E55" s="448">
        <v>2435.0666666666666</v>
      </c>
      <c r="F55" s="448">
        <v>2404.1833333333334</v>
      </c>
      <c r="G55" s="448">
        <v>2350.3666666666668</v>
      </c>
      <c r="H55" s="448">
        <v>2519.7666666666664</v>
      </c>
      <c r="I55" s="448">
        <v>2573.583333333333</v>
      </c>
      <c r="J55" s="448">
        <v>2604.4666666666662</v>
      </c>
      <c r="K55" s="447">
        <v>2542.6999999999998</v>
      </c>
      <c r="L55" s="447">
        <v>2458</v>
      </c>
      <c r="M55" s="447">
        <v>0.77944999999999998</v>
      </c>
    </row>
    <row r="56" spans="1:13">
      <c r="A56" s="245">
        <v>46</v>
      </c>
      <c r="B56" s="450" t="s">
        <v>304</v>
      </c>
      <c r="C56" s="447">
        <v>1324.1</v>
      </c>
      <c r="D56" s="448">
        <v>1324.3833333333334</v>
      </c>
      <c r="E56" s="448">
        <v>1294.0666666666668</v>
      </c>
      <c r="F56" s="448">
        <v>1264.0333333333333</v>
      </c>
      <c r="G56" s="448">
        <v>1233.7166666666667</v>
      </c>
      <c r="H56" s="448">
        <v>1354.416666666667</v>
      </c>
      <c r="I56" s="448">
        <v>1384.7333333333336</v>
      </c>
      <c r="J56" s="448">
        <v>1414.7666666666671</v>
      </c>
      <c r="K56" s="447">
        <v>1354.7</v>
      </c>
      <c r="L56" s="447">
        <v>1294.3499999999999</v>
      </c>
      <c r="M56" s="447">
        <v>10.903079999999999</v>
      </c>
    </row>
    <row r="57" spans="1:13">
      <c r="A57" s="245">
        <v>47</v>
      </c>
      <c r="B57" s="450" t="s">
        <v>305</v>
      </c>
      <c r="C57" s="447">
        <v>751.45</v>
      </c>
      <c r="D57" s="448">
        <v>753.94999999999993</v>
      </c>
      <c r="E57" s="448">
        <v>744.59999999999991</v>
      </c>
      <c r="F57" s="448">
        <v>737.75</v>
      </c>
      <c r="G57" s="448">
        <v>728.4</v>
      </c>
      <c r="H57" s="448">
        <v>760.79999999999984</v>
      </c>
      <c r="I57" s="448">
        <v>770.15</v>
      </c>
      <c r="J57" s="448">
        <v>776.99999999999977</v>
      </c>
      <c r="K57" s="447">
        <v>763.3</v>
      </c>
      <c r="L57" s="447">
        <v>747.1</v>
      </c>
      <c r="M57" s="447">
        <v>3.7610199999999998</v>
      </c>
    </row>
    <row r="58" spans="1:13">
      <c r="A58" s="245">
        <v>48</v>
      </c>
      <c r="B58" s="450" t="s">
        <v>55</v>
      </c>
      <c r="C58" s="447">
        <v>4071.2</v>
      </c>
      <c r="D58" s="448">
        <v>4087.4333333333338</v>
      </c>
      <c r="E58" s="448">
        <v>4045.8666666666677</v>
      </c>
      <c r="F58" s="448">
        <v>4020.5333333333338</v>
      </c>
      <c r="G58" s="448">
        <v>3978.9666666666676</v>
      </c>
      <c r="H58" s="448">
        <v>4112.7666666666682</v>
      </c>
      <c r="I58" s="448">
        <v>4154.3333333333339</v>
      </c>
      <c r="J58" s="448">
        <v>4179.6666666666679</v>
      </c>
      <c r="K58" s="447">
        <v>4129</v>
      </c>
      <c r="L58" s="447">
        <v>4062.1</v>
      </c>
      <c r="M58" s="447">
        <v>4.6557899999999997</v>
      </c>
    </row>
    <row r="59" spans="1:13">
      <c r="A59" s="245">
        <v>49</v>
      </c>
      <c r="B59" s="450" t="s">
        <v>306</v>
      </c>
      <c r="C59" s="447">
        <v>274.2</v>
      </c>
      <c r="D59" s="448">
        <v>275.7</v>
      </c>
      <c r="E59" s="448">
        <v>268.84999999999997</v>
      </c>
      <c r="F59" s="448">
        <v>263.5</v>
      </c>
      <c r="G59" s="448">
        <v>256.64999999999998</v>
      </c>
      <c r="H59" s="448">
        <v>281.04999999999995</v>
      </c>
      <c r="I59" s="448">
        <v>287.89999999999998</v>
      </c>
      <c r="J59" s="448">
        <v>293.24999999999994</v>
      </c>
      <c r="K59" s="447">
        <v>282.55</v>
      </c>
      <c r="L59" s="447">
        <v>270.35000000000002</v>
      </c>
      <c r="M59" s="447">
        <v>9.2974099999999993</v>
      </c>
    </row>
    <row r="60" spans="1:13" ht="12" customHeight="1">
      <c r="A60" s="245">
        <v>50</v>
      </c>
      <c r="B60" s="450" t="s">
        <v>307</v>
      </c>
      <c r="C60" s="447">
        <v>1143.2</v>
      </c>
      <c r="D60" s="448">
        <v>1137.5833333333333</v>
      </c>
      <c r="E60" s="448">
        <v>1125.6166666666666</v>
      </c>
      <c r="F60" s="448">
        <v>1108.0333333333333</v>
      </c>
      <c r="G60" s="448">
        <v>1096.0666666666666</v>
      </c>
      <c r="H60" s="448">
        <v>1155.1666666666665</v>
      </c>
      <c r="I60" s="448">
        <v>1167.1333333333332</v>
      </c>
      <c r="J60" s="448">
        <v>1184.7166666666665</v>
      </c>
      <c r="K60" s="447">
        <v>1149.55</v>
      </c>
      <c r="L60" s="447">
        <v>1120</v>
      </c>
      <c r="M60" s="447">
        <v>0.38217000000000001</v>
      </c>
    </row>
    <row r="61" spans="1:13">
      <c r="A61" s="245">
        <v>51</v>
      </c>
      <c r="B61" s="450" t="s">
        <v>58</v>
      </c>
      <c r="C61" s="447">
        <v>5588.75</v>
      </c>
      <c r="D61" s="448">
        <v>5597.25</v>
      </c>
      <c r="E61" s="448">
        <v>5536.5</v>
      </c>
      <c r="F61" s="448">
        <v>5484.25</v>
      </c>
      <c r="G61" s="448">
        <v>5423.5</v>
      </c>
      <c r="H61" s="448">
        <v>5649.5</v>
      </c>
      <c r="I61" s="448">
        <v>5710.25</v>
      </c>
      <c r="J61" s="448">
        <v>5762.5</v>
      </c>
      <c r="K61" s="447">
        <v>5658</v>
      </c>
      <c r="L61" s="447">
        <v>5545</v>
      </c>
      <c r="M61" s="447">
        <v>14.88827</v>
      </c>
    </row>
    <row r="62" spans="1:13">
      <c r="A62" s="245">
        <v>52</v>
      </c>
      <c r="B62" s="450" t="s">
        <v>57</v>
      </c>
      <c r="C62" s="447">
        <v>11227.9</v>
      </c>
      <c r="D62" s="448">
        <v>11219.516666666668</v>
      </c>
      <c r="E62" s="448">
        <v>11139.083333333336</v>
      </c>
      <c r="F62" s="448">
        <v>11050.266666666668</v>
      </c>
      <c r="G62" s="448">
        <v>10969.833333333336</v>
      </c>
      <c r="H62" s="448">
        <v>11308.333333333336</v>
      </c>
      <c r="I62" s="448">
        <v>11388.766666666666</v>
      </c>
      <c r="J62" s="448">
        <v>11477.583333333336</v>
      </c>
      <c r="K62" s="447">
        <v>11299.95</v>
      </c>
      <c r="L62" s="447">
        <v>11130.7</v>
      </c>
      <c r="M62" s="447">
        <v>1.7789699999999999</v>
      </c>
    </row>
    <row r="63" spans="1:13">
      <c r="A63" s="245">
        <v>53</v>
      </c>
      <c r="B63" s="450" t="s">
        <v>228</v>
      </c>
      <c r="C63" s="447">
        <v>3622.85</v>
      </c>
      <c r="D63" s="448">
        <v>3629.2833333333333</v>
      </c>
      <c r="E63" s="448">
        <v>3593.5666666666666</v>
      </c>
      <c r="F63" s="448">
        <v>3564.2833333333333</v>
      </c>
      <c r="G63" s="448">
        <v>3528.5666666666666</v>
      </c>
      <c r="H63" s="448">
        <v>3658.5666666666666</v>
      </c>
      <c r="I63" s="448">
        <v>3694.2833333333328</v>
      </c>
      <c r="J63" s="448">
        <v>3723.5666666666666</v>
      </c>
      <c r="K63" s="447">
        <v>3665</v>
      </c>
      <c r="L63" s="447">
        <v>3600</v>
      </c>
      <c r="M63" s="447">
        <v>0.13371</v>
      </c>
    </row>
    <row r="64" spans="1:13">
      <c r="A64" s="245">
        <v>54</v>
      </c>
      <c r="B64" s="450" t="s">
        <v>59</v>
      </c>
      <c r="C64" s="447">
        <v>2176.9499999999998</v>
      </c>
      <c r="D64" s="448">
        <v>2171.6833333333329</v>
      </c>
      <c r="E64" s="448">
        <v>2153.3666666666659</v>
      </c>
      <c r="F64" s="448">
        <v>2129.7833333333328</v>
      </c>
      <c r="G64" s="448">
        <v>2111.4666666666658</v>
      </c>
      <c r="H64" s="448">
        <v>2195.266666666666</v>
      </c>
      <c r="I64" s="448">
        <v>2213.5833333333326</v>
      </c>
      <c r="J64" s="448">
        <v>2237.1666666666661</v>
      </c>
      <c r="K64" s="447">
        <v>2190</v>
      </c>
      <c r="L64" s="447">
        <v>2148.1</v>
      </c>
      <c r="M64" s="447">
        <v>6.61911</v>
      </c>
    </row>
    <row r="65" spans="1:13">
      <c r="A65" s="245">
        <v>55</v>
      </c>
      <c r="B65" s="450" t="s">
        <v>308</v>
      </c>
      <c r="C65" s="447">
        <v>139.05000000000001</v>
      </c>
      <c r="D65" s="448">
        <v>139.21666666666667</v>
      </c>
      <c r="E65" s="448">
        <v>136.03333333333333</v>
      </c>
      <c r="F65" s="448">
        <v>133.01666666666665</v>
      </c>
      <c r="G65" s="448">
        <v>129.83333333333331</v>
      </c>
      <c r="H65" s="448">
        <v>142.23333333333335</v>
      </c>
      <c r="I65" s="448">
        <v>145.41666666666669</v>
      </c>
      <c r="J65" s="448">
        <v>148.43333333333337</v>
      </c>
      <c r="K65" s="447">
        <v>142.4</v>
      </c>
      <c r="L65" s="447">
        <v>136.19999999999999</v>
      </c>
      <c r="M65" s="447">
        <v>11.50309</v>
      </c>
    </row>
    <row r="66" spans="1:13">
      <c r="A66" s="245">
        <v>56</v>
      </c>
      <c r="B66" s="450" t="s">
        <v>309</v>
      </c>
      <c r="C66" s="447">
        <v>313.5</v>
      </c>
      <c r="D66" s="448">
        <v>315.33333333333331</v>
      </c>
      <c r="E66" s="448">
        <v>308.76666666666665</v>
      </c>
      <c r="F66" s="448">
        <v>304.03333333333336</v>
      </c>
      <c r="G66" s="448">
        <v>297.4666666666667</v>
      </c>
      <c r="H66" s="448">
        <v>320.06666666666661</v>
      </c>
      <c r="I66" s="448">
        <v>326.63333333333333</v>
      </c>
      <c r="J66" s="448">
        <v>331.36666666666656</v>
      </c>
      <c r="K66" s="447">
        <v>321.89999999999998</v>
      </c>
      <c r="L66" s="447">
        <v>310.60000000000002</v>
      </c>
      <c r="M66" s="447">
        <v>10.7272</v>
      </c>
    </row>
    <row r="67" spans="1:13">
      <c r="A67" s="245">
        <v>57</v>
      </c>
      <c r="B67" s="450" t="s">
        <v>229</v>
      </c>
      <c r="C67" s="447">
        <v>294.10000000000002</v>
      </c>
      <c r="D67" s="448">
        <v>292.93333333333334</v>
      </c>
      <c r="E67" s="448">
        <v>288.16666666666669</v>
      </c>
      <c r="F67" s="448">
        <v>282.23333333333335</v>
      </c>
      <c r="G67" s="448">
        <v>277.4666666666667</v>
      </c>
      <c r="H67" s="448">
        <v>298.86666666666667</v>
      </c>
      <c r="I67" s="448">
        <v>303.63333333333333</v>
      </c>
      <c r="J67" s="448">
        <v>309.56666666666666</v>
      </c>
      <c r="K67" s="447">
        <v>297.7</v>
      </c>
      <c r="L67" s="447">
        <v>287</v>
      </c>
      <c r="M67" s="447">
        <v>87.286330000000007</v>
      </c>
    </row>
    <row r="68" spans="1:13">
      <c r="A68" s="245">
        <v>58</v>
      </c>
      <c r="B68" s="450" t="s">
        <v>60</v>
      </c>
      <c r="C68" s="447">
        <v>76.5</v>
      </c>
      <c r="D68" s="448">
        <v>76.666666666666671</v>
      </c>
      <c r="E68" s="448">
        <v>75.733333333333348</v>
      </c>
      <c r="F68" s="448">
        <v>74.966666666666683</v>
      </c>
      <c r="G68" s="448">
        <v>74.03333333333336</v>
      </c>
      <c r="H68" s="448">
        <v>77.433333333333337</v>
      </c>
      <c r="I68" s="448">
        <v>78.366666666666646</v>
      </c>
      <c r="J68" s="448">
        <v>79.133333333333326</v>
      </c>
      <c r="K68" s="447">
        <v>77.599999999999994</v>
      </c>
      <c r="L68" s="447">
        <v>75.900000000000006</v>
      </c>
      <c r="M68" s="447">
        <v>577.67242999999996</v>
      </c>
    </row>
    <row r="69" spans="1:13">
      <c r="A69" s="245">
        <v>59</v>
      </c>
      <c r="B69" s="450" t="s">
        <v>61</v>
      </c>
      <c r="C69" s="447">
        <v>77.45</v>
      </c>
      <c r="D69" s="448">
        <v>77.149999999999991</v>
      </c>
      <c r="E69" s="448">
        <v>75.799999999999983</v>
      </c>
      <c r="F69" s="448">
        <v>74.149999999999991</v>
      </c>
      <c r="G69" s="448">
        <v>72.799999999999983</v>
      </c>
      <c r="H69" s="448">
        <v>78.799999999999983</v>
      </c>
      <c r="I69" s="448">
        <v>80.149999999999977</v>
      </c>
      <c r="J69" s="448">
        <v>81.799999999999983</v>
      </c>
      <c r="K69" s="447">
        <v>78.5</v>
      </c>
      <c r="L69" s="447">
        <v>75.5</v>
      </c>
      <c r="M69" s="447">
        <v>85.458839999999995</v>
      </c>
    </row>
    <row r="70" spans="1:13">
      <c r="A70" s="245">
        <v>60</v>
      </c>
      <c r="B70" s="450" t="s">
        <v>310</v>
      </c>
      <c r="C70" s="447">
        <v>24.85</v>
      </c>
      <c r="D70" s="448">
        <v>24.983333333333334</v>
      </c>
      <c r="E70" s="448">
        <v>24.666666666666668</v>
      </c>
      <c r="F70" s="448">
        <v>24.483333333333334</v>
      </c>
      <c r="G70" s="448">
        <v>24.166666666666668</v>
      </c>
      <c r="H70" s="448">
        <v>25.166666666666668</v>
      </c>
      <c r="I70" s="448">
        <v>25.483333333333331</v>
      </c>
      <c r="J70" s="448">
        <v>25.666666666666668</v>
      </c>
      <c r="K70" s="447">
        <v>25.3</v>
      </c>
      <c r="L70" s="447">
        <v>24.8</v>
      </c>
      <c r="M70" s="447">
        <v>53.128450000000001</v>
      </c>
    </row>
    <row r="71" spans="1:13">
      <c r="A71" s="245">
        <v>61</v>
      </c>
      <c r="B71" s="450" t="s">
        <v>62</v>
      </c>
      <c r="C71" s="447">
        <v>1473.95</v>
      </c>
      <c r="D71" s="448">
        <v>1468.7666666666667</v>
      </c>
      <c r="E71" s="448">
        <v>1457.6833333333334</v>
      </c>
      <c r="F71" s="448">
        <v>1441.4166666666667</v>
      </c>
      <c r="G71" s="448">
        <v>1430.3333333333335</v>
      </c>
      <c r="H71" s="448">
        <v>1485.0333333333333</v>
      </c>
      <c r="I71" s="448">
        <v>1496.1166666666668</v>
      </c>
      <c r="J71" s="448">
        <v>1512.3833333333332</v>
      </c>
      <c r="K71" s="447">
        <v>1479.85</v>
      </c>
      <c r="L71" s="447">
        <v>1452.5</v>
      </c>
      <c r="M71" s="447">
        <v>4.4329700000000001</v>
      </c>
    </row>
    <row r="72" spans="1:13">
      <c r="A72" s="245">
        <v>62</v>
      </c>
      <c r="B72" s="450" t="s">
        <v>311</v>
      </c>
      <c r="C72" s="447">
        <v>5391.85</v>
      </c>
      <c r="D72" s="448">
        <v>5381.0166666666673</v>
      </c>
      <c r="E72" s="448">
        <v>5356.1833333333343</v>
      </c>
      <c r="F72" s="448">
        <v>5320.5166666666673</v>
      </c>
      <c r="G72" s="448">
        <v>5295.6833333333343</v>
      </c>
      <c r="H72" s="448">
        <v>5416.6833333333343</v>
      </c>
      <c r="I72" s="448">
        <v>5441.5166666666682</v>
      </c>
      <c r="J72" s="448">
        <v>5477.1833333333343</v>
      </c>
      <c r="K72" s="447">
        <v>5405.85</v>
      </c>
      <c r="L72" s="447">
        <v>5345.35</v>
      </c>
      <c r="M72" s="447">
        <v>0.16142000000000001</v>
      </c>
    </row>
    <row r="73" spans="1:13">
      <c r="A73" s="245">
        <v>63</v>
      </c>
      <c r="B73" s="450" t="s">
        <v>65</v>
      </c>
      <c r="C73" s="447">
        <v>788.25</v>
      </c>
      <c r="D73" s="448">
        <v>788.86666666666679</v>
      </c>
      <c r="E73" s="448">
        <v>781.5833333333336</v>
      </c>
      <c r="F73" s="448">
        <v>774.91666666666686</v>
      </c>
      <c r="G73" s="448">
        <v>767.63333333333367</v>
      </c>
      <c r="H73" s="448">
        <v>795.53333333333353</v>
      </c>
      <c r="I73" s="448">
        <v>802.81666666666683</v>
      </c>
      <c r="J73" s="448">
        <v>809.48333333333346</v>
      </c>
      <c r="K73" s="447">
        <v>796.15</v>
      </c>
      <c r="L73" s="447">
        <v>782.2</v>
      </c>
      <c r="M73" s="447">
        <v>10.68519</v>
      </c>
    </row>
    <row r="74" spans="1:13">
      <c r="A74" s="245">
        <v>64</v>
      </c>
      <c r="B74" s="450" t="s">
        <v>312</v>
      </c>
      <c r="C74" s="447">
        <v>350.15</v>
      </c>
      <c r="D74" s="448">
        <v>349</v>
      </c>
      <c r="E74" s="448">
        <v>346.1</v>
      </c>
      <c r="F74" s="448">
        <v>342.05</v>
      </c>
      <c r="G74" s="448">
        <v>339.15000000000003</v>
      </c>
      <c r="H74" s="448">
        <v>353.05</v>
      </c>
      <c r="I74" s="448">
        <v>355.95</v>
      </c>
      <c r="J74" s="448">
        <v>360</v>
      </c>
      <c r="K74" s="447">
        <v>351.9</v>
      </c>
      <c r="L74" s="447">
        <v>344.95</v>
      </c>
      <c r="M74" s="447">
        <v>1.08229</v>
      </c>
    </row>
    <row r="75" spans="1:13">
      <c r="A75" s="245">
        <v>65</v>
      </c>
      <c r="B75" s="450" t="s">
        <v>64</v>
      </c>
      <c r="C75" s="447">
        <v>156.80000000000001</v>
      </c>
      <c r="D75" s="448">
        <v>156.16666666666666</v>
      </c>
      <c r="E75" s="448">
        <v>153.63333333333333</v>
      </c>
      <c r="F75" s="448">
        <v>150.46666666666667</v>
      </c>
      <c r="G75" s="448">
        <v>147.93333333333334</v>
      </c>
      <c r="H75" s="448">
        <v>159.33333333333331</v>
      </c>
      <c r="I75" s="448">
        <v>161.86666666666667</v>
      </c>
      <c r="J75" s="448">
        <v>165.0333333333333</v>
      </c>
      <c r="K75" s="447">
        <v>158.69999999999999</v>
      </c>
      <c r="L75" s="447">
        <v>153</v>
      </c>
      <c r="M75" s="447">
        <v>224.99977000000001</v>
      </c>
    </row>
    <row r="76" spans="1:13" s="13" customFormat="1">
      <c r="A76" s="245">
        <v>66</v>
      </c>
      <c r="B76" s="450" t="s">
        <v>66</v>
      </c>
      <c r="C76" s="447">
        <v>656</v>
      </c>
      <c r="D76" s="448">
        <v>664.7833333333333</v>
      </c>
      <c r="E76" s="448">
        <v>645.21666666666658</v>
      </c>
      <c r="F76" s="448">
        <v>634.43333333333328</v>
      </c>
      <c r="G76" s="448">
        <v>614.86666666666656</v>
      </c>
      <c r="H76" s="448">
        <v>675.56666666666661</v>
      </c>
      <c r="I76" s="448">
        <v>695.13333333333321</v>
      </c>
      <c r="J76" s="448">
        <v>705.91666666666663</v>
      </c>
      <c r="K76" s="447">
        <v>684.35</v>
      </c>
      <c r="L76" s="447">
        <v>654</v>
      </c>
      <c r="M76" s="447">
        <v>19.437580000000001</v>
      </c>
    </row>
    <row r="77" spans="1:13" s="13" customFormat="1">
      <c r="A77" s="245">
        <v>67</v>
      </c>
      <c r="B77" s="450" t="s">
        <v>69</v>
      </c>
      <c r="C77" s="447">
        <v>72.55</v>
      </c>
      <c r="D77" s="448">
        <v>74.100000000000009</v>
      </c>
      <c r="E77" s="448">
        <v>70.500000000000014</v>
      </c>
      <c r="F77" s="448">
        <v>68.45</v>
      </c>
      <c r="G77" s="448">
        <v>64.850000000000009</v>
      </c>
      <c r="H77" s="448">
        <v>76.15000000000002</v>
      </c>
      <c r="I77" s="448">
        <v>79.750000000000014</v>
      </c>
      <c r="J77" s="448">
        <v>81.800000000000026</v>
      </c>
      <c r="K77" s="447">
        <v>77.7</v>
      </c>
      <c r="L77" s="447">
        <v>72.05</v>
      </c>
      <c r="M77" s="447">
        <v>2410.4986399999998</v>
      </c>
    </row>
    <row r="78" spans="1:13" s="13" customFormat="1">
      <c r="A78" s="245">
        <v>68</v>
      </c>
      <c r="B78" s="450" t="s">
        <v>73</v>
      </c>
      <c r="C78" s="447">
        <v>454.8</v>
      </c>
      <c r="D78" s="448">
        <v>451.38333333333338</v>
      </c>
      <c r="E78" s="448">
        <v>444.91666666666674</v>
      </c>
      <c r="F78" s="448">
        <v>435.03333333333336</v>
      </c>
      <c r="G78" s="448">
        <v>428.56666666666672</v>
      </c>
      <c r="H78" s="448">
        <v>461.26666666666677</v>
      </c>
      <c r="I78" s="448">
        <v>467.73333333333335</v>
      </c>
      <c r="J78" s="448">
        <v>477.61666666666679</v>
      </c>
      <c r="K78" s="447">
        <v>457.85</v>
      </c>
      <c r="L78" s="447">
        <v>441.5</v>
      </c>
      <c r="M78" s="447">
        <v>93.999070000000003</v>
      </c>
    </row>
    <row r="79" spans="1:13" s="13" customFormat="1">
      <c r="A79" s="245">
        <v>69</v>
      </c>
      <c r="B79" s="450" t="s">
        <v>739</v>
      </c>
      <c r="C79" s="447">
        <v>12594.25</v>
      </c>
      <c r="D79" s="448">
        <v>12679.550000000001</v>
      </c>
      <c r="E79" s="448">
        <v>12425.700000000003</v>
      </c>
      <c r="F79" s="448">
        <v>12257.150000000001</v>
      </c>
      <c r="G79" s="448">
        <v>12003.300000000003</v>
      </c>
      <c r="H79" s="448">
        <v>12848.100000000002</v>
      </c>
      <c r="I79" s="448">
        <v>13101.95</v>
      </c>
      <c r="J79" s="448">
        <v>13270.500000000002</v>
      </c>
      <c r="K79" s="447">
        <v>12933.4</v>
      </c>
      <c r="L79" s="447">
        <v>12511</v>
      </c>
      <c r="M79" s="447">
        <v>3.492E-2</v>
      </c>
    </row>
    <row r="80" spans="1:13" s="13" customFormat="1">
      <c r="A80" s="245">
        <v>70</v>
      </c>
      <c r="B80" s="450" t="s">
        <v>68</v>
      </c>
      <c r="C80" s="447">
        <v>520.65</v>
      </c>
      <c r="D80" s="448">
        <v>523.88333333333333</v>
      </c>
      <c r="E80" s="448">
        <v>516.76666666666665</v>
      </c>
      <c r="F80" s="448">
        <v>512.88333333333333</v>
      </c>
      <c r="G80" s="448">
        <v>505.76666666666665</v>
      </c>
      <c r="H80" s="448">
        <v>527.76666666666665</v>
      </c>
      <c r="I80" s="448">
        <v>534.88333333333321</v>
      </c>
      <c r="J80" s="448">
        <v>538.76666666666665</v>
      </c>
      <c r="K80" s="447">
        <v>531</v>
      </c>
      <c r="L80" s="447">
        <v>520</v>
      </c>
      <c r="M80" s="447">
        <v>137.77903000000001</v>
      </c>
    </row>
    <row r="81" spans="1:13" s="13" customFormat="1">
      <c r="A81" s="245">
        <v>71</v>
      </c>
      <c r="B81" s="450" t="s">
        <v>70</v>
      </c>
      <c r="C81" s="447">
        <v>383.55</v>
      </c>
      <c r="D81" s="448">
        <v>384.7166666666667</v>
      </c>
      <c r="E81" s="448">
        <v>381.03333333333342</v>
      </c>
      <c r="F81" s="448">
        <v>378.51666666666671</v>
      </c>
      <c r="G81" s="448">
        <v>374.83333333333343</v>
      </c>
      <c r="H81" s="448">
        <v>387.23333333333341</v>
      </c>
      <c r="I81" s="448">
        <v>390.91666666666669</v>
      </c>
      <c r="J81" s="448">
        <v>393.43333333333339</v>
      </c>
      <c r="K81" s="447">
        <v>388.4</v>
      </c>
      <c r="L81" s="447">
        <v>382.2</v>
      </c>
      <c r="M81" s="447">
        <v>13.21922</v>
      </c>
    </row>
    <row r="82" spans="1:13" s="13" customFormat="1">
      <c r="A82" s="245">
        <v>72</v>
      </c>
      <c r="B82" s="450" t="s">
        <v>313</v>
      </c>
      <c r="C82" s="447">
        <v>1252.75</v>
      </c>
      <c r="D82" s="448">
        <v>1292.5166666666667</v>
      </c>
      <c r="E82" s="448">
        <v>1200.2333333333333</v>
      </c>
      <c r="F82" s="448">
        <v>1147.7166666666667</v>
      </c>
      <c r="G82" s="448">
        <v>1055.4333333333334</v>
      </c>
      <c r="H82" s="448">
        <v>1345.0333333333333</v>
      </c>
      <c r="I82" s="448">
        <v>1437.3166666666666</v>
      </c>
      <c r="J82" s="448">
        <v>1489.8333333333333</v>
      </c>
      <c r="K82" s="447">
        <v>1384.8</v>
      </c>
      <c r="L82" s="447">
        <v>1240</v>
      </c>
      <c r="M82" s="447">
        <v>5.9595599999999997</v>
      </c>
    </row>
    <row r="83" spans="1:13" s="13" customFormat="1">
      <c r="A83" s="245">
        <v>73</v>
      </c>
      <c r="B83" s="450" t="s">
        <v>314</v>
      </c>
      <c r="C83" s="447">
        <v>269.85000000000002</v>
      </c>
      <c r="D83" s="448">
        <v>270.08333333333331</v>
      </c>
      <c r="E83" s="448">
        <v>266.76666666666665</v>
      </c>
      <c r="F83" s="448">
        <v>263.68333333333334</v>
      </c>
      <c r="G83" s="448">
        <v>260.36666666666667</v>
      </c>
      <c r="H83" s="448">
        <v>273.16666666666663</v>
      </c>
      <c r="I83" s="448">
        <v>276.48333333333335</v>
      </c>
      <c r="J83" s="448">
        <v>279.56666666666661</v>
      </c>
      <c r="K83" s="447">
        <v>273.39999999999998</v>
      </c>
      <c r="L83" s="447">
        <v>267</v>
      </c>
      <c r="M83" s="447">
        <v>7.6814999999999998</v>
      </c>
    </row>
    <row r="84" spans="1:13" s="13" customFormat="1">
      <c r="A84" s="245">
        <v>74</v>
      </c>
      <c r="B84" s="450" t="s">
        <v>315</v>
      </c>
      <c r="C84" s="447">
        <v>108.55</v>
      </c>
      <c r="D84" s="448">
        <v>109.48333333333333</v>
      </c>
      <c r="E84" s="448">
        <v>107.06666666666666</v>
      </c>
      <c r="F84" s="448">
        <v>105.58333333333333</v>
      </c>
      <c r="G84" s="448">
        <v>103.16666666666666</v>
      </c>
      <c r="H84" s="448">
        <v>110.96666666666667</v>
      </c>
      <c r="I84" s="448">
        <v>113.38333333333333</v>
      </c>
      <c r="J84" s="448">
        <v>114.86666666666667</v>
      </c>
      <c r="K84" s="447">
        <v>111.9</v>
      </c>
      <c r="L84" s="447">
        <v>108</v>
      </c>
      <c r="M84" s="447">
        <v>3.8992399999999998</v>
      </c>
    </row>
    <row r="85" spans="1:13" s="13" customFormat="1">
      <c r="A85" s="245">
        <v>75</v>
      </c>
      <c r="B85" s="450" t="s">
        <v>316</v>
      </c>
      <c r="C85" s="447">
        <v>5811.2</v>
      </c>
      <c r="D85" s="448">
        <v>5839.4333333333343</v>
      </c>
      <c r="E85" s="448">
        <v>5741.8666666666686</v>
      </c>
      <c r="F85" s="448">
        <v>5672.5333333333347</v>
      </c>
      <c r="G85" s="448">
        <v>5574.966666666669</v>
      </c>
      <c r="H85" s="448">
        <v>5908.7666666666682</v>
      </c>
      <c r="I85" s="448">
        <v>6006.3333333333339</v>
      </c>
      <c r="J85" s="448">
        <v>6075.6666666666679</v>
      </c>
      <c r="K85" s="447">
        <v>5937</v>
      </c>
      <c r="L85" s="447">
        <v>5770.1</v>
      </c>
      <c r="M85" s="447">
        <v>0.29403000000000001</v>
      </c>
    </row>
    <row r="86" spans="1:13" s="13" customFormat="1">
      <c r="A86" s="245">
        <v>76</v>
      </c>
      <c r="B86" s="450" t="s">
        <v>317</v>
      </c>
      <c r="C86" s="447">
        <v>803.3</v>
      </c>
      <c r="D86" s="448">
        <v>806.4</v>
      </c>
      <c r="E86" s="448">
        <v>795.94999999999993</v>
      </c>
      <c r="F86" s="448">
        <v>788.59999999999991</v>
      </c>
      <c r="G86" s="448">
        <v>778.14999999999986</v>
      </c>
      <c r="H86" s="448">
        <v>813.75</v>
      </c>
      <c r="I86" s="448">
        <v>824.2</v>
      </c>
      <c r="J86" s="448">
        <v>831.55000000000007</v>
      </c>
      <c r="K86" s="447">
        <v>816.85</v>
      </c>
      <c r="L86" s="447">
        <v>799.05</v>
      </c>
      <c r="M86" s="447">
        <v>4.8509599999999997</v>
      </c>
    </row>
    <row r="87" spans="1:13" s="13" customFormat="1">
      <c r="A87" s="245">
        <v>77</v>
      </c>
      <c r="B87" s="450" t="s">
        <v>230</v>
      </c>
      <c r="C87" s="447">
        <v>1191.05</v>
      </c>
      <c r="D87" s="448">
        <v>1197.25</v>
      </c>
      <c r="E87" s="448">
        <v>1179.45</v>
      </c>
      <c r="F87" s="448">
        <v>1167.8500000000001</v>
      </c>
      <c r="G87" s="448">
        <v>1150.0500000000002</v>
      </c>
      <c r="H87" s="448">
        <v>1208.8499999999999</v>
      </c>
      <c r="I87" s="448">
        <v>1226.6500000000001</v>
      </c>
      <c r="J87" s="448">
        <v>1238.2499999999998</v>
      </c>
      <c r="K87" s="447">
        <v>1215.05</v>
      </c>
      <c r="L87" s="447">
        <v>1185.6500000000001</v>
      </c>
      <c r="M87" s="447">
        <v>0.41308</v>
      </c>
    </row>
    <row r="88" spans="1:13" s="13" customFormat="1">
      <c r="A88" s="245">
        <v>78</v>
      </c>
      <c r="B88" s="450" t="s">
        <v>318</v>
      </c>
      <c r="C88" s="447">
        <v>78</v>
      </c>
      <c r="D88" s="448">
        <v>78.466666666666654</v>
      </c>
      <c r="E88" s="448">
        <v>77.083333333333314</v>
      </c>
      <c r="F88" s="448">
        <v>76.166666666666657</v>
      </c>
      <c r="G88" s="448">
        <v>74.783333333333317</v>
      </c>
      <c r="H88" s="448">
        <v>79.383333333333312</v>
      </c>
      <c r="I88" s="448">
        <v>80.766666666666666</v>
      </c>
      <c r="J88" s="448">
        <v>81.683333333333309</v>
      </c>
      <c r="K88" s="447">
        <v>79.849999999999994</v>
      </c>
      <c r="L88" s="447">
        <v>77.55</v>
      </c>
      <c r="M88" s="447">
        <v>52.677880000000002</v>
      </c>
    </row>
    <row r="89" spans="1:13" s="13" customFormat="1">
      <c r="A89" s="245">
        <v>79</v>
      </c>
      <c r="B89" s="450" t="s">
        <v>71</v>
      </c>
      <c r="C89" s="447">
        <v>15845.8</v>
      </c>
      <c r="D89" s="448">
        <v>15548.666666666666</v>
      </c>
      <c r="E89" s="448">
        <v>14847.333333333332</v>
      </c>
      <c r="F89" s="448">
        <v>13848.866666666667</v>
      </c>
      <c r="G89" s="448">
        <v>13147.533333333333</v>
      </c>
      <c r="H89" s="448">
        <v>16547.133333333331</v>
      </c>
      <c r="I89" s="448">
        <v>17248.466666666664</v>
      </c>
      <c r="J89" s="448">
        <v>18246.933333333331</v>
      </c>
      <c r="K89" s="447">
        <v>16250</v>
      </c>
      <c r="L89" s="447">
        <v>14550.2</v>
      </c>
      <c r="M89" s="447">
        <v>5.3437999999999999</v>
      </c>
    </row>
    <row r="90" spans="1:13" s="13" customFormat="1">
      <c r="A90" s="245">
        <v>80</v>
      </c>
      <c r="B90" s="450" t="s">
        <v>319</v>
      </c>
      <c r="C90" s="447">
        <v>264.05</v>
      </c>
      <c r="D90" s="448">
        <v>262.34999999999997</v>
      </c>
      <c r="E90" s="448">
        <v>255.69999999999993</v>
      </c>
      <c r="F90" s="448">
        <v>247.34999999999997</v>
      </c>
      <c r="G90" s="448">
        <v>240.69999999999993</v>
      </c>
      <c r="H90" s="448">
        <v>270.69999999999993</v>
      </c>
      <c r="I90" s="448">
        <v>277.34999999999991</v>
      </c>
      <c r="J90" s="448">
        <v>285.69999999999993</v>
      </c>
      <c r="K90" s="447">
        <v>269</v>
      </c>
      <c r="L90" s="447">
        <v>254</v>
      </c>
      <c r="M90" s="447">
        <v>7.8596000000000004</v>
      </c>
    </row>
    <row r="91" spans="1:13" s="13" customFormat="1">
      <c r="A91" s="245">
        <v>81</v>
      </c>
      <c r="B91" s="450" t="s">
        <v>74</v>
      </c>
      <c r="C91" s="447">
        <v>3422.55</v>
      </c>
      <c r="D91" s="448">
        <v>3451.75</v>
      </c>
      <c r="E91" s="448">
        <v>3385.8</v>
      </c>
      <c r="F91" s="448">
        <v>3349.05</v>
      </c>
      <c r="G91" s="448">
        <v>3283.1000000000004</v>
      </c>
      <c r="H91" s="448">
        <v>3488.5</v>
      </c>
      <c r="I91" s="448">
        <v>3554.45</v>
      </c>
      <c r="J91" s="448">
        <v>3591.2</v>
      </c>
      <c r="K91" s="447">
        <v>3517.7</v>
      </c>
      <c r="L91" s="447">
        <v>3415</v>
      </c>
      <c r="M91" s="447">
        <v>10.465400000000001</v>
      </c>
    </row>
    <row r="92" spans="1:13" s="13" customFormat="1">
      <c r="A92" s="245">
        <v>82</v>
      </c>
      <c r="B92" s="450" t="s">
        <v>320</v>
      </c>
      <c r="C92" s="447">
        <v>544.9</v>
      </c>
      <c r="D92" s="448">
        <v>547.9666666666667</v>
      </c>
      <c r="E92" s="448">
        <v>535.93333333333339</v>
      </c>
      <c r="F92" s="448">
        <v>526.9666666666667</v>
      </c>
      <c r="G92" s="448">
        <v>514.93333333333339</v>
      </c>
      <c r="H92" s="448">
        <v>556.93333333333339</v>
      </c>
      <c r="I92" s="448">
        <v>568.9666666666667</v>
      </c>
      <c r="J92" s="448">
        <v>577.93333333333339</v>
      </c>
      <c r="K92" s="447">
        <v>560</v>
      </c>
      <c r="L92" s="447">
        <v>539</v>
      </c>
      <c r="M92" s="447">
        <v>4.9652200000000004</v>
      </c>
    </row>
    <row r="93" spans="1:13" s="13" customFormat="1">
      <c r="A93" s="245">
        <v>83</v>
      </c>
      <c r="B93" s="450" t="s">
        <v>321</v>
      </c>
      <c r="C93" s="447">
        <v>317.64999999999998</v>
      </c>
      <c r="D93" s="448">
        <v>319.26666666666665</v>
      </c>
      <c r="E93" s="448">
        <v>313.68333333333328</v>
      </c>
      <c r="F93" s="448">
        <v>309.71666666666664</v>
      </c>
      <c r="G93" s="448">
        <v>304.13333333333327</v>
      </c>
      <c r="H93" s="448">
        <v>323.23333333333329</v>
      </c>
      <c r="I93" s="448">
        <v>328.81666666666666</v>
      </c>
      <c r="J93" s="448">
        <v>332.7833333333333</v>
      </c>
      <c r="K93" s="447">
        <v>324.85000000000002</v>
      </c>
      <c r="L93" s="447">
        <v>315.3</v>
      </c>
      <c r="M93" s="447">
        <v>8.1946700000000003</v>
      </c>
    </row>
    <row r="94" spans="1:13" s="13" customFormat="1">
      <c r="A94" s="245">
        <v>84</v>
      </c>
      <c r="B94" s="450" t="s">
        <v>80</v>
      </c>
      <c r="C94" s="447">
        <v>683.6</v>
      </c>
      <c r="D94" s="448">
        <v>687.38333333333333</v>
      </c>
      <c r="E94" s="448">
        <v>676.06666666666661</v>
      </c>
      <c r="F94" s="448">
        <v>668.5333333333333</v>
      </c>
      <c r="G94" s="448">
        <v>657.21666666666658</v>
      </c>
      <c r="H94" s="448">
        <v>694.91666666666663</v>
      </c>
      <c r="I94" s="448">
        <v>706.23333333333346</v>
      </c>
      <c r="J94" s="448">
        <v>713.76666666666665</v>
      </c>
      <c r="K94" s="447">
        <v>698.7</v>
      </c>
      <c r="L94" s="447">
        <v>679.85</v>
      </c>
      <c r="M94" s="447">
        <v>4.1759199999999996</v>
      </c>
    </row>
    <row r="95" spans="1:13" s="13" customFormat="1">
      <c r="A95" s="245">
        <v>85</v>
      </c>
      <c r="B95" s="450" t="s">
        <v>322</v>
      </c>
      <c r="C95" s="447">
        <v>1910.4</v>
      </c>
      <c r="D95" s="448">
        <v>1913.9333333333334</v>
      </c>
      <c r="E95" s="448">
        <v>1891.5166666666669</v>
      </c>
      <c r="F95" s="448">
        <v>1872.6333333333334</v>
      </c>
      <c r="G95" s="448">
        <v>1850.2166666666669</v>
      </c>
      <c r="H95" s="448">
        <v>1932.8166666666668</v>
      </c>
      <c r="I95" s="448">
        <v>1955.2333333333333</v>
      </c>
      <c r="J95" s="448">
        <v>1974.1166666666668</v>
      </c>
      <c r="K95" s="447">
        <v>1936.35</v>
      </c>
      <c r="L95" s="447">
        <v>1895.05</v>
      </c>
      <c r="M95" s="447">
        <v>9.3759999999999996E-2</v>
      </c>
    </row>
    <row r="96" spans="1:13" s="13" customFormat="1">
      <c r="A96" s="245">
        <v>86</v>
      </c>
      <c r="B96" s="450" t="s">
        <v>783</v>
      </c>
      <c r="C96" s="447">
        <v>305.7</v>
      </c>
      <c r="D96" s="448">
        <v>317.46666666666664</v>
      </c>
      <c r="E96" s="448">
        <v>288.73333333333329</v>
      </c>
      <c r="F96" s="448">
        <v>271.76666666666665</v>
      </c>
      <c r="G96" s="448">
        <v>243.0333333333333</v>
      </c>
      <c r="H96" s="448">
        <v>334.43333333333328</v>
      </c>
      <c r="I96" s="448">
        <v>363.16666666666663</v>
      </c>
      <c r="J96" s="448">
        <v>380.13333333333327</v>
      </c>
      <c r="K96" s="447">
        <v>346.2</v>
      </c>
      <c r="L96" s="447">
        <v>300.5</v>
      </c>
      <c r="M96" s="447">
        <v>69.190619999999996</v>
      </c>
    </row>
    <row r="97" spans="1:13" s="13" customFormat="1">
      <c r="A97" s="245">
        <v>87</v>
      </c>
      <c r="B97" s="450" t="s">
        <v>75</v>
      </c>
      <c r="C97" s="447">
        <v>615.75</v>
      </c>
      <c r="D97" s="448">
        <v>617.41666666666663</v>
      </c>
      <c r="E97" s="448">
        <v>608.83333333333326</v>
      </c>
      <c r="F97" s="448">
        <v>601.91666666666663</v>
      </c>
      <c r="G97" s="448">
        <v>593.33333333333326</v>
      </c>
      <c r="H97" s="448">
        <v>624.33333333333326</v>
      </c>
      <c r="I97" s="448">
        <v>632.91666666666652</v>
      </c>
      <c r="J97" s="448">
        <v>639.83333333333326</v>
      </c>
      <c r="K97" s="447">
        <v>626</v>
      </c>
      <c r="L97" s="447">
        <v>610.5</v>
      </c>
      <c r="M97" s="447">
        <v>56.20552</v>
      </c>
    </row>
    <row r="98" spans="1:13" s="13" customFormat="1">
      <c r="A98" s="245">
        <v>88</v>
      </c>
      <c r="B98" s="450" t="s">
        <v>323</v>
      </c>
      <c r="C98" s="447">
        <v>516.9</v>
      </c>
      <c r="D98" s="448">
        <v>519.88333333333333</v>
      </c>
      <c r="E98" s="448">
        <v>511.11666666666667</v>
      </c>
      <c r="F98" s="448">
        <v>505.33333333333337</v>
      </c>
      <c r="G98" s="448">
        <v>496.56666666666672</v>
      </c>
      <c r="H98" s="448">
        <v>525.66666666666663</v>
      </c>
      <c r="I98" s="448">
        <v>534.43333333333328</v>
      </c>
      <c r="J98" s="448">
        <v>540.21666666666658</v>
      </c>
      <c r="K98" s="447">
        <v>528.65</v>
      </c>
      <c r="L98" s="447">
        <v>514.1</v>
      </c>
      <c r="M98" s="447">
        <v>1.3980900000000001</v>
      </c>
    </row>
    <row r="99" spans="1:13" s="13" customFormat="1">
      <c r="A99" s="245">
        <v>89</v>
      </c>
      <c r="B99" s="450" t="s">
        <v>76</v>
      </c>
      <c r="C99" s="447">
        <v>147.4</v>
      </c>
      <c r="D99" s="448">
        <v>147.79999999999998</v>
      </c>
      <c r="E99" s="448">
        <v>145.99999999999997</v>
      </c>
      <c r="F99" s="448">
        <v>144.6</v>
      </c>
      <c r="G99" s="448">
        <v>142.79999999999998</v>
      </c>
      <c r="H99" s="448">
        <v>149.19999999999996</v>
      </c>
      <c r="I99" s="448">
        <v>150.99999999999997</v>
      </c>
      <c r="J99" s="448">
        <v>152.39999999999995</v>
      </c>
      <c r="K99" s="447">
        <v>149.6</v>
      </c>
      <c r="L99" s="447">
        <v>146.4</v>
      </c>
      <c r="M99" s="447">
        <v>154.35022000000001</v>
      </c>
    </row>
    <row r="100" spans="1:13" s="13" customFormat="1">
      <c r="A100" s="245">
        <v>90</v>
      </c>
      <c r="B100" s="450" t="s">
        <v>324</v>
      </c>
      <c r="C100" s="447">
        <v>584.15</v>
      </c>
      <c r="D100" s="448">
        <v>588.6</v>
      </c>
      <c r="E100" s="448">
        <v>577.70000000000005</v>
      </c>
      <c r="F100" s="448">
        <v>571.25</v>
      </c>
      <c r="G100" s="448">
        <v>560.35</v>
      </c>
      <c r="H100" s="448">
        <v>595.05000000000007</v>
      </c>
      <c r="I100" s="448">
        <v>605.94999999999993</v>
      </c>
      <c r="J100" s="448">
        <v>612.40000000000009</v>
      </c>
      <c r="K100" s="447">
        <v>599.5</v>
      </c>
      <c r="L100" s="447">
        <v>582.15</v>
      </c>
      <c r="M100" s="447">
        <v>2.4509400000000001</v>
      </c>
    </row>
    <row r="101" spans="1:13">
      <c r="A101" s="245">
        <v>91</v>
      </c>
      <c r="B101" s="450" t="s">
        <v>325</v>
      </c>
      <c r="C101" s="447">
        <v>459.85</v>
      </c>
      <c r="D101" s="448">
        <v>462.26666666666665</v>
      </c>
      <c r="E101" s="448">
        <v>456.58333333333331</v>
      </c>
      <c r="F101" s="448">
        <v>453.31666666666666</v>
      </c>
      <c r="G101" s="448">
        <v>447.63333333333333</v>
      </c>
      <c r="H101" s="448">
        <v>465.5333333333333</v>
      </c>
      <c r="I101" s="448">
        <v>471.2166666666667</v>
      </c>
      <c r="J101" s="448">
        <v>474.48333333333329</v>
      </c>
      <c r="K101" s="447">
        <v>467.95</v>
      </c>
      <c r="L101" s="447">
        <v>459</v>
      </c>
      <c r="M101" s="447">
        <v>1.3836900000000001</v>
      </c>
    </row>
    <row r="102" spans="1:13">
      <c r="A102" s="245">
        <v>92</v>
      </c>
      <c r="B102" s="450" t="s">
        <v>326</v>
      </c>
      <c r="C102" s="447">
        <v>592.54999999999995</v>
      </c>
      <c r="D102" s="448">
        <v>596.88333333333333</v>
      </c>
      <c r="E102" s="448">
        <v>583.81666666666661</v>
      </c>
      <c r="F102" s="448">
        <v>575.08333333333326</v>
      </c>
      <c r="G102" s="448">
        <v>562.01666666666654</v>
      </c>
      <c r="H102" s="448">
        <v>605.61666666666667</v>
      </c>
      <c r="I102" s="448">
        <v>618.68333333333351</v>
      </c>
      <c r="J102" s="448">
        <v>627.41666666666674</v>
      </c>
      <c r="K102" s="447">
        <v>609.95000000000005</v>
      </c>
      <c r="L102" s="447">
        <v>588.15</v>
      </c>
      <c r="M102" s="447">
        <v>1.56873</v>
      </c>
    </row>
    <row r="103" spans="1:13">
      <c r="A103" s="245">
        <v>93</v>
      </c>
      <c r="B103" s="450" t="s">
        <v>77</v>
      </c>
      <c r="C103" s="447">
        <v>127.55</v>
      </c>
      <c r="D103" s="448">
        <v>127.86666666666667</v>
      </c>
      <c r="E103" s="448">
        <v>126.53333333333336</v>
      </c>
      <c r="F103" s="448">
        <v>125.51666666666668</v>
      </c>
      <c r="G103" s="448">
        <v>124.18333333333337</v>
      </c>
      <c r="H103" s="448">
        <v>128.88333333333335</v>
      </c>
      <c r="I103" s="448">
        <v>130.21666666666667</v>
      </c>
      <c r="J103" s="448">
        <v>131.23333333333335</v>
      </c>
      <c r="K103" s="447">
        <v>129.19999999999999</v>
      </c>
      <c r="L103" s="447">
        <v>126.85</v>
      </c>
      <c r="M103" s="447">
        <v>8.8858499999999996</v>
      </c>
    </row>
    <row r="104" spans="1:13">
      <c r="A104" s="245">
        <v>94</v>
      </c>
      <c r="B104" s="450" t="s">
        <v>327</v>
      </c>
      <c r="C104" s="447">
        <v>1298</v>
      </c>
      <c r="D104" s="448">
        <v>1304.8833333333334</v>
      </c>
      <c r="E104" s="448">
        <v>1284.7666666666669</v>
      </c>
      <c r="F104" s="448">
        <v>1271.5333333333335</v>
      </c>
      <c r="G104" s="448">
        <v>1251.416666666667</v>
      </c>
      <c r="H104" s="448">
        <v>1318.1166666666668</v>
      </c>
      <c r="I104" s="448">
        <v>1338.2333333333331</v>
      </c>
      <c r="J104" s="448">
        <v>1351.4666666666667</v>
      </c>
      <c r="K104" s="447">
        <v>1325</v>
      </c>
      <c r="L104" s="447">
        <v>1291.6500000000001</v>
      </c>
      <c r="M104" s="447">
        <v>2.9611499999999999</v>
      </c>
    </row>
    <row r="105" spans="1:13">
      <c r="A105" s="245">
        <v>95</v>
      </c>
      <c r="B105" s="450" t="s">
        <v>328</v>
      </c>
      <c r="C105" s="447">
        <v>18.149999999999999</v>
      </c>
      <c r="D105" s="448">
        <v>18.349999999999998</v>
      </c>
      <c r="E105" s="448">
        <v>17.799999999999997</v>
      </c>
      <c r="F105" s="448">
        <v>17.45</v>
      </c>
      <c r="G105" s="448">
        <v>16.899999999999999</v>
      </c>
      <c r="H105" s="448">
        <v>18.699999999999996</v>
      </c>
      <c r="I105" s="448">
        <v>19.25</v>
      </c>
      <c r="J105" s="448">
        <v>19.599999999999994</v>
      </c>
      <c r="K105" s="447">
        <v>18.899999999999999</v>
      </c>
      <c r="L105" s="447">
        <v>18</v>
      </c>
      <c r="M105" s="447">
        <v>81.820980000000006</v>
      </c>
    </row>
    <row r="106" spans="1:13">
      <c r="A106" s="245">
        <v>96</v>
      </c>
      <c r="B106" s="450" t="s">
        <v>329</v>
      </c>
      <c r="C106" s="447">
        <v>869.5</v>
      </c>
      <c r="D106" s="448">
        <v>874.08333333333337</v>
      </c>
      <c r="E106" s="448">
        <v>857.41666666666674</v>
      </c>
      <c r="F106" s="448">
        <v>845.33333333333337</v>
      </c>
      <c r="G106" s="448">
        <v>828.66666666666674</v>
      </c>
      <c r="H106" s="448">
        <v>886.16666666666674</v>
      </c>
      <c r="I106" s="448">
        <v>902.83333333333348</v>
      </c>
      <c r="J106" s="448">
        <v>914.91666666666674</v>
      </c>
      <c r="K106" s="447">
        <v>890.75</v>
      </c>
      <c r="L106" s="447">
        <v>862</v>
      </c>
      <c r="M106" s="447">
        <v>4.0008900000000001</v>
      </c>
    </row>
    <row r="107" spans="1:13">
      <c r="A107" s="245">
        <v>97</v>
      </c>
      <c r="B107" s="450" t="s">
        <v>330</v>
      </c>
      <c r="C107" s="447">
        <v>383.2</v>
      </c>
      <c r="D107" s="448">
        <v>387.91666666666669</v>
      </c>
      <c r="E107" s="448">
        <v>375.83333333333337</v>
      </c>
      <c r="F107" s="448">
        <v>368.4666666666667</v>
      </c>
      <c r="G107" s="448">
        <v>356.38333333333338</v>
      </c>
      <c r="H107" s="448">
        <v>395.28333333333336</v>
      </c>
      <c r="I107" s="448">
        <v>407.36666666666673</v>
      </c>
      <c r="J107" s="448">
        <v>414.73333333333335</v>
      </c>
      <c r="K107" s="447">
        <v>400</v>
      </c>
      <c r="L107" s="447">
        <v>380.55</v>
      </c>
      <c r="M107" s="447">
        <v>3.8568500000000001</v>
      </c>
    </row>
    <row r="108" spans="1:13">
      <c r="A108" s="245">
        <v>98</v>
      </c>
      <c r="B108" s="450" t="s">
        <v>79</v>
      </c>
      <c r="C108" s="447">
        <v>496.1</v>
      </c>
      <c r="D108" s="448">
        <v>498.05</v>
      </c>
      <c r="E108" s="448">
        <v>484.15000000000003</v>
      </c>
      <c r="F108" s="448">
        <v>472.20000000000005</v>
      </c>
      <c r="G108" s="448">
        <v>458.30000000000007</v>
      </c>
      <c r="H108" s="448">
        <v>510</v>
      </c>
      <c r="I108" s="448">
        <v>523.9</v>
      </c>
      <c r="J108" s="448">
        <v>535.84999999999991</v>
      </c>
      <c r="K108" s="447">
        <v>511.95</v>
      </c>
      <c r="L108" s="447">
        <v>486.1</v>
      </c>
      <c r="M108" s="447">
        <v>7.5101399999999998</v>
      </c>
    </row>
    <row r="109" spans="1:13">
      <c r="A109" s="245">
        <v>99</v>
      </c>
      <c r="B109" s="450" t="s">
        <v>331</v>
      </c>
      <c r="C109" s="447">
        <v>3956.05</v>
      </c>
      <c r="D109" s="448">
        <v>3963.6666666666665</v>
      </c>
      <c r="E109" s="448">
        <v>3928.3833333333332</v>
      </c>
      <c r="F109" s="448">
        <v>3900.7166666666667</v>
      </c>
      <c r="G109" s="448">
        <v>3865.4333333333334</v>
      </c>
      <c r="H109" s="448">
        <v>3991.333333333333</v>
      </c>
      <c r="I109" s="448">
        <v>4026.6166666666668</v>
      </c>
      <c r="J109" s="448">
        <v>4054.2833333333328</v>
      </c>
      <c r="K109" s="447">
        <v>3998.95</v>
      </c>
      <c r="L109" s="447">
        <v>3936</v>
      </c>
      <c r="M109" s="447">
        <v>2.4250000000000001E-2</v>
      </c>
    </row>
    <row r="110" spans="1:13">
      <c r="A110" s="245">
        <v>100</v>
      </c>
      <c r="B110" s="450" t="s">
        <v>332</v>
      </c>
      <c r="C110" s="447">
        <v>155.35</v>
      </c>
      <c r="D110" s="448">
        <v>157.53333333333333</v>
      </c>
      <c r="E110" s="448">
        <v>151.36666666666667</v>
      </c>
      <c r="F110" s="448">
        <v>147.38333333333335</v>
      </c>
      <c r="G110" s="448">
        <v>141.2166666666667</v>
      </c>
      <c r="H110" s="448">
        <v>161.51666666666665</v>
      </c>
      <c r="I110" s="448">
        <v>167.68333333333334</v>
      </c>
      <c r="J110" s="448">
        <v>171.66666666666663</v>
      </c>
      <c r="K110" s="447">
        <v>163.69999999999999</v>
      </c>
      <c r="L110" s="447">
        <v>153.55000000000001</v>
      </c>
      <c r="M110" s="447">
        <v>4.1623799999999997</v>
      </c>
    </row>
    <row r="111" spans="1:13">
      <c r="A111" s="245">
        <v>101</v>
      </c>
      <c r="B111" s="450" t="s">
        <v>333</v>
      </c>
      <c r="C111" s="447">
        <v>292.55</v>
      </c>
      <c r="D111" s="448">
        <v>296.66666666666669</v>
      </c>
      <c r="E111" s="448">
        <v>282.88333333333338</v>
      </c>
      <c r="F111" s="448">
        <v>273.2166666666667</v>
      </c>
      <c r="G111" s="448">
        <v>259.43333333333339</v>
      </c>
      <c r="H111" s="448">
        <v>306.33333333333337</v>
      </c>
      <c r="I111" s="448">
        <v>320.11666666666667</v>
      </c>
      <c r="J111" s="448">
        <v>329.78333333333336</v>
      </c>
      <c r="K111" s="447">
        <v>310.45</v>
      </c>
      <c r="L111" s="447">
        <v>287</v>
      </c>
      <c r="M111" s="447">
        <v>41.355829999999997</v>
      </c>
    </row>
    <row r="112" spans="1:13">
      <c r="A112" s="245">
        <v>102</v>
      </c>
      <c r="B112" s="450" t="s">
        <v>334</v>
      </c>
      <c r="C112" s="447">
        <v>121.05</v>
      </c>
      <c r="D112" s="448">
        <v>122</v>
      </c>
      <c r="E112" s="448">
        <v>119.4</v>
      </c>
      <c r="F112" s="448">
        <v>117.75</v>
      </c>
      <c r="G112" s="448">
        <v>115.15</v>
      </c>
      <c r="H112" s="448">
        <v>123.65</v>
      </c>
      <c r="I112" s="448">
        <v>126.25</v>
      </c>
      <c r="J112" s="448">
        <v>127.9</v>
      </c>
      <c r="K112" s="447">
        <v>124.6</v>
      </c>
      <c r="L112" s="447">
        <v>120.35</v>
      </c>
      <c r="M112" s="447">
        <v>13.89554</v>
      </c>
    </row>
    <row r="113" spans="1:13">
      <c r="A113" s="245">
        <v>103</v>
      </c>
      <c r="B113" s="450" t="s">
        <v>335</v>
      </c>
      <c r="C113" s="447">
        <v>585.15</v>
      </c>
      <c r="D113" s="448">
        <v>583.91666666666663</v>
      </c>
      <c r="E113" s="448">
        <v>572.83333333333326</v>
      </c>
      <c r="F113" s="448">
        <v>560.51666666666665</v>
      </c>
      <c r="G113" s="448">
        <v>549.43333333333328</v>
      </c>
      <c r="H113" s="448">
        <v>596.23333333333323</v>
      </c>
      <c r="I113" s="448">
        <v>607.31666666666649</v>
      </c>
      <c r="J113" s="448">
        <v>619.63333333333321</v>
      </c>
      <c r="K113" s="447">
        <v>595</v>
      </c>
      <c r="L113" s="447">
        <v>571.6</v>
      </c>
      <c r="M113" s="447">
        <v>3.57518</v>
      </c>
    </row>
    <row r="114" spans="1:13">
      <c r="A114" s="245">
        <v>104</v>
      </c>
      <c r="B114" s="450" t="s">
        <v>81</v>
      </c>
      <c r="C114" s="447">
        <v>570</v>
      </c>
      <c r="D114" s="448">
        <v>562.9</v>
      </c>
      <c r="E114" s="448">
        <v>552.09999999999991</v>
      </c>
      <c r="F114" s="448">
        <v>534.19999999999993</v>
      </c>
      <c r="G114" s="448">
        <v>523.39999999999986</v>
      </c>
      <c r="H114" s="448">
        <v>580.79999999999995</v>
      </c>
      <c r="I114" s="448">
        <v>591.59999999999991</v>
      </c>
      <c r="J114" s="448">
        <v>609.5</v>
      </c>
      <c r="K114" s="447">
        <v>573.70000000000005</v>
      </c>
      <c r="L114" s="447">
        <v>545</v>
      </c>
      <c r="M114" s="447">
        <v>92.111000000000004</v>
      </c>
    </row>
    <row r="115" spans="1:13">
      <c r="A115" s="245">
        <v>105</v>
      </c>
      <c r="B115" s="450" t="s">
        <v>82</v>
      </c>
      <c r="C115" s="447">
        <v>924.2</v>
      </c>
      <c r="D115" s="448">
        <v>919.0333333333333</v>
      </c>
      <c r="E115" s="448">
        <v>910.16666666666663</v>
      </c>
      <c r="F115" s="448">
        <v>896.13333333333333</v>
      </c>
      <c r="G115" s="448">
        <v>887.26666666666665</v>
      </c>
      <c r="H115" s="448">
        <v>933.06666666666661</v>
      </c>
      <c r="I115" s="448">
        <v>941.93333333333339</v>
      </c>
      <c r="J115" s="448">
        <v>955.96666666666658</v>
      </c>
      <c r="K115" s="447">
        <v>927.9</v>
      </c>
      <c r="L115" s="447">
        <v>905</v>
      </c>
      <c r="M115" s="447">
        <v>123.7869</v>
      </c>
    </row>
    <row r="116" spans="1:13">
      <c r="A116" s="245">
        <v>106</v>
      </c>
      <c r="B116" s="450" t="s">
        <v>231</v>
      </c>
      <c r="C116" s="447">
        <v>171.65</v>
      </c>
      <c r="D116" s="448">
        <v>171.96666666666667</v>
      </c>
      <c r="E116" s="448">
        <v>169.43333333333334</v>
      </c>
      <c r="F116" s="448">
        <v>167.21666666666667</v>
      </c>
      <c r="G116" s="448">
        <v>164.68333333333334</v>
      </c>
      <c r="H116" s="448">
        <v>174.18333333333334</v>
      </c>
      <c r="I116" s="448">
        <v>176.7166666666667</v>
      </c>
      <c r="J116" s="448">
        <v>178.93333333333334</v>
      </c>
      <c r="K116" s="447">
        <v>174.5</v>
      </c>
      <c r="L116" s="447">
        <v>169.75</v>
      </c>
      <c r="M116" s="447">
        <v>33.594830000000002</v>
      </c>
    </row>
    <row r="117" spans="1:13">
      <c r="A117" s="245">
        <v>107</v>
      </c>
      <c r="B117" s="450" t="s">
        <v>83</v>
      </c>
      <c r="C117" s="447">
        <v>146.65</v>
      </c>
      <c r="D117" s="448">
        <v>148.36666666666667</v>
      </c>
      <c r="E117" s="448">
        <v>144.33333333333334</v>
      </c>
      <c r="F117" s="448">
        <v>142.01666666666668</v>
      </c>
      <c r="G117" s="448">
        <v>137.98333333333335</v>
      </c>
      <c r="H117" s="448">
        <v>150.68333333333334</v>
      </c>
      <c r="I117" s="448">
        <v>154.71666666666664</v>
      </c>
      <c r="J117" s="448">
        <v>157.03333333333333</v>
      </c>
      <c r="K117" s="447">
        <v>152.4</v>
      </c>
      <c r="L117" s="447">
        <v>146.05000000000001</v>
      </c>
      <c r="M117" s="447">
        <v>229.83457000000001</v>
      </c>
    </row>
    <row r="118" spans="1:13">
      <c r="A118" s="245">
        <v>108</v>
      </c>
      <c r="B118" s="450" t="s">
        <v>336</v>
      </c>
      <c r="C118" s="447">
        <v>386.2</v>
      </c>
      <c r="D118" s="448">
        <v>386.2</v>
      </c>
      <c r="E118" s="448">
        <v>380</v>
      </c>
      <c r="F118" s="448">
        <v>373.8</v>
      </c>
      <c r="G118" s="448">
        <v>367.6</v>
      </c>
      <c r="H118" s="448">
        <v>392.4</v>
      </c>
      <c r="I118" s="448">
        <v>398.59999999999991</v>
      </c>
      <c r="J118" s="448">
        <v>404.79999999999995</v>
      </c>
      <c r="K118" s="447">
        <v>392.4</v>
      </c>
      <c r="L118" s="447">
        <v>380</v>
      </c>
      <c r="M118" s="447">
        <v>3.8042699999999998</v>
      </c>
    </row>
    <row r="119" spans="1:13">
      <c r="A119" s="245">
        <v>109</v>
      </c>
      <c r="B119" s="450" t="s">
        <v>821</v>
      </c>
      <c r="C119" s="447">
        <v>3323.2</v>
      </c>
      <c r="D119" s="448">
        <v>3315.8666666666668</v>
      </c>
      <c r="E119" s="448">
        <v>3272.3333333333335</v>
      </c>
      <c r="F119" s="448">
        <v>3221.4666666666667</v>
      </c>
      <c r="G119" s="448">
        <v>3177.9333333333334</v>
      </c>
      <c r="H119" s="448">
        <v>3366.7333333333336</v>
      </c>
      <c r="I119" s="448">
        <v>3410.2666666666664</v>
      </c>
      <c r="J119" s="448">
        <v>3461.1333333333337</v>
      </c>
      <c r="K119" s="447">
        <v>3359.4</v>
      </c>
      <c r="L119" s="447">
        <v>3265</v>
      </c>
      <c r="M119" s="447">
        <v>13.14899</v>
      </c>
    </row>
    <row r="120" spans="1:13">
      <c r="A120" s="245">
        <v>110</v>
      </c>
      <c r="B120" s="450" t="s">
        <v>84</v>
      </c>
      <c r="C120" s="447">
        <v>1621.2</v>
      </c>
      <c r="D120" s="448">
        <v>1617.0333333333335</v>
      </c>
      <c r="E120" s="448">
        <v>1602.0666666666671</v>
      </c>
      <c r="F120" s="448">
        <v>1582.9333333333336</v>
      </c>
      <c r="G120" s="448">
        <v>1567.9666666666672</v>
      </c>
      <c r="H120" s="448">
        <v>1636.166666666667</v>
      </c>
      <c r="I120" s="448">
        <v>1651.1333333333337</v>
      </c>
      <c r="J120" s="448">
        <v>1670.2666666666669</v>
      </c>
      <c r="K120" s="447">
        <v>1632</v>
      </c>
      <c r="L120" s="447">
        <v>1597.9</v>
      </c>
      <c r="M120" s="447">
        <v>6.8447500000000003</v>
      </c>
    </row>
    <row r="121" spans="1:13">
      <c r="A121" s="245">
        <v>111</v>
      </c>
      <c r="B121" s="450" t="s">
        <v>85</v>
      </c>
      <c r="C121" s="447">
        <v>591.6</v>
      </c>
      <c r="D121" s="448">
        <v>597.68333333333328</v>
      </c>
      <c r="E121" s="448">
        <v>582.96666666666658</v>
      </c>
      <c r="F121" s="448">
        <v>574.33333333333326</v>
      </c>
      <c r="G121" s="448">
        <v>559.61666666666656</v>
      </c>
      <c r="H121" s="448">
        <v>606.31666666666661</v>
      </c>
      <c r="I121" s="448">
        <v>621.0333333333333</v>
      </c>
      <c r="J121" s="448">
        <v>629.66666666666663</v>
      </c>
      <c r="K121" s="447">
        <v>612.4</v>
      </c>
      <c r="L121" s="447">
        <v>589.04999999999995</v>
      </c>
      <c r="M121" s="447">
        <v>26.059550000000002</v>
      </c>
    </row>
    <row r="122" spans="1:13">
      <c r="A122" s="245">
        <v>112</v>
      </c>
      <c r="B122" s="450" t="s">
        <v>232</v>
      </c>
      <c r="C122" s="447">
        <v>806</v>
      </c>
      <c r="D122" s="448">
        <v>806.18333333333339</v>
      </c>
      <c r="E122" s="448">
        <v>792.36666666666679</v>
      </c>
      <c r="F122" s="448">
        <v>778.73333333333335</v>
      </c>
      <c r="G122" s="448">
        <v>764.91666666666674</v>
      </c>
      <c r="H122" s="448">
        <v>819.81666666666683</v>
      </c>
      <c r="I122" s="448">
        <v>833.63333333333344</v>
      </c>
      <c r="J122" s="448">
        <v>847.26666666666688</v>
      </c>
      <c r="K122" s="447">
        <v>820</v>
      </c>
      <c r="L122" s="447">
        <v>792.55</v>
      </c>
      <c r="M122" s="447">
        <v>26.210519999999999</v>
      </c>
    </row>
    <row r="123" spans="1:13">
      <c r="A123" s="245">
        <v>113</v>
      </c>
      <c r="B123" s="450" t="s">
        <v>337</v>
      </c>
      <c r="C123" s="447">
        <v>610.45000000000005</v>
      </c>
      <c r="D123" s="448">
        <v>612.4666666666667</v>
      </c>
      <c r="E123" s="448">
        <v>605.98333333333335</v>
      </c>
      <c r="F123" s="448">
        <v>601.51666666666665</v>
      </c>
      <c r="G123" s="448">
        <v>595.0333333333333</v>
      </c>
      <c r="H123" s="448">
        <v>616.93333333333339</v>
      </c>
      <c r="I123" s="448">
        <v>623.41666666666674</v>
      </c>
      <c r="J123" s="448">
        <v>627.88333333333344</v>
      </c>
      <c r="K123" s="447">
        <v>618.95000000000005</v>
      </c>
      <c r="L123" s="447">
        <v>608</v>
      </c>
      <c r="M123" s="447">
        <v>0.40449000000000002</v>
      </c>
    </row>
    <row r="124" spans="1:13">
      <c r="A124" s="245">
        <v>114</v>
      </c>
      <c r="B124" s="450" t="s">
        <v>233</v>
      </c>
      <c r="C124" s="447">
        <v>383.65</v>
      </c>
      <c r="D124" s="448">
        <v>385.96666666666664</v>
      </c>
      <c r="E124" s="448">
        <v>379.98333333333329</v>
      </c>
      <c r="F124" s="448">
        <v>376.31666666666666</v>
      </c>
      <c r="G124" s="448">
        <v>370.33333333333331</v>
      </c>
      <c r="H124" s="448">
        <v>389.63333333333327</v>
      </c>
      <c r="I124" s="448">
        <v>395.61666666666662</v>
      </c>
      <c r="J124" s="448">
        <v>399.28333333333325</v>
      </c>
      <c r="K124" s="447">
        <v>391.95</v>
      </c>
      <c r="L124" s="447">
        <v>382.3</v>
      </c>
      <c r="M124" s="447">
        <v>14.51698</v>
      </c>
    </row>
    <row r="125" spans="1:13">
      <c r="A125" s="245">
        <v>115</v>
      </c>
      <c r="B125" s="450" t="s">
        <v>86</v>
      </c>
      <c r="C125" s="447">
        <v>848.5</v>
      </c>
      <c r="D125" s="448">
        <v>848.36666666666667</v>
      </c>
      <c r="E125" s="448">
        <v>830.18333333333339</v>
      </c>
      <c r="F125" s="448">
        <v>811.86666666666667</v>
      </c>
      <c r="G125" s="448">
        <v>793.68333333333339</v>
      </c>
      <c r="H125" s="448">
        <v>866.68333333333339</v>
      </c>
      <c r="I125" s="448">
        <v>884.86666666666656</v>
      </c>
      <c r="J125" s="448">
        <v>903.18333333333339</v>
      </c>
      <c r="K125" s="447">
        <v>866.55</v>
      </c>
      <c r="L125" s="447">
        <v>830.05</v>
      </c>
      <c r="M125" s="447">
        <v>18.04044</v>
      </c>
    </row>
    <row r="126" spans="1:13">
      <c r="A126" s="245">
        <v>116</v>
      </c>
      <c r="B126" s="450" t="s">
        <v>338</v>
      </c>
      <c r="C126" s="447">
        <v>827.05</v>
      </c>
      <c r="D126" s="448">
        <v>815.05000000000007</v>
      </c>
      <c r="E126" s="448">
        <v>800.10000000000014</v>
      </c>
      <c r="F126" s="448">
        <v>773.15000000000009</v>
      </c>
      <c r="G126" s="448">
        <v>758.20000000000016</v>
      </c>
      <c r="H126" s="448">
        <v>842.00000000000011</v>
      </c>
      <c r="I126" s="448">
        <v>856.95000000000016</v>
      </c>
      <c r="J126" s="448">
        <v>883.90000000000009</v>
      </c>
      <c r="K126" s="447">
        <v>830</v>
      </c>
      <c r="L126" s="447">
        <v>788.1</v>
      </c>
      <c r="M126" s="447">
        <v>4.2133700000000003</v>
      </c>
    </row>
    <row r="127" spans="1:13">
      <c r="A127" s="245">
        <v>117</v>
      </c>
      <c r="B127" s="450" t="s">
        <v>339</v>
      </c>
      <c r="C127" s="447">
        <v>90.9</v>
      </c>
      <c r="D127" s="448">
        <v>91.25</v>
      </c>
      <c r="E127" s="448">
        <v>89.8</v>
      </c>
      <c r="F127" s="448">
        <v>88.7</v>
      </c>
      <c r="G127" s="448">
        <v>87.25</v>
      </c>
      <c r="H127" s="448">
        <v>92.35</v>
      </c>
      <c r="I127" s="448">
        <v>93.799999999999983</v>
      </c>
      <c r="J127" s="448">
        <v>94.899999999999991</v>
      </c>
      <c r="K127" s="447">
        <v>92.7</v>
      </c>
      <c r="L127" s="447">
        <v>90.15</v>
      </c>
      <c r="M127" s="447">
        <v>2.25143</v>
      </c>
    </row>
    <row r="128" spans="1:13">
      <c r="A128" s="245">
        <v>118</v>
      </c>
      <c r="B128" s="450" t="s">
        <v>340</v>
      </c>
      <c r="C128" s="447">
        <v>102.85</v>
      </c>
      <c r="D128" s="448">
        <v>102.53333333333335</v>
      </c>
      <c r="E128" s="448">
        <v>100.56666666666669</v>
      </c>
      <c r="F128" s="448">
        <v>98.283333333333346</v>
      </c>
      <c r="G128" s="448">
        <v>96.316666666666691</v>
      </c>
      <c r="H128" s="448">
        <v>104.81666666666669</v>
      </c>
      <c r="I128" s="448">
        <v>106.78333333333336</v>
      </c>
      <c r="J128" s="448">
        <v>109.06666666666669</v>
      </c>
      <c r="K128" s="447">
        <v>104.5</v>
      </c>
      <c r="L128" s="447">
        <v>100.25</v>
      </c>
      <c r="M128" s="447">
        <v>42.633769999999998</v>
      </c>
    </row>
    <row r="129" spans="1:13">
      <c r="A129" s="245">
        <v>119</v>
      </c>
      <c r="B129" s="450" t="s">
        <v>341</v>
      </c>
      <c r="C129" s="447">
        <v>681.45</v>
      </c>
      <c r="D129" s="448">
        <v>682.83333333333337</v>
      </c>
      <c r="E129" s="448">
        <v>673.66666666666674</v>
      </c>
      <c r="F129" s="448">
        <v>665.88333333333333</v>
      </c>
      <c r="G129" s="448">
        <v>656.7166666666667</v>
      </c>
      <c r="H129" s="448">
        <v>690.61666666666679</v>
      </c>
      <c r="I129" s="448">
        <v>699.78333333333353</v>
      </c>
      <c r="J129" s="448">
        <v>707.56666666666683</v>
      </c>
      <c r="K129" s="447">
        <v>692</v>
      </c>
      <c r="L129" s="447">
        <v>675.05</v>
      </c>
      <c r="M129" s="447">
        <v>1.72784</v>
      </c>
    </row>
    <row r="130" spans="1:13">
      <c r="A130" s="245">
        <v>120</v>
      </c>
      <c r="B130" s="450" t="s">
        <v>92</v>
      </c>
      <c r="C130" s="447">
        <v>267.35000000000002</v>
      </c>
      <c r="D130" s="448">
        <v>265.96666666666664</v>
      </c>
      <c r="E130" s="448">
        <v>262.7833333333333</v>
      </c>
      <c r="F130" s="448">
        <v>258.21666666666664</v>
      </c>
      <c r="G130" s="448">
        <v>255.0333333333333</v>
      </c>
      <c r="H130" s="448">
        <v>270.5333333333333</v>
      </c>
      <c r="I130" s="448">
        <v>273.71666666666658</v>
      </c>
      <c r="J130" s="448">
        <v>278.2833333333333</v>
      </c>
      <c r="K130" s="447">
        <v>269.14999999999998</v>
      </c>
      <c r="L130" s="447">
        <v>261.39999999999998</v>
      </c>
      <c r="M130" s="447">
        <v>70.354330000000004</v>
      </c>
    </row>
    <row r="131" spans="1:13">
      <c r="A131" s="245">
        <v>121</v>
      </c>
      <c r="B131" s="450" t="s">
        <v>87</v>
      </c>
      <c r="C131" s="447">
        <v>535.79999999999995</v>
      </c>
      <c r="D131" s="448">
        <v>536.80000000000007</v>
      </c>
      <c r="E131" s="448">
        <v>532.60000000000014</v>
      </c>
      <c r="F131" s="448">
        <v>529.40000000000009</v>
      </c>
      <c r="G131" s="448">
        <v>525.20000000000016</v>
      </c>
      <c r="H131" s="448">
        <v>540.00000000000011</v>
      </c>
      <c r="I131" s="448">
        <v>544.20000000000016</v>
      </c>
      <c r="J131" s="448">
        <v>547.40000000000009</v>
      </c>
      <c r="K131" s="447">
        <v>541</v>
      </c>
      <c r="L131" s="447">
        <v>533.6</v>
      </c>
      <c r="M131" s="447">
        <v>25.867170000000002</v>
      </c>
    </row>
    <row r="132" spans="1:13">
      <c r="A132" s="245">
        <v>122</v>
      </c>
      <c r="B132" s="450" t="s">
        <v>234</v>
      </c>
      <c r="C132" s="447">
        <v>1814.65</v>
      </c>
      <c r="D132" s="448">
        <v>1812.4166666666667</v>
      </c>
      <c r="E132" s="448">
        <v>1794.5833333333335</v>
      </c>
      <c r="F132" s="448">
        <v>1774.5166666666667</v>
      </c>
      <c r="G132" s="448">
        <v>1756.6833333333334</v>
      </c>
      <c r="H132" s="448">
        <v>1832.4833333333336</v>
      </c>
      <c r="I132" s="448">
        <v>1850.3166666666671</v>
      </c>
      <c r="J132" s="448">
        <v>1870.3833333333337</v>
      </c>
      <c r="K132" s="447">
        <v>1830.25</v>
      </c>
      <c r="L132" s="447">
        <v>1792.35</v>
      </c>
      <c r="M132" s="447">
        <v>3.5514100000000002</v>
      </c>
    </row>
    <row r="133" spans="1:13">
      <c r="A133" s="245">
        <v>123</v>
      </c>
      <c r="B133" s="450" t="s">
        <v>342</v>
      </c>
      <c r="C133" s="447">
        <v>1774.2</v>
      </c>
      <c r="D133" s="448">
        <v>1779.5666666666666</v>
      </c>
      <c r="E133" s="448">
        <v>1749.6333333333332</v>
      </c>
      <c r="F133" s="448">
        <v>1725.0666666666666</v>
      </c>
      <c r="G133" s="448">
        <v>1695.1333333333332</v>
      </c>
      <c r="H133" s="448">
        <v>1804.1333333333332</v>
      </c>
      <c r="I133" s="448">
        <v>1834.0666666666666</v>
      </c>
      <c r="J133" s="448">
        <v>1858.6333333333332</v>
      </c>
      <c r="K133" s="447">
        <v>1809.5</v>
      </c>
      <c r="L133" s="447">
        <v>1755</v>
      </c>
      <c r="M133" s="447">
        <v>6.7079300000000002</v>
      </c>
    </row>
    <row r="134" spans="1:13">
      <c r="A134" s="245">
        <v>124</v>
      </c>
      <c r="B134" s="450" t="s">
        <v>343</v>
      </c>
      <c r="C134" s="447">
        <v>158.9</v>
      </c>
      <c r="D134" s="448">
        <v>159.95000000000002</v>
      </c>
      <c r="E134" s="448">
        <v>156.05000000000004</v>
      </c>
      <c r="F134" s="448">
        <v>153.20000000000002</v>
      </c>
      <c r="G134" s="448">
        <v>149.30000000000004</v>
      </c>
      <c r="H134" s="448">
        <v>162.80000000000004</v>
      </c>
      <c r="I134" s="448">
        <v>166.70000000000002</v>
      </c>
      <c r="J134" s="448">
        <v>169.55000000000004</v>
      </c>
      <c r="K134" s="447">
        <v>163.85</v>
      </c>
      <c r="L134" s="447">
        <v>157.1</v>
      </c>
      <c r="M134" s="447">
        <v>16.780110000000001</v>
      </c>
    </row>
    <row r="135" spans="1:13">
      <c r="A135" s="245">
        <v>125</v>
      </c>
      <c r="B135" s="450" t="s">
        <v>830</v>
      </c>
      <c r="C135" s="447">
        <v>178.15</v>
      </c>
      <c r="D135" s="448">
        <v>178.01666666666665</v>
      </c>
      <c r="E135" s="448">
        <v>174.1333333333333</v>
      </c>
      <c r="F135" s="448">
        <v>170.11666666666665</v>
      </c>
      <c r="G135" s="448">
        <v>166.23333333333329</v>
      </c>
      <c r="H135" s="448">
        <v>182.0333333333333</v>
      </c>
      <c r="I135" s="448">
        <v>185.91666666666663</v>
      </c>
      <c r="J135" s="448">
        <v>189.93333333333331</v>
      </c>
      <c r="K135" s="447">
        <v>181.9</v>
      </c>
      <c r="L135" s="447">
        <v>174</v>
      </c>
      <c r="M135" s="447">
        <v>13.695360000000001</v>
      </c>
    </row>
    <row r="136" spans="1:13">
      <c r="A136" s="245">
        <v>126</v>
      </c>
      <c r="B136" s="450" t="s">
        <v>740</v>
      </c>
      <c r="C136" s="447">
        <v>901.85</v>
      </c>
      <c r="D136" s="448">
        <v>905.0333333333333</v>
      </c>
      <c r="E136" s="448">
        <v>891.06666666666661</v>
      </c>
      <c r="F136" s="448">
        <v>880.2833333333333</v>
      </c>
      <c r="G136" s="448">
        <v>866.31666666666661</v>
      </c>
      <c r="H136" s="448">
        <v>915.81666666666661</v>
      </c>
      <c r="I136" s="448">
        <v>929.7833333333333</v>
      </c>
      <c r="J136" s="448">
        <v>940.56666666666661</v>
      </c>
      <c r="K136" s="447">
        <v>919</v>
      </c>
      <c r="L136" s="447">
        <v>894.25</v>
      </c>
      <c r="M136" s="447">
        <v>1.30165</v>
      </c>
    </row>
    <row r="137" spans="1:13">
      <c r="A137" s="245">
        <v>127</v>
      </c>
      <c r="B137" s="450" t="s">
        <v>345</v>
      </c>
      <c r="C137" s="447">
        <v>546.1</v>
      </c>
      <c r="D137" s="448">
        <v>547.66666666666663</v>
      </c>
      <c r="E137" s="448">
        <v>538.43333333333328</v>
      </c>
      <c r="F137" s="448">
        <v>530.76666666666665</v>
      </c>
      <c r="G137" s="448">
        <v>521.5333333333333</v>
      </c>
      <c r="H137" s="448">
        <v>555.33333333333326</v>
      </c>
      <c r="I137" s="448">
        <v>564.56666666666661</v>
      </c>
      <c r="J137" s="448">
        <v>572.23333333333323</v>
      </c>
      <c r="K137" s="447">
        <v>556.9</v>
      </c>
      <c r="L137" s="447">
        <v>540</v>
      </c>
      <c r="M137" s="447">
        <v>3.5465499999999999</v>
      </c>
    </row>
    <row r="138" spans="1:13">
      <c r="A138" s="245">
        <v>128</v>
      </c>
      <c r="B138" s="450" t="s">
        <v>89</v>
      </c>
      <c r="C138" s="447">
        <v>12.55</v>
      </c>
      <c r="D138" s="448">
        <v>12.583333333333334</v>
      </c>
      <c r="E138" s="448">
        <v>12.316666666666668</v>
      </c>
      <c r="F138" s="448">
        <v>12.083333333333334</v>
      </c>
      <c r="G138" s="448">
        <v>11.816666666666668</v>
      </c>
      <c r="H138" s="448">
        <v>12.816666666666668</v>
      </c>
      <c r="I138" s="448">
        <v>13.083333333333334</v>
      </c>
      <c r="J138" s="448">
        <v>13.316666666666668</v>
      </c>
      <c r="K138" s="447">
        <v>12.85</v>
      </c>
      <c r="L138" s="447">
        <v>12.35</v>
      </c>
      <c r="M138" s="447">
        <v>62.190289999999997</v>
      </c>
    </row>
    <row r="139" spans="1:13">
      <c r="A139" s="245">
        <v>129</v>
      </c>
      <c r="B139" s="450" t="s">
        <v>346</v>
      </c>
      <c r="C139" s="447">
        <v>184.65</v>
      </c>
      <c r="D139" s="448">
        <v>187.1</v>
      </c>
      <c r="E139" s="448">
        <v>180.79999999999998</v>
      </c>
      <c r="F139" s="448">
        <v>176.95</v>
      </c>
      <c r="G139" s="448">
        <v>170.64999999999998</v>
      </c>
      <c r="H139" s="448">
        <v>190.95</v>
      </c>
      <c r="I139" s="448">
        <v>197.25</v>
      </c>
      <c r="J139" s="448">
        <v>201.1</v>
      </c>
      <c r="K139" s="447">
        <v>193.4</v>
      </c>
      <c r="L139" s="447">
        <v>183.25</v>
      </c>
      <c r="M139" s="447">
        <v>10.78088</v>
      </c>
    </row>
    <row r="140" spans="1:13">
      <c r="A140" s="245">
        <v>130</v>
      </c>
      <c r="B140" s="450" t="s">
        <v>90</v>
      </c>
      <c r="C140" s="447">
        <v>4040.8</v>
      </c>
      <c r="D140" s="448">
        <v>4021.3833333333332</v>
      </c>
      <c r="E140" s="448">
        <v>3983.7666666666664</v>
      </c>
      <c r="F140" s="448">
        <v>3926.7333333333331</v>
      </c>
      <c r="G140" s="448">
        <v>3889.1166666666663</v>
      </c>
      <c r="H140" s="448">
        <v>4078.4166666666665</v>
      </c>
      <c r="I140" s="448">
        <v>4116.0333333333328</v>
      </c>
      <c r="J140" s="448">
        <v>4173.0666666666666</v>
      </c>
      <c r="K140" s="447">
        <v>4059</v>
      </c>
      <c r="L140" s="447">
        <v>3964.35</v>
      </c>
      <c r="M140" s="447">
        <v>3.82877</v>
      </c>
    </row>
    <row r="141" spans="1:13">
      <c r="A141" s="245">
        <v>131</v>
      </c>
      <c r="B141" s="450" t="s">
        <v>347</v>
      </c>
      <c r="C141" s="447">
        <v>3903.7</v>
      </c>
      <c r="D141" s="448">
        <v>3895.1333333333332</v>
      </c>
      <c r="E141" s="448">
        <v>3861.2166666666662</v>
      </c>
      <c r="F141" s="448">
        <v>3818.7333333333331</v>
      </c>
      <c r="G141" s="448">
        <v>3784.8166666666662</v>
      </c>
      <c r="H141" s="448">
        <v>3937.6166666666663</v>
      </c>
      <c r="I141" s="448">
        <v>3971.5333333333333</v>
      </c>
      <c r="J141" s="448">
        <v>4014.0166666666664</v>
      </c>
      <c r="K141" s="447">
        <v>3929.05</v>
      </c>
      <c r="L141" s="447">
        <v>3852.65</v>
      </c>
      <c r="M141" s="447">
        <v>1.5919700000000001</v>
      </c>
    </row>
    <row r="142" spans="1:13">
      <c r="A142" s="245">
        <v>132</v>
      </c>
      <c r="B142" s="450" t="s">
        <v>348</v>
      </c>
      <c r="C142" s="447">
        <v>2854.95</v>
      </c>
      <c r="D142" s="448">
        <v>2841.9833333333336</v>
      </c>
      <c r="E142" s="448">
        <v>2818.9666666666672</v>
      </c>
      <c r="F142" s="448">
        <v>2782.9833333333336</v>
      </c>
      <c r="G142" s="448">
        <v>2759.9666666666672</v>
      </c>
      <c r="H142" s="448">
        <v>2877.9666666666672</v>
      </c>
      <c r="I142" s="448">
        <v>2900.9833333333336</v>
      </c>
      <c r="J142" s="448">
        <v>2936.9666666666672</v>
      </c>
      <c r="K142" s="447">
        <v>2865</v>
      </c>
      <c r="L142" s="447">
        <v>2806</v>
      </c>
      <c r="M142" s="447">
        <v>2.8717600000000001</v>
      </c>
    </row>
    <row r="143" spans="1:13">
      <c r="A143" s="245">
        <v>133</v>
      </c>
      <c r="B143" s="450" t="s">
        <v>93</v>
      </c>
      <c r="C143" s="447">
        <v>5236.3</v>
      </c>
      <c r="D143" s="448">
        <v>5249.0999999999995</v>
      </c>
      <c r="E143" s="448">
        <v>5212.1999999999989</v>
      </c>
      <c r="F143" s="448">
        <v>5188.0999999999995</v>
      </c>
      <c r="G143" s="448">
        <v>5151.1999999999989</v>
      </c>
      <c r="H143" s="448">
        <v>5273.1999999999989</v>
      </c>
      <c r="I143" s="448">
        <v>5310.0999999999985</v>
      </c>
      <c r="J143" s="448">
        <v>5334.1999999999989</v>
      </c>
      <c r="K143" s="447">
        <v>5286</v>
      </c>
      <c r="L143" s="447">
        <v>5225</v>
      </c>
      <c r="M143" s="447">
        <v>7.7591700000000001</v>
      </c>
    </row>
    <row r="144" spans="1:13">
      <c r="A144" s="245">
        <v>134</v>
      </c>
      <c r="B144" s="450" t="s">
        <v>349</v>
      </c>
      <c r="C144" s="447">
        <v>422.9</v>
      </c>
      <c r="D144" s="448">
        <v>424.29999999999995</v>
      </c>
      <c r="E144" s="448">
        <v>417.64999999999992</v>
      </c>
      <c r="F144" s="448">
        <v>412.4</v>
      </c>
      <c r="G144" s="448">
        <v>405.74999999999994</v>
      </c>
      <c r="H144" s="448">
        <v>429.5499999999999</v>
      </c>
      <c r="I144" s="448">
        <v>436.2</v>
      </c>
      <c r="J144" s="448">
        <v>441.44999999999987</v>
      </c>
      <c r="K144" s="447">
        <v>430.95</v>
      </c>
      <c r="L144" s="447">
        <v>419.05</v>
      </c>
      <c r="M144" s="447">
        <v>3.0477300000000001</v>
      </c>
    </row>
    <row r="145" spans="1:13">
      <c r="A145" s="245">
        <v>135</v>
      </c>
      <c r="B145" s="450" t="s">
        <v>350</v>
      </c>
      <c r="C145" s="447">
        <v>97.2</v>
      </c>
      <c r="D145" s="448">
        <v>97.983333333333334</v>
      </c>
      <c r="E145" s="448">
        <v>95.966666666666669</v>
      </c>
      <c r="F145" s="448">
        <v>94.733333333333334</v>
      </c>
      <c r="G145" s="448">
        <v>92.716666666666669</v>
      </c>
      <c r="H145" s="448">
        <v>99.216666666666669</v>
      </c>
      <c r="I145" s="448">
        <v>101.23333333333335</v>
      </c>
      <c r="J145" s="448">
        <v>102.46666666666667</v>
      </c>
      <c r="K145" s="447">
        <v>100</v>
      </c>
      <c r="L145" s="447">
        <v>96.75</v>
      </c>
      <c r="M145" s="447">
        <v>3.4503900000000001</v>
      </c>
    </row>
    <row r="146" spans="1:13">
      <c r="A146" s="245">
        <v>136</v>
      </c>
      <c r="B146" s="450" t="s">
        <v>831</v>
      </c>
      <c r="C146" s="447">
        <v>248.9</v>
      </c>
      <c r="D146" s="448">
        <v>250.43333333333331</v>
      </c>
      <c r="E146" s="448">
        <v>245.86666666666662</v>
      </c>
      <c r="F146" s="448">
        <v>242.83333333333331</v>
      </c>
      <c r="G146" s="448">
        <v>238.26666666666662</v>
      </c>
      <c r="H146" s="448">
        <v>253.46666666666661</v>
      </c>
      <c r="I146" s="448">
        <v>258.0333333333333</v>
      </c>
      <c r="J146" s="448">
        <v>261.06666666666661</v>
      </c>
      <c r="K146" s="447">
        <v>255</v>
      </c>
      <c r="L146" s="447">
        <v>247.4</v>
      </c>
      <c r="M146" s="447">
        <v>5.0996800000000002</v>
      </c>
    </row>
    <row r="147" spans="1:13">
      <c r="A147" s="245">
        <v>137</v>
      </c>
      <c r="B147" s="450" t="s">
        <v>742</v>
      </c>
      <c r="C147" s="447">
        <v>1871.7</v>
      </c>
      <c r="D147" s="448">
        <v>1852.3999999999999</v>
      </c>
      <c r="E147" s="448">
        <v>1819.7999999999997</v>
      </c>
      <c r="F147" s="448">
        <v>1767.8999999999999</v>
      </c>
      <c r="G147" s="448">
        <v>1735.2999999999997</v>
      </c>
      <c r="H147" s="448">
        <v>1904.2999999999997</v>
      </c>
      <c r="I147" s="448">
        <v>1936.8999999999996</v>
      </c>
      <c r="J147" s="448">
        <v>1988.7999999999997</v>
      </c>
      <c r="K147" s="447">
        <v>1885</v>
      </c>
      <c r="L147" s="447">
        <v>1800.5</v>
      </c>
      <c r="M147" s="447">
        <v>0.20921000000000001</v>
      </c>
    </row>
    <row r="148" spans="1:13">
      <c r="A148" s="245">
        <v>138</v>
      </c>
      <c r="B148" s="450" t="s">
        <v>235</v>
      </c>
      <c r="C148" s="447">
        <v>60.95</v>
      </c>
      <c r="D148" s="448">
        <v>61.1</v>
      </c>
      <c r="E148" s="448">
        <v>60.7</v>
      </c>
      <c r="F148" s="448">
        <v>60.45</v>
      </c>
      <c r="G148" s="448">
        <v>60.050000000000004</v>
      </c>
      <c r="H148" s="448">
        <v>61.35</v>
      </c>
      <c r="I148" s="448">
        <v>61.749999999999993</v>
      </c>
      <c r="J148" s="448">
        <v>62</v>
      </c>
      <c r="K148" s="447">
        <v>61.5</v>
      </c>
      <c r="L148" s="447">
        <v>60.85</v>
      </c>
      <c r="M148" s="447">
        <v>13.2918</v>
      </c>
    </row>
    <row r="149" spans="1:13">
      <c r="A149" s="245">
        <v>139</v>
      </c>
      <c r="B149" s="450" t="s">
        <v>94</v>
      </c>
      <c r="C149" s="447">
        <v>2530.6</v>
      </c>
      <c r="D149" s="448">
        <v>2544.6</v>
      </c>
      <c r="E149" s="448">
        <v>2507.1999999999998</v>
      </c>
      <c r="F149" s="448">
        <v>2483.7999999999997</v>
      </c>
      <c r="G149" s="448">
        <v>2446.3999999999996</v>
      </c>
      <c r="H149" s="448">
        <v>2568</v>
      </c>
      <c r="I149" s="448">
        <v>2605.4000000000005</v>
      </c>
      <c r="J149" s="448">
        <v>2628.8</v>
      </c>
      <c r="K149" s="447">
        <v>2582</v>
      </c>
      <c r="L149" s="447">
        <v>2521.1999999999998</v>
      </c>
      <c r="M149" s="447">
        <v>5.09274</v>
      </c>
    </row>
    <row r="150" spans="1:13">
      <c r="A150" s="245">
        <v>140</v>
      </c>
      <c r="B150" s="450" t="s">
        <v>351</v>
      </c>
      <c r="C150" s="447">
        <v>215.8</v>
      </c>
      <c r="D150" s="448">
        <v>215.81666666666669</v>
      </c>
      <c r="E150" s="448">
        <v>214.48333333333338</v>
      </c>
      <c r="F150" s="448">
        <v>213.16666666666669</v>
      </c>
      <c r="G150" s="448">
        <v>211.83333333333337</v>
      </c>
      <c r="H150" s="448">
        <v>217.13333333333338</v>
      </c>
      <c r="I150" s="448">
        <v>218.4666666666667</v>
      </c>
      <c r="J150" s="448">
        <v>219.78333333333339</v>
      </c>
      <c r="K150" s="447">
        <v>217.15</v>
      </c>
      <c r="L150" s="447">
        <v>214.5</v>
      </c>
      <c r="M150" s="447">
        <v>1.0284800000000001</v>
      </c>
    </row>
    <row r="151" spans="1:13">
      <c r="A151" s="245">
        <v>141</v>
      </c>
      <c r="B151" s="450" t="s">
        <v>236</v>
      </c>
      <c r="C151" s="447">
        <v>499.95</v>
      </c>
      <c r="D151" s="448">
        <v>502.98333333333335</v>
      </c>
      <c r="E151" s="448">
        <v>495.9666666666667</v>
      </c>
      <c r="F151" s="448">
        <v>491.98333333333335</v>
      </c>
      <c r="G151" s="448">
        <v>484.9666666666667</v>
      </c>
      <c r="H151" s="448">
        <v>506.9666666666667</v>
      </c>
      <c r="I151" s="448">
        <v>513.98333333333335</v>
      </c>
      <c r="J151" s="448">
        <v>517.9666666666667</v>
      </c>
      <c r="K151" s="447">
        <v>510</v>
      </c>
      <c r="L151" s="447">
        <v>499</v>
      </c>
      <c r="M151" s="447">
        <v>3.4592399999999999</v>
      </c>
    </row>
    <row r="152" spans="1:13">
      <c r="A152" s="245">
        <v>142</v>
      </c>
      <c r="B152" s="450" t="s">
        <v>237</v>
      </c>
      <c r="C152" s="447">
        <v>1398.8</v>
      </c>
      <c r="D152" s="448">
        <v>1400.9166666666667</v>
      </c>
      <c r="E152" s="448">
        <v>1372.5333333333335</v>
      </c>
      <c r="F152" s="448">
        <v>1346.2666666666669</v>
      </c>
      <c r="G152" s="448">
        <v>1317.8833333333337</v>
      </c>
      <c r="H152" s="448">
        <v>1427.1833333333334</v>
      </c>
      <c r="I152" s="448">
        <v>1455.5666666666666</v>
      </c>
      <c r="J152" s="448">
        <v>1481.8333333333333</v>
      </c>
      <c r="K152" s="447">
        <v>1429.3</v>
      </c>
      <c r="L152" s="447">
        <v>1374.65</v>
      </c>
      <c r="M152" s="447">
        <v>3.3154699999999999</v>
      </c>
    </row>
    <row r="153" spans="1:13">
      <c r="A153" s="245">
        <v>143</v>
      </c>
      <c r="B153" s="450" t="s">
        <v>238</v>
      </c>
      <c r="C153" s="447">
        <v>80.95</v>
      </c>
      <c r="D153" s="448">
        <v>81.683333333333337</v>
      </c>
      <c r="E153" s="448">
        <v>79.666666666666671</v>
      </c>
      <c r="F153" s="448">
        <v>78.38333333333334</v>
      </c>
      <c r="G153" s="448">
        <v>76.366666666666674</v>
      </c>
      <c r="H153" s="448">
        <v>82.966666666666669</v>
      </c>
      <c r="I153" s="448">
        <v>84.98333333333332</v>
      </c>
      <c r="J153" s="448">
        <v>86.266666666666666</v>
      </c>
      <c r="K153" s="447">
        <v>83.7</v>
      </c>
      <c r="L153" s="447">
        <v>80.400000000000006</v>
      </c>
      <c r="M153" s="447">
        <v>37.163490000000003</v>
      </c>
    </row>
    <row r="154" spans="1:13">
      <c r="A154" s="245">
        <v>144</v>
      </c>
      <c r="B154" s="450" t="s">
        <v>95</v>
      </c>
      <c r="C154" s="447">
        <v>88.3</v>
      </c>
      <c r="D154" s="448">
        <v>88.483333333333334</v>
      </c>
      <c r="E154" s="448">
        <v>87.166666666666671</v>
      </c>
      <c r="F154" s="448">
        <v>86.033333333333331</v>
      </c>
      <c r="G154" s="448">
        <v>84.716666666666669</v>
      </c>
      <c r="H154" s="448">
        <v>89.616666666666674</v>
      </c>
      <c r="I154" s="448">
        <v>90.933333333333337</v>
      </c>
      <c r="J154" s="448">
        <v>92.066666666666677</v>
      </c>
      <c r="K154" s="447">
        <v>89.8</v>
      </c>
      <c r="L154" s="447">
        <v>87.35</v>
      </c>
      <c r="M154" s="447">
        <v>8.0952999999999999</v>
      </c>
    </row>
    <row r="155" spans="1:13">
      <c r="A155" s="245">
        <v>145</v>
      </c>
      <c r="B155" s="450" t="s">
        <v>352</v>
      </c>
      <c r="C155" s="447">
        <v>717.8</v>
      </c>
      <c r="D155" s="448">
        <v>718.06666666666661</v>
      </c>
      <c r="E155" s="448">
        <v>710.73333333333323</v>
      </c>
      <c r="F155" s="448">
        <v>703.66666666666663</v>
      </c>
      <c r="G155" s="448">
        <v>696.33333333333326</v>
      </c>
      <c r="H155" s="448">
        <v>725.13333333333321</v>
      </c>
      <c r="I155" s="448">
        <v>732.4666666666667</v>
      </c>
      <c r="J155" s="448">
        <v>739.53333333333319</v>
      </c>
      <c r="K155" s="447">
        <v>725.4</v>
      </c>
      <c r="L155" s="447">
        <v>711</v>
      </c>
      <c r="M155" s="447">
        <v>2.8363</v>
      </c>
    </row>
    <row r="156" spans="1:13">
      <c r="A156" s="245">
        <v>146</v>
      </c>
      <c r="B156" s="450" t="s">
        <v>96</v>
      </c>
      <c r="C156" s="447">
        <v>1161.4000000000001</v>
      </c>
      <c r="D156" s="448">
        <v>1162.5166666666667</v>
      </c>
      <c r="E156" s="448">
        <v>1145.1333333333332</v>
      </c>
      <c r="F156" s="448">
        <v>1128.8666666666666</v>
      </c>
      <c r="G156" s="448">
        <v>1111.4833333333331</v>
      </c>
      <c r="H156" s="448">
        <v>1178.7833333333333</v>
      </c>
      <c r="I156" s="448">
        <v>1196.166666666667</v>
      </c>
      <c r="J156" s="448">
        <v>1212.4333333333334</v>
      </c>
      <c r="K156" s="447">
        <v>1179.9000000000001</v>
      </c>
      <c r="L156" s="447">
        <v>1146.25</v>
      </c>
      <c r="M156" s="447">
        <v>13.13068</v>
      </c>
    </row>
    <row r="157" spans="1:13">
      <c r="A157" s="245">
        <v>147</v>
      </c>
      <c r="B157" s="450" t="s">
        <v>97</v>
      </c>
      <c r="C157" s="447">
        <v>186.95</v>
      </c>
      <c r="D157" s="448">
        <v>186.81666666666669</v>
      </c>
      <c r="E157" s="448">
        <v>184.93333333333339</v>
      </c>
      <c r="F157" s="448">
        <v>182.91666666666671</v>
      </c>
      <c r="G157" s="448">
        <v>181.03333333333342</v>
      </c>
      <c r="H157" s="448">
        <v>188.83333333333337</v>
      </c>
      <c r="I157" s="448">
        <v>190.71666666666664</v>
      </c>
      <c r="J157" s="448">
        <v>192.73333333333335</v>
      </c>
      <c r="K157" s="447">
        <v>188.7</v>
      </c>
      <c r="L157" s="447">
        <v>184.8</v>
      </c>
      <c r="M157" s="447">
        <v>19.794840000000001</v>
      </c>
    </row>
    <row r="158" spans="1:13">
      <c r="A158" s="245">
        <v>148</v>
      </c>
      <c r="B158" s="450" t="s">
        <v>354</v>
      </c>
      <c r="C158" s="447">
        <v>338.8</v>
      </c>
      <c r="D158" s="448">
        <v>340.45</v>
      </c>
      <c r="E158" s="448">
        <v>336.4</v>
      </c>
      <c r="F158" s="448">
        <v>334</v>
      </c>
      <c r="G158" s="448">
        <v>329.95</v>
      </c>
      <c r="H158" s="448">
        <v>342.84999999999997</v>
      </c>
      <c r="I158" s="448">
        <v>346.90000000000003</v>
      </c>
      <c r="J158" s="448">
        <v>349.29999999999995</v>
      </c>
      <c r="K158" s="447">
        <v>344.5</v>
      </c>
      <c r="L158" s="447">
        <v>338.05</v>
      </c>
      <c r="M158" s="447">
        <v>2.04162</v>
      </c>
    </row>
    <row r="159" spans="1:13">
      <c r="A159" s="245">
        <v>149</v>
      </c>
      <c r="B159" s="450" t="s">
        <v>98</v>
      </c>
      <c r="C159" s="447">
        <v>83.45</v>
      </c>
      <c r="D159" s="448">
        <v>83.933333333333323</v>
      </c>
      <c r="E159" s="448">
        <v>82.366666666666646</v>
      </c>
      <c r="F159" s="448">
        <v>81.283333333333317</v>
      </c>
      <c r="G159" s="448">
        <v>79.71666666666664</v>
      </c>
      <c r="H159" s="448">
        <v>85.016666666666652</v>
      </c>
      <c r="I159" s="448">
        <v>86.583333333333343</v>
      </c>
      <c r="J159" s="448">
        <v>87.666666666666657</v>
      </c>
      <c r="K159" s="447">
        <v>85.5</v>
      </c>
      <c r="L159" s="447">
        <v>82.85</v>
      </c>
      <c r="M159" s="447">
        <v>224.71941000000001</v>
      </c>
    </row>
    <row r="160" spans="1:13">
      <c r="A160" s="245">
        <v>150</v>
      </c>
      <c r="B160" s="450" t="s">
        <v>355</v>
      </c>
      <c r="C160" s="447">
        <v>3508.4</v>
      </c>
      <c r="D160" s="448">
        <v>3470.0333333333328</v>
      </c>
      <c r="E160" s="448">
        <v>3392.0666666666657</v>
      </c>
      <c r="F160" s="448">
        <v>3275.7333333333327</v>
      </c>
      <c r="G160" s="448">
        <v>3197.7666666666655</v>
      </c>
      <c r="H160" s="448">
        <v>3586.3666666666659</v>
      </c>
      <c r="I160" s="448">
        <v>3664.333333333333</v>
      </c>
      <c r="J160" s="448">
        <v>3780.6666666666661</v>
      </c>
      <c r="K160" s="447">
        <v>3548</v>
      </c>
      <c r="L160" s="447">
        <v>3353.7</v>
      </c>
      <c r="M160" s="447">
        <v>1.4274500000000001</v>
      </c>
    </row>
    <row r="161" spans="1:13">
      <c r="A161" s="245">
        <v>151</v>
      </c>
      <c r="B161" s="450" t="s">
        <v>356</v>
      </c>
      <c r="C161" s="447">
        <v>384.3</v>
      </c>
      <c r="D161" s="448">
        <v>383.09999999999997</v>
      </c>
      <c r="E161" s="448">
        <v>379.19999999999993</v>
      </c>
      <c r="F161" s="448">
        <v>374.09999999999997</v>
      </c>
      <c r="G161" s="448">
        <v>370.19999999999993</v>
      </c>
      <c r="H161" s="448">
        <v>388.19999999999993</v>
      </c>
      <c r="I161" s="448">
        <v>392.09999999999991</v>
      </c>
      <c r="J161" s="448">
        <v>397.19999999999993</v>
      </c>
      <c r="K161" s="447">
        <v>387</v>
      </c>
      <c r="L161" s="447">
        <v>378</v>
      </c>
      <c r="M161" s="447">
        <v>1.46669</v>
      </c>
    </row>
    <row r="162" spans="1:13">
      <c r="A162" s="245">
        <v>152</v>
      </c>
      <c r="B162" s="450" t="s">
        <v>357</v>
      </c>
      <c r="C162" s="447">
        <v>159.25</v>
      </c>
      <c r="D162" s="448">
        <v>158.23333333333335</v>
      </c>
      <c r="E162" s="448">
        <v>155.8666666666667</v>
      </c>
      <c r="F162" s="448">
        <v>152.48333333333335</v>
      </c>
      <c r="G162" s="448">
        <v>150.1166666666667</v>
      </c>
      <c r="H162" s="448">
        <v>161.6166666666667</v>
      </c>
      <c r="I162" s="448">
        <v>163.98333333333338</v>
      </c>
      <c r="J162" s="448">
        <v>167.3666666666667</v>
      </c>
      <c r="K162" s="447">
        <v>160.6</v>
      </c>
      <c r="L162" s="447">
        <v>154.85</v>
      </c>
      <c r="M162" s="447">
        <v>10.54546</v>
      </c>
    </row>
    <row r="163" spans="1:13">
      <c r="A163" s="245">
        <v>153</v>
      </c>
      <c r="B163" s="450" t="s">
        <v>358</v>
      </c>
      <c r="C163" s="447">
        <v>140.94999999999999</v>
      </c>
      <c r="D163" s="448">
        <v>139.29999999999998</v>
      </c>
      <c r="E163" s="448">
        <v>136.59999999999997</v>
      </c>
      <c r="F163" s="448">
        <v>132.24999999999997</v>
      </c>
      <c r="G163" s="448">
        <v>129.54999999999995</v>
      </c>
      <c r="H163" s="448">
        <v>143.64999999999998</v>
      </c>
      <c r="I163" s="448">
        <v>146.34999999999997</v>
      </c>
      <c r="J163" s="448">
        <v>150.69999999999999</v>
      </c>
      <c r="K163" s="447">
        <v>142</v>
      </c>
      <c r="L163" s="447">
        <v>134.94999999999999</v>
      </c>
      <c r="M163" s="447">
        <v>57.798940000000002</v>
      </c>
    </row>
    <row r="164" spans="1:13">
      <c r="A164" s="245">
        <v>154</v>
      </c>
      <c r="B164" s="450" t="s">
        <v>359</v>
      </c>
      <c r="C164" s="447">
        <v>221.4</v>
      </c>
      <c r="D164" s="448">
        <v>222.61666666666667</v>
      </c>
      <c r="E164" s="448">
        <v>218.53333333333336</v>
      </c>
      <c r="F164" s="448">
        <v>215.66666666666669</v>
      </c>
      <c r="G164" s="448">
        <v>211.58333333333337</v>
      </c>
      <c r="H164" s="448">
        <v>225.48333333333335</v>
      </c>
      <c r="I164" s="448">
        <v>229.56666666666666</v>
      </c>
      <c r="J164" s="448">
        <v>232.43333333333334</v>
      </c>
      <c r="K164" s="447">
        <v>226.7</v>
      </c>
      <c r="L164" s="447">
        <v>219.75</v>
      </c>
      <c r="M164" s="447">
        <v>44.185769999999998</v>
      </c>
    </row>
    <row r="165" spans="1:13">
      <c r="A165" s="245">
        <v>155</v>
      </c>
      <c r="B165" s="450" t="s">
        <v>239</v>
      </c>
      <c r="C165" s="447">
        <v>6.65</v>
      </c>
      <c r="D165" s="448">
        <v>6.6833333333333336</v>
      </c>
      <c r="E165" s="448">
        <v>6.6166666666666671</v>
      </c>
      <c r="F165" s="448">
        <v>6.5833333333333339</v>
      </c>
      <c r="G165" s="448">
        <v>6.5166666666666675</v>
      </c>
      <c r="H165" s="448">
        <v>6.7166666666666668</v>
      </c>
      <c r="I165" s="448">
        <v>6.7833333333333332</v>
      </c>
      <c r="J165" s="448">
        <v>6.8166666666666664</v>
      </c>
      <c r="K165" s="447">
        <v>6.75</v>
      </c>
      <c r="L165" s="447">
        <v>6.65</v>
      </c>
      <c r="M165" s="447">
        <v>23.299869999999999</v>
      </c>
    </row>
    <row r="166" spans="1:13">
      <c r="A166" s="245">
        <v>156</v>
      </c>
      <c r="B166" s="450" t="s">
        <v>240</v>
      </c>
      <c r="C166" s="447">
        <v>45.15</v>
      </c>
      <c r="D166" s="448">
        <v>45.333333333333336</v>
      </c>
      <c r="E166" s="448">
        <v>44.81666666666667</v>
      </c>
      <c r="F166" s="448">
        <v>44.483333333333334</v>
      </c>
      <c r="G166" s="448">
        <v>43.966666666666669</v>
      </c>
      <c r="H166" s="448">
        <v>45.666666666666671</v>
      </c>
      <c r="I166" s="448">
        <v>46.183333333333337</v>
      </c>
      <c r="J166" s="448">
        <v>46.516666666666673</v>
      </c>
      <c r="K166" s="447">
        <v>45.85</v>
      </c>
      <c r="L166" s="447">
        <v>45</v>
      </c>
      <c r="M166" s="447">
        <v>19.23481</v>
      </c>
    </row>
    <row r="167" spans="1:13">
      <c r="A167" s="245">
        <v>157</v>
      </c>
      <c r="B167" s="450" t="s">
        <v>99</v>
      </c>
      <c r="C167" s="447">
        <v>147.35</v>
      </c>
      <c r="D167" s="448">
        <v>148.79999999999998</v>
      </c>
      <c r="E167" s="448">
        <v>145.29999999999995</v>
      </c>
      <c r="F167" s="448">
        <v>143.24999999999997</v>
      </c>
      <c r="G167" s="448">
        <v>139.74999999999994</v>
      </c>
      <c r="H167" s="448">
        <v>150.84999999999997</v>
      </c>
      <c r="I167" s="448">
        <v>154.35000000000002</v>
      </c>
      <c r="J167" s="448">
        <v>156.39999999999998</v>
      </c>
      <c r="K167" s="447">
        <v>152.30000000000001</v>
      </c>
      <c r="L167" s="447">
        <v>146.75</v>
      </c>
      <c r="M167" s="447">
        <v>149.05119999999999</v>
      </c>
    </row>
    <row r="168" spans="1:13">
      <c r="A168" s="245">
        <v>158</v>
      </c>
      <c r="B168" s="450" t="s">
        <v>360</v>
      </c>
      <c r="C168" s="447">
        <v>255</v>
      </c>
      <c r="D168" s="448">
        <v>257.33333333333331</v>
      </c>
      <c r="E168" s="448">
        <v>251.96666666666664</v>
      </c>
      <c r="F168" s="448">
        <v>248.93333333333334</v>
      </c>
      <c r="G168" s="448">
        <v>243.56666666666666</v>
      </c>
      <c r="H168" s="448">
        <v>260.36666666666662</v>
      </c>
      <c r="I168" s="448">
        <v>265.73333333333329</v>
      </c>
      <c r="J168" s="448">
        <v>268.76666666666659</v>
      </c>
      <c r="K168" s="447">
        <v>262.7</v>
      </c>
      <c r="L168" s="447">
        <v>254.3</v>
      </c>
      <c r="M168" s="447">
        <v>1.2556499999999999</v>
      </c>
    </row>
    <row r="169" spans="1:13">
      <c r="A169" s="245">
        <v>159</v>
      </c>
      <c r="B169" s="450" t="s">
        <v>361</v>
      </c>
      <c r="C169" s="447">
        <v>257.2</v>
      </c>
      <c r="D169" s="448">
        <v>258.88333333333333</v>
      </c>
      <c r="E169" s="448">
        <v>253.46666666666664</v>
      </c>
      <c r="F169" s="448">
        <v>249.73333333333332</v>
      </c>
      <c r="G169" s="448">
        <v>244.31666666666663</v>
      </c>
      <c r="H169" s="448">
        <v>262.61666666666667</v>
      </c>
      <c r="I169" s="448">
        <v>268.03333333333342</v>
      </c>
      <c r="J169" s="448">
        <v>271.76666666666665</v>
      </c>
      <c r="K169" s="447">
        <v>264.3</v>
      </c>
      <c r="L169" s="447">
        <v>255.15</v>
      </c>
      <c r="M169" s="447">
        <v>1.9837800000000001</v>
      </c>
    </row>
    <row r="170" spans="1:13">
      <c r="A170" s="245">
        <v>160</v>
      </c>
      <c r="B170" s="450" t="s">
        <v>744</v>
      </c>
      <c r="C170" s="447">
        <v>5187.2</v>
      </c>
      <c r="D170" s="448">
        <v>5069.583333333333</v>
      </c>
      <c r="E170" s="448">
        <v>4889.1666666666661</v>
      </c>
      <c r="F170" s="448">
        <v>4591.1333333333332</v>
      </c>
      <c r="G170" s="448">
        <v>4410.7166666666662</v>
      </c>
      <c r="H170" s="448">
        <v>5367.6166666666659</v>
      </c>
      <c r="I170" s="448">
        <v>5548.0333333333319</v>
      </c>
      <c r="J170" s="448">
        <v>5846.0666666666657</v>
      </c>
      <c r="K170" s="447">
        <v>5250</v>
      </c>
      <c r="L170" s="447">
        <v>4771.55</v>
      </c>
      <c r="M170" s="447">
        <v>3.7603499999999999</v>
      </c>
    </row>
    <row r="171" spans="1:13">
      <c r="A171" s="245">
        <v>161</v>
      </c>
      <c r="B171" s="450" t="s">
        <v>102</v>
      </c>
      <c r="C171" s="447">
        <v>26.1</v>
      </c>
      <c r="D171" s="448">
        <v>26.283333333333331</v>
      </c>
      <c r="E171" s="448">
        <v>25.716666666666661</v>
      </c>
      <c r="F171" s="448">
        <v>25.333333333333329</v>
      </c>
      <c r="G171" s="448">
        <v>24.766666666666659</v>
      </c>
      <c r="H171" s="448">
        <v>26.666666666666664</v>
      </c>
      <c r="I171" s="448">
        <v>27.233333333333334</v>
      </c>
      <c r="J171" s="448">
        <v>27.616666666666667</v>
      </c>
      <c r="K171" s="447">
        <v>26.85</v>
      </c>
      <c r="L171" s="447">
        <v>25.9</v>
      </c>
      <c r="M171" s="447">
        <v>125.06758000000001</v>
      </c>
    </row>
    <row r="172" spans="1:13">
      <c r="A172" s="245">
        <v>162</v>
      </c>
      <c r="B172" s="450" t="s">
        <v>362</v>
      </c>
      <c r="C172" s="447">
        <v>3104.5</v>
      </c>
      <c r="D172" s="448">
        <v>3118.6166666666668</v>
      </c>
      <c r="E172" s="448">
        <v>3066.8833333333337</v>
      </c>
      <c r="F172" s="448">
        <v>3029.2666666666669</v>
      </c>
      <c r="G172" s="448">
        <v>2977.5333333333338</v>
      </c>
      <c r="H172" s="448">
        <v>3156.2333333333336</v>
      </c>
      <c r="I172" s="448">
        <v>3207.9666666666672</v>
      </c>
      <c r="J172" s="448">
        <v>3245.5833333333335</v>
      </c>
      <c r="K172" s="447">
        <v>3170.35</v>
      </c>
      <c r="L172" s="447">
        <v>3081</v>
      </c>
      <c r="M172" s="447">
        <v>0.17582999999999999</v>
      </c>
    </row>
    <row r="173" spans="1:13">
      <c r="A173" s="245">
        <v>163</v>
      </c>
      <c r="B173" s="450" t="s">
        <v>745</v>
      </c>
      <c r="C173" s="447">
        <v>185.95</v>
      </c>
      <c r="D173" s="448">
        <v>185.61666666666667</v>
      </c>
      <c r="E173" s="448">
        <v>182.83333333333334</v>
      </c>
      <c r="F173" s="448">
        <v>179.71666666666667</v>
      </c>
      <c r="G173" s="448">
        <v>176.93333333333334</v>
      </c>
      <c r="H173" s="448">
        <v>188.73333333333335</v>
      </c>
      <c r="I173" s="448">
        <v>191.51666666666665</v>
      </c>
      <c r="J173" s="448">
        <v>194.63333333333335</v>
      </c>
      <c r="K173" s="447">
        <v>188.4</v>
      </c>
      <c r="L173" s="447">
        <v>182.5</v>
      </c>
      <c r="M173" s="447">
        <v>11.99933</v>
      </c>
    </row>
    <row r="174" spans="1:13">
      <c r="A174" s="245">
        <v>164</v>
      </c>
      <c r="B174" s="450" t="s">
        <v>363</v>
      </c>
      <c r="C174" s="447">
        <v>2808.15</v>
      </c>
      <c r="D174" s="448">
        <v>2814.5499999999997</v>
      </c>
      <c r="E174" s="448">
        <v>2780.0999999999995</v>
      </c>
      <c r="F174" s="448">
        <v>2752.0499999999997</v>
      </c>
      <c r="G174" s="448">
        <v>2717.5999999999995</v>
      </c>
      <c r="H174" s="448">
        <v>2842.5999999999995</v>
      </c>
      <c r="I174" s="448">
        <v>2877.0499999999993</v>
      </c>
      <c r="J174" s="448">
        <v>2905.0999999999995</v>
      </c>
      <c r="K174" s="447">
        <v>2849</v>
      </c>
      <c r="L174" s="447">
        <v>2786.5</v>
      </c>
      <c r="M174" s="447">
        <v>0.13149</v>
      </c>
    </row>
    <row r="175" spans="1:13">
      <c r="A175" s="245">
        <v>165</v>
      </c>
      <c r="B175" s="450" t="s">
        <v>241</v>
      </c>
      <c r="C175" s="447">
        <v>195.85</v>
      </c>
      <c r="D175" s="448">
        <v>197.75</v>
      </c>
      <c r="E175" s="448">
        <v>192.8</v>
      </c>
      <c r="F175" s="448">
        <v>189.75</v>
      </c>
      <c r="G175" s="448">
        <v>184.8</v>
      </c>
      <c r="H175" s="448">
        <v>200.8</v>
      </c>
      <c r="I175" s="448">
        <v>205.75</v>
      </c>
      <c r="J175" s="448">
        <v>208.8</v>
      </c>
      <c r="K175" s="447">
        <v>202.7</v>
      </c>
      <c r="L175" s="447">
        <v>194.7</v>
      </c>
      <c r="M175" s="447">
        <v>8.3203999999999994</v>
      </c>
    </row>
    <row r="176" spans="1:13">
      <c r="A176" s="245">
        <v>166</v>
      </c>
      <c r="B176" s="450" t="s">
        <v>364</v>
      </c>
      <c r="C176" s="447">
        <v>5523.35</v>
      </c>
      <c r="D176" s="448">
        <v>5534.3833333333341</v>
      </c>
      <c r="E176" s="448">
        <v>5498.9666666666681</v>
      </c>
      <c r="F176" s="448">
        <v>5474.5833333333339</v>
      </c>
      <c r="G176" s="448">
        <v>5439.1666666666679</v>
      </c>
      <c r="H176" s="448">
        <v>5558.7666666666682</v>
      </c>
      <c r="I176" s="448">
        <v>5594.1833333333343</v>
      </c>
      <c r="J176" s="448">
        <v>5618.5666666666684</v>
      </c>
      <c r="K176" s="447">
        <v>5569.8</v>
      </c>
      <c r="L176" s="447">
        <v>5510</v>
      </c>
      <c r="M176" s="447">
        <v>3.1829999999999997E-2</v>
      </c>
    </row>
    <row r="177" spans="1:13">
      <c r="A177" s="245">
        <v>167</v>
      </c>
      <c r="B177" s="450" t="s">
        <v>365</v>
      </c>
      <c r="C177" s="447">
        <v>1463.8</v>
      </c>
      <c r="D177" s="448">
        <v>1472.2166666666665</v>
      </c>
      <c r="E177" s="448">
        <v>1440.583333333333</v>
      </c>
      <c r="F177" s="448">
        <v>1417.3666666666666</v>
      </c>
      <c r="G177" s="448">
        <v>1385.7333333333331</v>
      </c>
      <c r="H177" s="448">
        <v>1495.4333333333329</v>
      </c>
      <c r="I177" s="448">
        <v>1527.0666666666666</v>
      </c>
      <c r="J177" s="448">
        <v>1550.2833333333328</v>
      </c>
      <c r="K177" s="447">
        <v>1503.85</v>
      </c>
      <c r="L177" s="447">
        <v>1449</v>
      </c>
      <c r="M177" s="447">
        <v>0.50043000000000004</v>
      </c>
    </row>
    <row r="178" spans="1:13">
      <c r="A178" s="245">
        <v>168</v>
      </c>
      <c r="B178" s="450" t="s">
        <v>100</v>
      </c>
      <c r="C178" s="447">
        <v>606.95000000000005</v>
      </c>
      <c r="D178" s="448">
        <v>610.78333333333342</v>
      </c>
      <c r="E178" s="448">
        <v>600.11666666666679</v>
      </c>
      <c r="F178" s="448">
        <v>593.28333333333342</v>
      </c>
      <c r="G178" s="448">
        <v>582.61666666666679</v>
      </c>
      <c r="H178" s="448">
        <v>617.61666666666679</v>
      </c>
      <c r="I178" s="448">
        <v>628.28333333333353</v>
      </c>
      <c r="J178" s="448">
        <v>635.11666666666679</v>
      </c>
      <c r="K178" s="447">
        <v>621.45000000000005</v>
      </c>
      <c r="L178" s="447">
        <v>603.95000000000005</v>
      </c>
      <c r="M178" s="447">
        <v>31.513839999999998</v>
      </c>
    </row>
    <row r="179" spans="1:13">
      <c r="A179" s="245">
        <v>169</v>
      </c>
      <c r="B179" s="450" t="s">
        <v>366</v>
      </c>
      <c r="C179" s="447">
        <v>893.45</v>
      </c>
      <c r="D179" s="448">
        <v>902.80000000000007</v>
      </c>
      <c r="E179" s="448">
        <v>882.65000000000009</v>
      </c>
      <c r="F179" s="448">
        <v>871.85</v>
      </c>
      <c r="G179" s="448">
        <v>851.7</v>
      </c>
      <c r="H179" s="448">
        <v>913.60000000000014</v>
      </c>
      <c r="I179" s="448">
        <v>933.75</v>
      </c>
      <c r="J179" s="448">
        <v>944.55000000000018</v>
      </c>
      <c r="K179" s="447">
        <v>922.95</v>
      </c>
      <c r="L179" s="447">
        <v>892</v>
      </c>
      <c r="M179" s="447">
        <v>0.4602</v>
      </c>
    </row>
    <row r="180" spans="1:13">
      <c r="A180" s="245">
        <v>170</v>
      </c>
      <c r="B180" s="450" t="s">
        <v>242</v>
      </c>
      <c r="C180" s="447">
        <v>540.95000000000005</v>
      </c>
      <c r="D180" s="448">
        <v>544.65</v>
      </c>
      <c r="E180" s="448">
        <v>534.29999999999995</v>
      </c>
      <c r="F180" s="448">
        <v>527.65</v>
      </c>
      <c r="G180" s="448">
        <v>517.29999999999995</v>
      </c>
      <c r="H180" s="448">
        <v>551.29999999999995</v>
      </c>
      <c r="I180" s="448">
        <v>561.65000000000009</v>
      </c>
      <c r="J180" s="448">
        <v>568.29999999999995</v>
      </c>
      <c r="K180" s="447">
        <v>555</v>
      </c>
      <c r="L180" s="447">
        <v>538</v>
      </c>
      <c r="M180" s="447">
        <v>1.77671</v>
      </c>
    </row>
    <row r="181" spans="1:13">
      <c r="A181" s="245">
        <v>171</v>
      </c>
      <c r="B181" s="450" t="s">
        <v>103</v>
      </c>
      <c r="C181" s="447">
        <v>815.5</v>
      </c>
      <c r="D181" s="448">
        <v>818.41666666666663</v>
      </c>
      <c r="E181" s="448">
        <v>808.83333333333326</v>
      </c>
      <c r="F181" s="448">
        <v>802.16666666666663</v>
      </c>
      <c r="G181" s="448">
        <v>792.58333333333326</v>
      </c>
      <c r="H181" s="448">
        <v>825.08333333333326</v>
      </c>
      <c r="I181" s="448">
        <v>834.66666666666652</v>
      </c>
      <c r="J181" s="448">
        <v>841.33333333333326</v>
      </c>
      <c r="K181" s="447">
        <v>828</v>
      </c>
      <c r="L181" s="447">
        <v>811.75</v>
      </c>
      <c r="M181" s="447">
        <v>18.082159999999998</v>
      </c>
    </row>
    <row r="182" spans="1:13">
      <c r="A182" s="245">
        <v>172</v>
      </c>
      <c r="B182" s="450" t="s">
        <v>243</v>
      </c>
      <c r="C182" s="447">
        <v>560.70000000000005</v>
      </c>
      <c r="D182" s="448">
        <v>559.6</v>
      </c>
      <c r="E182" s="448">
        <v>547.20000000000005</v>
      </c>
      <c r="F182" s="448">
        <v>533.70000000000005</v>
      </c>
      <c r="G182" s="448">
        <v>521.30000000000007</v>
      </c>
      <c r="H182" s="448">
        <v>573.1</v>
      </c>
      <c r="I182" s="448">
        <v>585.49999999999989</v>
      </c>
      <c r="J182" s="448">
        <v>599</v>
      </c>
      <c r="K182" s="447">
        <v>572</v>
      </c>
      <c r="L182" s="447">
        <v>546.1</v>
      </c>
      <c r="M182" s="447">
        <v>4.8441400000000003</v>
      </c>
    </row>
    <row r="183" spans="1:13">
      <c r="A183" s="245">
        <v>173</v>
      </c>
      <c r="B183" s="450" t="s">
        <v>244</v>
      </c>
      <c r="C183" s="447">
        <v>1288.6500000000001</v>
      </c>
      <c r="D183" s="448">
        <v>1281.0833333333333</v>
      </c>
      <c r="E183" s="448">
        <v>1260.6166666666666</v>
      </c>
      <c r="F183" s="448">
        <v>1232.5833333333333</v>
      </c>
      <c r="G183" s="448">
        <v>1212.1166666666666</v>
      </c>
      <c r="H183" s="448">
        <v>1309.1166666666666</v>
      </c>
      <c r="I183" s="448">
        <v>1329.5833333333333</v>
      </c>
      <c r="J183" s="448">
        <v>1357.6166666666666</v>
      </c>
      <c r="K183" s="447">
        <v>1301.55</v>
      </c>
      <c r="L183" s="447">
        <v>1253.05</v>
      </c>
      <c r="M183" s="447">
        <v>6.6373100000000003</v>
      </c>
    </row>
    <row r="184" spans="1:13">
      <c r="A184" s="245">
        <v>174</v>
      </c>
      <c r="B184" s="450" t="s">
        <v>367</v>
      </c>
      <c r="C184" s="447">
        <v>323.5</v>
      </c>
      <c r="D184" s="448">
        <v>325.7833333333333</v>
      </c>
      <c r="E184" s="448">
        <v>320.26666666666659</v>
      </c>
      <c r="F184" s="448">
        <v>317.0333333333333</v>
      </c>
      <c r="G184" s="448">
        <v>311.51666666666659</v>
      </c>
      <c r="H184" s="448">
        <v>329.01666666666659</v>
      </c>
      <c r="I184" s="448">
        <v>334.53333333333325</v>
      </c>
      <c r="J184" s="448">
        <v>337.76666666666659</v>
      </c>
      <c r="K184" s="447">
        <v>331.3</v>
      </c>
      <c r="L184" s="447">
        <v>322.55</v>
      </c>
      <c r="M184" s="447">
        <v>23.66235</v>
      </c>
    </row>
    <row r="185" spans="1:13">
      <c r="A185" s="245">
        <v>175</v>
      </c>
      <c r="B185" s="450" t="s">
        <v>245</v>
      </c>
      <c r="C185" s="447">
        <v>748.1</v>
      </c>
      <c r="D185" s="448">
        <v>742.43333333333339</v>
      </c>
      <c r="E185" s="448">
        <v>720.96666666666681</v>
      </c>
      <c r="F185" s="448">
        <v>693.83333333333337</v>
      </c>
      <c r="G185" s="448">
        <v>672.36666666666679</v>
      </c>
      <c r="H185" s="448">
        <v>769.56666666666683</v>
      </c>
      <c r="I185" s="448">
        <v>791.03333333333353</v>
      </c>
      <c r="J185" s="448">
        <v>818.16666666666686</v>
      </c>
      <c r="K185" s="447">
        <v>763.9</v>
      </c>
      <c r="L185" s="447">
        <v>715.3</v>
      </c>
      <c r="M185" s="447">
        <v>18.396059999999999</v>
      </c>
    </row>
    <row r="186" spans="1:13">
      <c r="A186" s="245">
        <v>176</v>
      </c>
      <c r="B186" s="450" t="s">
        <v>104</v>
      </c>
      <c r="C186" s="447">
        <v>1375.25</v>
      </c>
      <c r="D186" s="448">
        <v>1376.45</v>
      </c>
      <c r="E186" s="448">
        <v>1363.9</v>
      </c>
      <c r="F186" s="448">
        <v>1352.55</v>
      </c>
      <c r="G186" s="448">
        <v>1340</v>
      </c>
      <c r="H186" s="448">
        <v>1387.8000000000002</v>
      </c>
      <c r="I186" s="448">
        <v>1400.35</v>
      </c>
      <c r="J186" s="448">
        <v>1411.7000000000003</v>
      </c>
      <c r="K186" s="447">
        <v>1389</v>
      </c>
      <c r="L186" s="447">
        <v>1365.1</v>
      </c>
      <c r="M186" s="447">
        <v>8.8295100000000009</v>
      </c>
    </row>
    <row r="187" spans="1:13">
      <c r="A187" s="245">
        <v>177</v>
      </c>
      <c r="B187" s="450" t="s">
        <v>368</v>
      </c>
      <c r="C187" s="447">
        <v>399.75</v>
      </c>
      <c r="D187" s="448">
        <v>400.98333333333329</v>
      </c>
      <c r="E187" s="448">
        <v>395.91666666666657</v>
      </c>
      <c r="F187" s="448">
        <v>392.08333333333326</v>
      </c>
      <c r="G187" s="448">
        <v>387.01666666666654</v>
      </c>
      <c r="H187" s="448">
        <v>404.81666666666661</v>
      </c>
      <c r="I187" s="448">
        <v>409.88333333333333</v>
      </c>
      <c r="J187" s="448">
        <v>413.71666666666664</v>
      </c>
      <c r="K187" s="447">
        <v>406.05</v>
      </c>
      <c r="L187" s="447">
        <v>397.15</v>
      </c>
      <c r="M187" s="447">
        <v>3.1568000000000001</v>
      </c>
    </row>
    <row r="188" spans="1:13">
      <c r="A188" s="245">
        <v>178</v>
      </c>
      <c r="B188" s="450" t="s">
        <v>369</v>
      </c>
      <c r="C188" s="447">
        <v>132.5</v>
      </c>
      <c r="D188" s="448">
        <v>133.85</v>
      </c>
      <c r="E188" s="448">
        <v>130.75</v>
      </c>
      <c r="F188" s="448">
        <v>129</v>
      </c>
      <c r="G188" s="448">
        <v>125.9</v>
      </c>
      <c r="H188" s="448">
        <v>135.6</v>
      </c>
      <c r="I188" s="448">
        <v>138.69999999999996</v>
      </c>
      <c r="J188" s="448">
        <v>140.44999999999999</v>
      </c>
      <c r="K188" s="447">
        <v>136.94999999999999</v>
      </c>
      <c r="L188" s="447">
        <v>132.1</v>
      </c>
      <c r="M188" s="447">
        <v>7.8841099999999997</v>
      </c>
    </row>
    <row r="189" spans="1:13">
      <c r="A189" s="245">
        <v>179</v>
      </c>
      <c r="B189" s="450" t="s">
        <v>370</v>
      </c>
      <c r="C189" s="447">
        <v>1199.0999999999999</v>
      </c>
      <c r="D189" s="448">
        <v>1204.1666666666665</v>
      </c>
      <c r="E189" s="448">
        <v>1163.2833333333331</v>
      </c>
      <c r="F189" s="448">
        <v>1127.4666666666665</v>
      </c>
      <c r="G189" s="448">
        <v>1086.583333333333</v>
      </c>
      <c r="H189" s="448">
        <v>1239.9833333333331</v>
      </c>
      <c r="I189" s="448">
        <v>1280.8666666666663</v>
      </c>
      <c r="J189" s="448">
        <v>1316.6833333333332</v>
      </c>
      <c r="K189" s="447">
        <v>1245.05</v>
      </c>
      <c r="L189" s="447">
        <v>1168.3499999999999</v>
      </c>
      <c r="M189" s="447">
        <v>1.4696</v>
      </c>
    </row>
    <row r="190" spans="1:13">
      <c r="A190" s="245">
        <v>180</v>
      </c>
      <c r="B190" s="450" t="s">
        <v>371</v>
      </c>
      <c r="C190" s="447">
        <v>415.15</v>
      </c>
      <c r="D190" s="448">
        <v>419.05</v>
      </c>
      <c r="E190" s="448">
        <v>409.6</v>
      </c>
      <c r="F190" s="448">
        <v>404.05</v>
      </c>
      <c r="G190" s="448">
        <v>394.6</v>
      </c>
      <c r="H190" s="448">
        <v>424.6</v>
      </c>
      <c r="I190" s="448">
        <v>434.04999999999995</v>
      </c>
      <c r="J190" s="448">
        <v>439.6</v>
      </c>
      <c r="K190" s="447">
        <v>428.5</v>
      </c>
      <c r="L190" s="447">
        <v>413.5</v>
      </c>
      <c r="M190" s="447">
        <v>3.9029400000000001</v>
      </c>
    </row>
    <row r="191" spans="1:13">
      <c r="A191" s="245">
        <v>181</v>
      </c>
      <c r="B191" s="450" t="s">
        <v>743</v>
      </c>
      <c r="C191" s="447">
        <v>178.95</v>
      </c>
      <c r="D191" s="448">
        <v>180.31666666666669</v>
      </c>
      <c r="E191" s="448">
        <v>175.63333333333338</v>
      </c>
      <c r="F191" s="448">
        <v>172.31666666666669</v>
      </c>
      <c r="G191" s="448">
        <v>167.63333333333338</v>
      </c>
      <c r="H191" s="448">
        <v>183.63333333333338</v>
      </c>
      <c r="I191" s="448">
        <v>188.31666666666672</v>
      </c>
      <c r="J191" s="448">
        <v>191.63333333333338</v>
      </c>
      <c r="K191" s="447">
        <v>185</v>
      </c>
      <c r="L191" s="447">
        <v>177</v>
      </c>
      <c r="M191" s="447">
        <v>7.1976699999999996</v>
      </c>
    </row>
    <row r="192" spans="1:13">
      <c r="A192" s="245">
        <v>182</v>
      </c>
      <c r="B192" s="450" t="s">
        <v>773</v>
      </c>
      <c r="C192" s="447">
        <v>838.95</v>
      </c>
      <c r="D192" s="448">
        <v>839.36666666666667</v>
      </c>
      <c r="E192" s="448">
        <v>814.73333333333335</v>
      </c>
      <c r="F192" s="448">
        <v>790.51666666666665</v>
      </c>
      <c r="G192" s="448">
        <v>765.88333333333333</v>
      </c>
      <c r="H192" s="448">
        <v>863.58333333333337</v>
      </c>
      <c r="I192" s="448">
        <v>888.21666666666681</v>
      </c>
      <c r="J192" s="448">
        <v>912.43333333333339</v>
      </c>
      <c r="K192" s="447">
        <v>864</v>
      </c>
      <c r="L192" s="447">
        <v>815.15</v>
      </c>
      <c r="M192" s="447">
        <v>1.64375</v>
      </c>
    </row>
    <row r="193" spans="1:13">
      <c r="A193" s="245">
        <v>183</v>
      </c>
      <c r="B193" s="450" t="s">
        <v>372</v>
      </c>
      <c r="C193" s="447">
        <v>512.1</v>
      </c>
      <c r="D193" s="448">
        <v>515.5333333333333</v>
      </c>
      <c r="E193" s="448">
        <v>507.56666666666661</v>
      </c>
      <c r="F193" s="448">
        <v>503.0333333333333</v>
      </c>
      <c r="G193" s="448">
        <v>495.06666666666661</v>
      </c>
      <c r="H193" s="448">
        <v>520.06666666666661</v>
      </c>
      <c r="I193" s="448">
        <v>528.0333333333333</v>
      </c>
      <c r="J193" s="448">
        <v>532.56666666666661</v>
      </c>
      <c r="K193" s="447">
        <v>523.5</v>
      </c>
      <c r="L193" s="447">
        <v>511</v>
      </c>
      <c r="M193" s="447">
        <v>5.3452400000000004</v>
      </c>
    </row>
    <row r="194" spans="1:13">
      <c r="A194" s="245">
        <v>184</v>
      </c>
      <c r="B194" s="450" t="s">
        <v>373</v>
      </c>
      <c r="C194" s="447">
        <v>73.5</v>
      </c>
      <c r="D194" s="448">
        <v>74.3</v>
      </c>
      <c r="E194" s="448">
        <v>72.399999999999991</v>
      </c>
      <c r="F194" s="448">
        <v>71.3</v>
      </c>
      <c r="G194" s="448">
        <v>69.399999999999991</v>
      </c>
      <c r="H194" s="448">
        <v>75.399999999999991</v>
      </c>
      <c r="I194" s="448">
        <v>77.3</v>
      </c>
      <c r="J194" s="448">
        <v>78.399999999999991</v>
      </c>
      <c r="K194" s="447">
        <v>76.2</v>
      </c>
      <c r="L194" s="447">
        <v>73.2</v>
      </c>
      <c r="M194" s="447">
        <v>25.615770000000001</v>
      </c>
    </row>
    <row r="195" spans="1:13">
      <c r="A195" s="245">
        <v>185</v>
      </c>
      <c r="B195" s="450" t="s">
        <v>374</v>
      </c>
      <c r="C195" s="447">
        <v>384.35</v>
      </c>
      <c r="D195" s="448">
        <v>390.05</v>
      </c>
      <c r="E195" s="448">
        <v>376.40000000000003</v>
      </c>
      <c r="F195" s="448">
        <v>368.45000000000005</v>
      </c>
      <c r="G195" s="448">
        <v>354.80000000000007</v>
      </c>
      <c r="H195" s="448">
        <v>398</v>
      </c>
      <c r="I195" s="448">
        <v>411.65</v>
      </c>
      <c r="J195" s="448">
        <v>419.59999999999997</v>
      </c>
      <c r="K195" s="447">
        <v>403.7</v>
      </c>
      <c r="L195" s="447">
        <v>382.1</v>
      </c>
      <c r="M195" s="447">
        <v>12.36082</v>
      </c>
    </row>
    <row r="196" spans="1:13">
      <c r="A196" s="245">
        <v>186</v>
      </c>
      <c r="B196" s="450" t="s">
        <v>375</v>
      </c>
      <c r="C196" s="447">
        <v>101.85</v>
      </c>
      <c r="D196" s="448">
        <v>102.33333333333333</v>
      </c>
      <c r="E196" s="448">
        <v>100.06666666666666</v>
      </c>
      <c r="F196" s="448">
        <v>98.283333333333331</v>
      </c>
      <c r="G196" s="448">
        <v>96.016666666666666</v>
      </c>
      <c r="H196" s="448">
        <v>104.11666666666666</v>
      </c>
      <c r="I196" s="448">
        <v>106.38333333333334</v>
      </c>
      <c r="J196" s="448">
        <v>108.16666666666666</v>
      </c>
      <c r="K196" s="447">
        <v>104.6</v>
      </c>
      <c r="L196" s="447">
        <v>100.55</v>
      </c>
      <c r="M196" s="447">
        <v>6.62812</v>
      </c>
    </row>
    <row r="197" spans="1:13">
      <c r="A197" s="245">
        <v>187</v>
      </c>
      <c r="B197" s="450" t="s">
        <v>376</v>
      </c>
      <c r="C197" s="447">
        <v>121.45</v>
      </c>
      <c r="D197" s="448">
        <v>122.34999999999998</v>
      </c>
      <c r="E197" s="448">
        <v>119.69999999999996</v>
      </c>
      <c r="F197" s="448">
        <v>117.94999999999997</v>
      </c>
      <c r="G197" s="448">
        <v>115.29999999999995</v>
      </c>
      <c r="H197" s="448">
        <v>124.09999999999997</v>
      </c>
      <c r="I197" s="448">
        <v>126.74999999999997</v>
      </c>
      <c r="J197" s="448">
        <v>128.49999999999997</v>
      </c>
      <c r="K197" s="447">
        <v>125</v>
      </c>
      <c r="L197" s="447">
        <v>120.6</v>
      </c>
      <c r="M197" s="447">
        <v>69.573490000000007</v>
      </c>
    </row>
    <row r="198" spans="1:13">
      <c r="A198" s="245">
        <v>188</v>
      </c>
      <c r="B198" s="450" t="s">
        <v>246</v>
      </c>
      <c r="C198" s="447">
        <v>269.25</v>
      </c>
      <c r="D198" s="448">
        <v>270.28333333333336</v>
      </c>
      <c r="E198" s="448">
        <v>267.11666666666673</v>
      </c>
      <c r="F198" s="448">
        <v>264.98333333333335</v>
      </c>
      <c r="G198" s="448">
        <v>261.81666666666672</v>
      </c>
      <c r="H198" s="448">
        <v>272.41666666666674</v>
      </c>
      <c r="I198" s="448">
        <v>275.58333333333337</v>
      </c>
      <c r="J198" s="448">
        <v>277.71666666666675</v>
      </c>
      <c r="K198" s="447">
        <v>273.45</v>
      </c>
      <c r="L198" s="447">
        <v>268.14999999999998</v>
      </c>
      <c r="M198" s="447">
        <v>2.1069800000000001</v>
      </c>
    </row>
    <row r="199" spans="1:13">
      <c r="A199" s="245">
        <v>189</v>
      </c>
      <c r="B199" s="450" t="s">
        <v>377</v>
      </c>
      <c r="C199" s="447">
        <v>696.9</v>
      </c>
      <c r="D199" s="448">
        <v>700.11666666666667</v>
      </c>
      <c r="E199" s="448">
        <v>691.2833333333333</v>
      </c>
      <c r="F199" s="448">
        <v>685.66666666666663</v>
      </c>
      <c r="G199" s="448">
        <v>676.83333333333326</v>
      </c>
      <c r="H199" s="448">
        <v>705.73333333333335</v>
      </c>
      <c r="I199" s="448">
        <v>714.56666666666661</v>
      </c>
      <c r="J199" s="448">
        <v>720.18333333333339</v>
      </c>
      <c r="K199" s="447">
        <v>708.95</v>
      </c>
      <c r="L199" s="447">
        <v>694.5</v>
      </c>
      <c r="M199" s="447">
        <v>0.1729</v>
      </c>
    </row>
    <row r="200" spans="1:13">
      <c r="A200" s="245">
        <v>190</v>
      </c>
      <c r="B200" s="450" t="s">
        <v>247</v>
      </c>
      <c r="C200" s="447">
        <v>2198.6999999999998</v>
      </c>
      <c r="D200" s="448">
        <v>2193.9333333333329</v>
      </c>
      <c r="E200" s="448">
        <v>2144.8666666666659</v>
      </c>
      <c r="F200" s="448">
        <v>2091.0333333333328</v>
      </c>
      <c r="G200" s="448">
        <v>2041.9666666666658</v>
      </c>
      <c r="H200" s="448">
        <v>2247.766666666666</v>
      </c>
      <c r="I200" s="448">
        <v>2296.8333333333326</v>
      </c>
      <c r="J200" s="448">
        <v>2350.6666666666661</v>
      </c>
      <c r="K200" s="447">
        <v>2243</v>
      </c>
      <c r="L200" s="447">
        <v>2140.1</v>
      </c>
      <c r="M200" s="447">
        <v>3.3842699999999999</v>
      </c>
    </row>
    <row r="201" spans="1:13">
      <c r="A201" s="245">
        <v>191</v>
      </c>
      <c r="B201" s="450" t="s">
        <v>107</v>
      </c>
      <c r="C201" s="447">
        <v>924.4</v>
      </c>
      <c r="D201" s="448">
        <v>927.08333333333337</v>
      </c>
      <c r="E201" s="448">
        <v>919.36666666666679</v>
      </c>
      <c r="F201" s="448">
        <v>914.33333333333337</v>
      </c>
      <c r="G201" s="448">
        <v>906.61666666666679</v>
      </c>
      <c r="H201" s="448">
        <v>932.11666666666679</v>
      </c>
      <c r="I201" s="448">
        <v>939.83333333333326</v>
      </c>
      <c r="J201" s="448">
        <v>944.86666666666679</v>
      </c>
      <c r="K201" s="447">
        <v>934.8</v>
      </c>
      <c r="L201" s="447">
        <v>922.05</v>
      </c>
      <c r="M201" s="447">
        <v>47.537820000000004</v>
      </c>
    </row>
    <row r="202" spans="1:13">
      <c r="A202" s="245">
        <v>192</v>
      </c>
      <c r="B202" s="450" t="s">
        <v>248</v>
      </c>
      <c r="C202" s="447">
        <v>2812.9</v>
      </c>
      <c r="D202" s="448">
        <v>2826.9666666666667</v>
      </c>
      <c r="E202" s="448">
        <v>2794.9333333333334</v>
      </c>
      <c r="F202" s="448">
        <v>2776.9666666666667</v>
      </c>
      <c r="G202" s="448">
        <v>2744.9333333333334</v>
      </c>
      <c r="H202" s="448">
        <v>2844.9333333333334</v>
      </c>
      <c r="I202" s="448">
        <v>2876.9666666666672</v>
      </c>
      <c r="J202" s="448">
        <v>2894.9333333333334</v>
      </c>
      <c r="K202" s="447">
        <v>2859</v>
      </c>
      <c r="L202" s="447">
        <v>2809</v>
      </c>
      <c r="M202" s="447">
        <v>1.21818</v>
      </c>
    </row>
    <row r="203" spans="1:13">
      <c r="A203" s="245">
        <v>193</v>
      </c>
      <c r="B203" s="450" t="s">
        <v>109</v>
      </c>
      <c r="C203" s="447">
        <v>1432.8</v>
      </c>
      <c r="D203" s="448">
        <v>1442.3999999999999</v>
      </c>
      <c r="E203" s="448">
        <v>1418.8999999999996</v>
      </c>
      <c r="F203" s="448">
        <v>1404.9999999999998</v>
      </c>
      <c r="G203" s="448">
        <v>1381.4999999999995</v>
      </c>
      <c r="H203" s="448">
        <v>1456.2999999999997</v>
      </c>
      <c r="I203" s="448">
        <v>1479.8000000000002</v>
      </c>
      <c r="J203" s="448">
        <v>1493.6999999999998</v>
      </c>
      <c r="K203" s="447">
        <v>1465.9</v>
      </c>
      <c r="L203" s="447">
        <v>1428.5</v>
      </c>
      <c r="M203" s="447">
        <v>53.420920000000002</v>
      </c>
    </row>
    <row r="204" spans="1:13">
      <c r="A204" s="245">
        <v>194</v>
      </c>
      <c r="B204" s="450" t="s">
        <v>249</v>
      </c>
      <c r="C204" s="447">
        <v>667.5</v>
      </c>
      <c r="D204" s="448">
        <v>670.73333333333335</v>
      </c>
      <c r="E204" s="448">
        <v>662.4666666666667</v>
      </c>
      <c r="F204" s="448">
        <v>657.43333333333339</v>
      </c>
      <c r="G204" s="448">
        <v>649.16666666666674</v>
      </c>
      <c r="H204" s="448">
        <v>675.76666666666665</v>
      </c>
      <c r="I204" s="448">
        <v>684.0333333333333</v>
      </c>
      <c r="J204" s="448">
        <v>689.06666666666661</v>
      </c>
      <c r="K204" s="447">
        <v>679</v>
      </c>
      <c r="L204" s="447">
        <v>665.7</v>
      </c>
      <c r="M204" s="447">
        <v>43.169049999999999</v>
      </c>
    </row>
    <row r="205" spans="1:13">
      <c r="A205" s="245">
        <v>195</v>
      </c>
      <c r="B205" s="450" t="s">
        <v>382</v>
      </c>
      <c r="C205" s="447">
        <v>44.4</v>
      </c>
      <c r="D205" s="448">
        <v>43.85</v>
      </c>
      <c r="E205" s="448">
        <v>42.300000000000004</v>
      </c>
      <c r="F205" s="448">
        <v>40.200000000000003</v>
      </c>
      <c r="G205" s="448">
        <v>38.650000000000006</v>
      </c>
      <c r="H205" s="448">
        <v>45.95</v>
      </c>
      <c r="I205" s="448">
        <v>47.5</v>
      </c>
      <c r="J205" s="448">
        <v>49.6</v>
      </c>
      <c r="K205" s="447">
        <v>45.4</v>
      </c>
      <c r="L205" s="447">
        <v>41.75</v>
      </c>
      <c r="M205" s="447">
        <v>551.55259000000001</v>
      </c>
    </row>
    <row r="206" spans="1:13">
      <c r="A206" s="245">
        <v>196</v>
      </c>
      <c r="B206" s="450" t="s">
        <v>378</v>
      </c>
      <c r="C206" s="447">
        <v>24.2</v>
      </c>
      <c r="D206" s="448">
        <v>24.116666666666664</v>
      </c>
      <c r="E206" s="448">
        <v>23.283333333333328</v>
      </c>
      <c r="F206" s="448">
        <v>22.366666666666664</v>
      </c>
      <c r="G206" s="448">
        <v>21.533333333333328</v>
      </c>
      <c r="H206" s="448">
        <v>25.033333333333328</v>
      </c>
      <c r="I206" s="448">
        <v>25.866666666666664</v>
      </c>
      <c r="J206" s="448">
        <v>26.783333333333328</v>
      </c>
      <c r="K206" s="447">
        <v>24.95</v>
      </c>
      <c r="L206" s="447">
        <v>23.2</v>
      </c>
      <c r="M206" s="447">
        <v>188.86365000000001</v>
      </c>
    </row>
    <row r="207" spans="1:13">
      <c r="A207" s="245">
        <v>197</v>
      </c>
      <c r="B207" s="450" t="s">
        <v>379</v>
      </c>
      <c r="C207" s="447">
        <v>860.65</v>
      </c>
      <c r="D207" s="448">
        <v>863.68333333333339</v>
      </c>
      <c r="E207" s="448">
        <v>844.66666666666674</v>
      </c>
      <c r="F207" s="448">
        <v>828.68333333333339</v>
      </c>
      <c r="G207" s="448">
        <v>809.66666666666674</v>
      </c>
      <c r="H207" s="448">
        <v>879.66666666666674</v>
      </c>
      <c r="I207" s="448">
        <v>898.68333333333339</v>
      </c>
      <c r="J207" s="448">
        <v>914.66666666666674</v>
      </c>
      <c r="K207" s="447">
        <v>882.7</v>
      </c>
      <c r="L207" s="447">
        <v>847.7</v>
      </c>
      <c r="M207" s="447">
        <v>1.02651</v>
      </c>
    </row>
    <row r="208" spans="1:13">
      <c r="A208" s="245">
        <v>198</v>
      </c>
      <c r="B208" s="450" t="s">
        <v>105</v>
      </c>
      <c r="C208" s="447">
        <v>1072.3499999999999</v>
      </c>
      <c r="D208" s="448">
        <v>1075.45</v>
      </c>
      <c r="E208" s="448">
        <v>1062.9000000000001</v>
      </c>
      <c r="F208" s="448">
        <v>1053.45</v>
      </c>
      <c r="G208" s="448">
        <v>1040.9000000000001</v>
      </c>
      <c r="H208" s="448">
        <v>1084.9000000000001</v>
      </c>
      <c r="I208" s="448">
        <v>1097.4499999999998</v>
      </c>
      <c r="J208" s="448">
        <v>1106.9000000000001</v>
      </c>
      <c r="K208" s="447">
        <v>1088</v>
      </c>
      <c r="L208" s="447">
        <v>1066</v>
      </c>
      <c r="M208" s="447">
        <v>18.871960000000001</v>
      </c>
    </row>
    <row r="209" spans="1:13">
      <c r="A209" s="245">
        <v>199</v>
      </c>
      <c r="B209" s="450" t="s">
        <v>380</v>
      </c>
      <c r="C209" s="447">
        <v>247.7</v>
      </c>
      <c r="D209" s="448">
        <v>246.7166666666667</v>
      </c>
      <c r="E209" s="448">
        <v>244.03333333333339</v>
      </c>
      <c r="F209" s="448">
        <v>240.3666666666667</v>
      </c>
      <c r="G209" s="448">
        <v>237.68333333333339</v>
      </c>
      <c r="H209" s="448">
        <v>250.38333333333338</v>
      </c>
      <c r="I209" s="448">
        <v>253.06666666666666</v>
      </c>
      <c r="J209" s="448">
        <v>256.73333333333335</v>
      </c>
      <c r="K209" s="447">
        <v>249.4</v>
      </c>
      <c r="L209" s="447">
        <v>243.05</v>
      </c>
      <c r="M209" s="447">
        <v>4.31799</v>
      </c>
    </row>
    <row r="210" spans="1:13">
      <c r="A210" s="245">
        <v>200</v>
      </c>
      <c r="B210" s="450" t="s">
        <v>381</v>
      </c>
      <c r="C210" s="447">
        <v>333.6</v>
      </c>
      <c r="D210" s="448">
        <v>340.3</v>
      </c>
      <c r="E210" s="448">
        <v>326.10000000000002</v>
      </c>
      <c r="F210" s="448">
        <v>318.60000000000002</v>
      </c>
      <c r="G210" s="448">
        <v>304.40000000000003</v>
      </c>
      <c r="H210" s="448">
        <v>347.8</v>
      </c>
      <c r="I210" s="448">
        <v>361.99999999999994</v>
      </c>
      <c r="J210" s="448">
        <v>369.5</v>
      </c>
      <c r="K210" s="447">
        <v>354.5</v>
      </c>
      <c r="L210" s="447">
        <v>332.8</v>
      </c>
      <c r="M210" s="447">
        <v>6.9694500000000001</v>
      </c>
    </row>
    <row r="211" spans="1:13">
      <c r="A211" s="245">
        <v>201</v>
      </c>
      <c r="B211" s="450" t="s">
        <v>110</v>
      </c>
      <c r="C211" s="447">
        <v>2865.1</v>
      </c>
      <c r="D211" s="448">
        <v>2881.2166666666667</v>
      </c>
      <c r="E211" s="448">
        <v>2845.6333333333332</v>
      </c>
      <c r="F211" s="448">
        <v>2826.1666666666665</v>
      </c>
      <c r="G211" s="448">
        <v>2790.583333333333</v>
      </c>
      <c r="H211" s="448">
        <v>2900.6833333333334</v>
      </c>
      <c r="I211" s="448">
        <v>2936.2666666666664</v>
      </c>
      <c r="J211" s="448">
        <v>2955.7333333333336</v>
      </c>
      <c r="K211" s="447">
        <v>2916.8</v>
      </c>
      <c r="L211" s="447">
        <v>2861.75</v>
      </c>
      <c r="M211" s="447">
        <v>6.3738799999999998</v>
      </c>
    </row>
    <row r="212" spans="1:13">
      <c r="A212" s="245">
        <v>202</v>
      </c>
      <c r="B212" s="450" t="s">
        <v>383</v>
      </c>
      <c r="C212" s="447">
        <v>49.85</v>
      </c>
      <c r="D212" s="448">
        <v>49.966666666666661</v>
      </c>
      <c r="E212" s="448">
        <v>48.683333333333323</v>
      </c>
      <c r="F212" s="448">
        <v>47.516666666666659</v>
      </c>
      <c r="G212" s="448">
        <v>46.23333333333332</v>
      </c>
      <c r="H212" s="448">
        <v>51.133333333333326</v>
      </c>
      <c r="I212" s="448">
        <v>52.416666666666671</v>
      </c>
      <c r="J212" s="448">
        <v>53.583333333333329</v>
      </c>
      <c r="K212" s="447">
        <v>51.25</v>
      </c>
      <c r="L212" s="447">
        <v>48.8</v>
      </c>
      <c r="M212" s="447">
        <v>76.193280000000001</v>
      </c>
    </row>
    <row r="213" spans="1:13">
      <c r="A213" s="245">
        <v>203</v>
      </c>
      <c r="B213" s="450" t="s">
        <v>112</v>
      </c>
      <c r="C213" s="447">
        <v>385.2</v>
      </c>
      <c r="D213" s="448">
        <v>385.95</v>
      </c>
      <c r="E213" s="448">
        <v>378.7</v>
      </c>
      <c r="F213" s="448">
        <v>372.2</v>
      </c>
      <c r="G213" s="448">
        <v>364.95</v>
      </c>
      <c r="H213" s="448">
        <v>392.45</v>
      </c>
      <c r="I213" s="448">
        <v>399.7</v>
      </c>
      <c r="J213" s="448">
        <v>406.2</v>
      </c>
      <c r="K213" s="447">
        <v>393.2</v>
      </c>
      <c r="L213" s="447">
        <v>379.45</v>
      </c>
      <c r="M213" s="447">
        <v>306.89219000000003</v>
      </c>
    </row>
    <row r="214" spans="1:13">
      <c r="A214" s="245">
        <v>204</v>
      </c>
      <c r="B214" s="450" t="s">
        <v>384</v>
      </c>
      <c r="C214" s="447">
        <v>1010.5</v>
      </c>
      <c r="D214" s="448">
        <v>1011.7000000000002</v>
      </c>
      <c r="E214" s="448">
        <v>990.00000000000023</v>
      </c>
      <c r="F214" s="448">
        <v>969.50000000000011</v>
      </c>
      <c r="G214" s="448">
        <v>947.80000000000018</v>
      </c>
      <c r="H214" s="448">
        <v>1032.2000000000003</v>
      </c>
      <c r="I214" s="448">
        <v>1053.9000000000003</v>
      </c>
      <c r="J214" s="448">
        <v>1074.4000000000003</v>
      </c>
      <c r="K214" s="447">
        <v>1033.4000000000001</v>
      </c>
      <c r="L214" s="447">
        <v>991.2</v>
      </c>
      <c r="M214" s="447">
        <v>2.68533</v>
      </c>
    </row>
    <row r="215" spans="1:13">
      <c r="A215" s="245">
        <v>205</v>
      </c>
      <c r="B215" s="450" t="s">
        <v>385</v>
      </c>
      <c r="C215" s="447">
        <v>170.95</v>
      </c>
      <c r="D215" s="448">
        <v>172.21666666666667</v>
      </c>
      <c r="E215" s="448">
        <v>166.73333333333335</v>
      </c>
      <c r="F215" s="448">
        <v>162.51666666666668</v>
      </c>
      <c r="G215" s="448">
        <v>157.03333333333336</v>
      </c>
      <c r="H215" s="448">
        <v>176.43333333333334</v>
      </c>
      <c r="I215" s="448">
        <v>181.91666666666663</v>
      </c>
      <c r="J215" s="448">
        <v>186.13333333333333</v>
      </c>
      <c r="K215" s="447">
        <v>177.7</v>
      </c>
      <c r="L215" s="447">
        <v>168</v>
      </c>
      <c r="M215" s="447">
        <v>65.469909999999999</v>
      </c>
    </row>
    <row r="216" spans="1:13">
      <c r="A216" s="245">
        <v>206</v>
      </c>
      <c r="B216" s="450" t="s">
        <v>113</v>
      </c>
      <c r="C216" s="447">
        <v>266.39999999999998</v>
      </c>
      <c r="D216" s="448">
        <v>268.8</v>
      </c>
      <c r="E216" s="448">
        <v>262.8</v>
      </c>
      <c r="F216" s="448">
        <v>259.2</v>
      </c>
      <c r="G216" s="448">
        <v>253.2</v>
      </c>
      <c r="H216" s="448">
        <v>272.40000000000003</v>
      </c>
      <c r="I216" s="448">
        <v>278.40000000000003</v>
      </c>
      <c r="J216" s="448">
        <v>282.00000000000006</v>
      </c>
      <c r="K216" s="447">
        <v>274.8</v>
      </c>
      <c r="L216" s="447">
        <v>265.2</v>
      </c>
      <c r="M216" s="447">
        <v>60.321280000000002</v>
      </c>
    </row>
    <row r="217" spans="1:13">
      <c r="A217" s="245">
        <v>207</v>
      </c>
      <c r="B217" s="450" t="s">
        <v>114</v>
      </c>
      <c r="C217" s="447">
        <v>2344.15</v>
      </c>
      <c r="D217" s="448">
        <v>2348.7166666666667</v>
      </c>
      <c r="E217" s="448">
        <v>2335.4333333333334</v>
      </c>
      <c r="F217" s="448">
        <v>2326.7166666666667</v>
      </c>
      <c r="G217" s="448">
        <v>2313.4333333333334</v>
      </c>
      <c r="H217" s="448">
        <v>2357.4333333333334</v>
      </c>
      <c r="I217" s="448">
        <v>2370.7166666666672</v>
      </c>
      <c r="J217" s="448">
        <v>2379.4333333333334</v>
      </c>
      <c r="K217" s="447">
        <v>2362</v>
      </c>
      <c r="L217" s="447">
        <v>2340</v>
      </c>
      <c r="M217" s="447">
        <v>8.5623500000000003</v>
      </c>
    </row>
    <row r="218" spans="1:13">
      <c r="A218" s="245">
        <v>208</v>
      </c>
      <c r="B218" s="450" t="s">
        <v>250</v>
      </c>
      <c r="C218" s="447">
        <v>344.6</v>
      </c>
      <c r="D218" s="448">
        <v>343.01666666666665</v>
      </c>
      <c r="E218" s="448">
        <v>337.58333333333331</v>
      </c>
      <c r="F218" s="448">
        <v>330.56666666666666</v>
      </c>
      <c r="G218" s="448">
        <v>325.13333333333333</v>
      </c>
      <c r="H218" s="448">
        <v>350.0333333333333</v>
      </c>
      <c r="I218" s="448">
        <v>355.4666666666667</v>
      </c>
      <c r="J218" s="448">
        <v>362.48333333333329</v>
      </c>
      <c r="K218" s="447">
        <v>348.45</v>
      </c>
      <c r="L218" s="447">
        <v>336</v>
      </c>
      <c r="M218" s="447">
        <v>40.611400000000003</v>
      </c>
    </row>
    <row r="219" spans="1:13">
      <c r="A219" s="245">
        <v>209</v>
      </c>
      <c r="B219" s="450" t="s">
        <v>386</v>
      </c>
      <c r="C219" s="447">
        <v>42029.1</v>
      </c>
      <c r="D219" s="448">
        <v>42186.666666666664</v>
      </c>
      <c r="E219" s="448">
        <v>41747.433333333327</v>
      </c>
      <c r="F219" s="448">
        <v>41465.766666666663</v>
      </c>
      <c r="G219" s="448">
        <v>41026.533333333326</v>
      </c>
      <c r="H219" s="448">
        <v>42468.333333333328</v>
      </c>
      <c r="I219" s="448">
        <v>42907.566666666666</v>
      </c>
      <c r="J219" s="448">
        <v>43189.23333333333</v>
      </c>
      <c r="K219" s="447">
        <v>42625.9</v>
      </c>
      <c r="L219" s="447">
        <v>41905</v>
      </c>
      <c r="M219" s="447">
        <v>2.4119999999999999E-2</v>
      </c>
    </row>
    <row r="220" spans="1:13">
      <c r="A220" s="245">
        <v>210</v>
      </c>
      <c r="B220" s="450" t="s">
        <v>251</v>
      </c>
      <c r="C220" s="447">
        <v>45.95</v>
      </c>
      <c r="D220" s="448">
        <v>46.15</v>
      </c>
      <c r="E220" s="448">
        <v>45.5</v>
      </c>
      <c r="F220" s="448">
        <v>45.050000000000004</v>
      </c>
      <c r="G220" s="448">
        <v>44.400000000000006</v>
      </c>
      <c r="H220" s="448">
        <v>46.599999999999994</v>
      </c>
      <c r="I220" s="448">
        <v>47.249999999999986</v>
      </c>
      <c r="J220" s="448">
        <v>47.699999999999989</v>
      </c>
      <c r="K220" s="447">
        <v>46.8</v>
      </c>
      <c r="L220" s="447">
        <v>45.7</v>
      </c>
      <c r="M220" s="447">
        <v>16.369589999999999</v>
      </c>
    </row>
    <row r="221" spans="1:13">
      <c r="A221" s="245">
        <v>211</v>
      </c>
      <c r="B221" s="450" t="s">
        <v>108</v>
      </c>
      <c r="C221" s="447">
        <v>2445</v>
      </c>
      <c r="D221" s="448">
        <v>2457.7000000000003</v>
      </c>
      <c r="E221" s="448">
        <v>2427.4000000000005</v>
      </c>
      <c r="F221" s="448">
        <v>2409.8000000000002</v>
      </c>
      <c r="G221" s="448">
        <v>2379.5000000000005</v>
      </c>
      <c r="H221" s="448">
        <v>2475.3000000000006</v>
      </c>
      <c r="I221" s="448">
        <v>2505.6000000000008</v>
      </c>
      <c r="J221" s="448">
        <v>2523.2000000000007</v>
      </c>
      <c r="K221" s="447">
        <v>2488</v>
      </c>
      <c r="L221" s="447">
        <v>2440.1</v>
      </c>
      <c r="M221" s="447">
        <v>25.51577</v>
      </c>
    </row>
    <row r="222" spans="1:13">
      <c r="A222" s="245">
        <v>212</v>
      </c>
      <c r="B222" s="450" t="s">
        <v>832</v>
      </c>
      <c r="C222" s="447">
        <v>263.95</v>
      </c>
      <c r="D222" s="448">
        <v>263.93333333333334</v>
      </c>
      <c r="E222" s="448">
        <v>260.26666666666665</v>
      </c>
      <c r="F222" s="448">
        <v>256.58333333333331</v>
      </c>
      <c r="G222" s="448">
        <v>252.91666666666663</v>
      </c>
      <c r="H222" s="448">
        <v>267.61666666666667</v>
      </c>
      <c r="I222" s="448">
        <v>271.2833333333333</v>
      </c>
      <c r="J222" s="448">
        <v>274.9666666666667</v>
      </c>
      <c r="K222" s="447">
        <v>267.60000000000002</v>
      </c>
      <c r="L222" s="447">
        <v>260.25</v>
      </c>
      <c r="M222" s="447">
        <v>2.0223499999999999</v>
      </c>
    </row>
    <row r="223" spans="1:13">
      <c r="A223" s="245">
        <v>213</v>
      </c>
      <c r="B223" s="450" t="s">
        <v>116</v>
      </c>
      <c r="C223" s="447">
        <v>618.6</v>
      </c>
      <c r="D223" s="448">
        <v>622.7166666666667</v>
      </c>
      <c r="E223" s="448">
        <v>612.53333333333342</v>
      </c>
      <c r="F223" s="448">
        <v>606.4666666666667</v>
      </c>
      <c r="G223" s="448">
        <v>596.28333333333342</v>
      </c>
      <c r="H223" s="448">
        <v>628.78333333333342</v>
      </c>
      <c r="I223" s="448">
        <v>638.96666666666681</v>
      </c>
      <c r="J223" s="448">
        <v>645.03333333333342</v>
      </c>
      <c r="K223" s="447">
        <v>632.9</v>
      </c>
      <c r="L223" s="447">
        <v>616.65</v>
      </c>
      <c r="M223" s="447">
        <v>139.00762</v>
      </c>
    </row>
    <row r="224" spans="1:13">
      <c r="A224" s="245">
        <v>214</v>
      </c>
      <c r="B224" s="450" t="s">
        <v>252</v>
      </c>
      <c r="C224" s="447">
        <v>1527.85</v>
      </c>
      <c r="D224" s="448">
        <v>1523.25</v>
      </c>
      <c r="E224" s="448">
        <v>1499.5</v>
      </c>
      <c r="F224" s="448">
        <v>1471.15</v>
      </c>
      <c r="G224" s="448">
        <v>1447.4</v>
      </c>
      <c r="H224" s="448">
        <v>1551.6</v>
      </c>
      <c r="I224" s="448">
        <v>1575.35</v>
      </c>
      <c r="J224" s="448">
        <v>1603.6999999999998</v>
      </c>
      <c r="K224" s="447">
        <v>1547</v>
      </c>
      <c r="L224" s="447">
        <v>1494.9</v>
      </c>
      <c r="M224" s="447">
        <v>8.9639900000000008</v>
      </c>
    </row>
    <row r="225" spans="1:13">
      <c r="A225" s="245">
        <v>215</v>
      </c>
      <c r="B225" s="450" t="s">
        <v>117</v>
      </c>
      <c r="C225" s="447">
        <v>541.9</v>
      </c>
      <c r="D225" s="448">
        <v>546.48333333333323</v>
      </c>
      <c r="E225" s="448">
        <v>535.41666666666652</v>
      </c>
      <c r="F225" s="448">
        <v>528.93333333333328</v>
      </c>
      <c r="G225" s="448">
        <v>517.86666666666656</v>
      </c>
      <c r="H225" s="448">
        <v>552.96666666666647</v>
      </c>
      <c r="I225" s="448">
        <v>564.0333333333333</v>
      </c>
      <c r="J225" s="448">
        <v>570.51666666666642</v>
      </c>
      <c r="K225" s="447">
        <v>557.54999999999995</v>
      </c>
      <c r="L225" s="447">
        <v>540</v>
      </c>
      <c r="M225" s="447">
        <v>19.516380000000002</v>
      </c>
    </row>
    <row r="226" spans="1:13">
      <c r="A226" s="245">
        <v>216</v>
      </c>
      <c r="B226" s="450" t="s">
        <v>387</v>
      </c>
      <c r="C226" s="447">
        <v>577.5</v>
      </c>
      <c r="D226" s="448">
        <v>572.83333333333337</v>
      </c>
      <c r="E226" s="448">
        <v>562.66666666666674</v>
      </c>
      <c r="F226" s="448">
        <v>547.83333333333337</v>
      </c>
      <c r="G226" s="448">
        <v>537.66666666666674</v>
      </c>
      <c r="H226" s="448">
        <v>587.66666666666674</v>
      </c>
      <c r="I226" s="448">
        <v>597.83333333333348</v>
      </c>
      <c r="J226" s="448">
        <v>612.66666666666674</v>
      </c>
      <c r="K226" s="447">
        <v>583</v>
      </c>
      <c r="L226" s="447">
        <v>558</v>
      </c>
      <c r="M226" s="447">
        <v>35.993569999999998</v>
      </c>
    </row>
    <row r="227" spans="1:13">
      <c r="A227" s="245">
        <v>217</v>
      </c>
      <c r="B227" s="450" t="s">
        <v>388</v>
      </c>
      <c r="C227" s="447">
        <v>3180.85</v>
      </c>
      <c r="D227" s="448">
        <v>3208.2833333333333</v>
      </c>
      <c r="E227" s="448">
        <v>3137.5666666666666</v>
      </c>
      <c r="F227" s="448">
        <v>3094.2833333333333</v>
      </c>
      <c r="G227" s="448">
        <v>3023.5666666666666</v>
      </c>
      <c r="H227" s="448">
        <v>3251.5666666666666</v>
      </c>
      <c r="I227" s="448">
        <v>3322.2833333333328</v>
      </c>
      <c r="J227" s="448">
        <v>3365.5666666666666</v>
      </c>
      <c r="K227" s="447">
        <v>3279</v>
      </c>
      <c r="L227" s="447">
        <v>3165</v>
      </c>
      <c r="M227" s="447">
        <v>4.8419999999999998E-2</v>
      </c>
    </row>
    <row r="228" spans="1:13">
      <c r="A228" s="245">
        <v>218</v>
      </c>
      <c r="B228" s="450" t="s">
        <v>253</v>
      </c>
      <c r="C228" s="447">
        <v>38.549999999999997</v>
      </c>
      <c r="D228" s="448">
        <v>38.783333333333331</v>
      </c>
      <c r="E228" s="448">
        <v>38.166666666666664</v>
      </c>
      <c r="F228" s="448">
        <v>37.783333333333331</v>
      </c>
      <c r="G228" s="448">
        <v>37.166666666666664</v>
      </c>
      <c r="H228" s="448">
        <v>39.166666666666664</v>
      </c>
      <c r="I228" s="448">
        <v>39.783333333333339</v>
      </c>
      <c r="J228" s="448">
        <v>40.166666666666664</v>
      </c>
      <c r="K228" s="447">
        <v>39.4</v>
      </c>
      <c r="L228" s="447">
        <v>38.4</v>
      </c>
      <c r="M228" s="447">
        <v>146.50882999999999</v>
      </c>
    </row>
    <row r="229" spans="1:13">
      <c r="A229" s="245">
        <v>219</v>
      </c>
      <c r="B229" s="450" t="s">
        <v>119</v>
      </c>
      <c r="C229" s="447">
        <v>55.15</v>
      </c>
      <c r="D229" s="448">
        <v>55.383333333333333</v>
      </c>
      <c r="E229" s="448">
        <v>54.766666666666666</v>
      </c>
      <c r="F229" s="448">
        <v>54.383333333333333</v>
      </c>
      <c r="G229" s="448">
        <v>53.766666666666666</v>
      </c>
      <c r="H229" s="448">
        <v>55.766666666666666</v>
      </c>
      <c r="I229" s="448">
        <v>56.383333333333326</v>
      </c>
      <c r="J229" s="448">
        <v>56.766666666666666</v>
      </c>
      <c r="K229" s="447">
        <v>56</v>
      </c>
      <c r="L229" s="447">
        <v>55</v>
      </c>
      <c r="M229" s="447">
        <v>172.18573000000001</v>
      </c>
    </row>
    <row r="230" spans="1:13">
      <c r="A230" s="245">
        <v>220</v>
      </c>
      <c r="B230" s="450" t="s">
        <v>389</v>
      </c>
      <c r="C230" s="447">
        <v>53.45</v>
      </c>
      <c r="D230" s="448">
        <v>53.54999999999999</v>
      </c>
      <c r="E230" s="448">
        <v>52.699999999999982</v>
      </c>
      <c r="F230" s="448">
        <v>51.949999999999989</v>
      </c>
      <c r="G230" s="448">
        <v>51.09999999999998</v>
      </c>
      <c r="H230" s="448">
        <v>54.299999999999983</v>
      </c>
      <c r="I230" s="448">
        <v>55.149999999999991</v>
      </c>
      <c r="J230" s="448">
        <v>55.899999999999984</v>
      </c>
      <c r="K230" s="447">
        <v>54.4</v>
      </c>
      <c r="L230" s="447">
        <v>52.8</v>
      </c>
      <c r="M230" s="447">
        <v>34.769210000000001</v>
      </c>
    </row>
    <row r="231" spans="1:13">
      <c r="A231" s="245">
        <v>221</v>
      </c>
      <c r="B231" s="450" t="s">
        <v>390</v>
      </c>
      <c r="C231" s="447">
        <v>990.45</v>
      </c>
      <c r="D231" s="448">
        <v>996.11666666666667</v>
      </c>
      <c r="E231" s="448">
        <v>979.33333333333337</v>
      </c>
      <c r="F231" s="448">
        <v>968.2166666666667</v>
      </c>
      <c r="G231" s="448">
        <v>951.43333333333339</v>
      </c>
      <c r="H231" s="448">
        <v>1007.2333333333333</v>
      </c>
      <c r="I231" s="448">
        <v>1024.0166666666667</v>
      </c>
      <c r="J231" s="448">
        <v>1035.1333333333332</v>
      </c>
      <c r="K231" s="447">
        <v>1012.9</v>
      </c>
      <c r="L231" s="447">
        <v>985</v>
      </c>
      <c r="M231" s="447">
        <v>0.37496000000000002</v>
      </c>
    </row>
    <row r="232" spans="1:13">
      <c r="A232" s="245">
        <v>222</v>
      </c>
      <c r="B232" s="450" t="s">
        <v>391</v>
      </c>
      <c r="C232" s="447">
        <v>262.10000000000002</v>
      </c>
      <c r="D232" s="448">
        <v>264.36666666666667</v>
      </c>
      <c r="E232" s="448">
        <v>258.88333333333333</v>
      </c>
      <c r="F232" s="448">
        <v>255.66666666666663</v>
      </c>
      <c r="G232" s="448">
        <v>250.18333333333328</v>
      </c>
      <c r="H232" s="448">
        <v>267.58333333333337</v>
      </c>
      <c r="I232" s="448">
        <v>273.06666666666672</v>
      </c>
      <c r="J232" s="448">
        <v>276.28333333333342</v>
      </c>
      <c r="K232" s="447">
        <v>269.85000000000002</v>
      </c>
      <c r="L232" s="447">
        <v>261.14999999999998</v>
      </c>
      <c r="M232" s="447">
        <v>1.0276700000000001</v>
      </c>
    </row>
    <row r="233" spans="1:13">
      <c r="A233" s="245">
        <v>223</v>
      </c>
      <c r="B233" s="450" t="s">
        <v>746</v>
      </c>
      <c r="C233" s="447">
        <v>1100.5999999999999</v>
      </c>
      <c r="D233" s="448">
        <v>1107.25</v>
      </c>
      <c r="E233" s="448">
        <v>1088.3499999999999</v>
      </c>
      <c r="F233" s="448">
        <v>1076.0999999999999</v>
      </c>
      <c r="G233" s="448">
        <v>1057.1999999999998</v>
      </c>
      <c r="H233" s="448">
        <v>1119.5</v>
      </c>
      <c r="I233" s="448">
        <v>1138.4000000000001</v>
      </c>
      <c r="J233" s="448">
        <v>1150.6500000000001</v>
      </c>
      <c r="K233" s="447">
        <v>1126.1500000000001</v>
      </c>
      <c r="L233" s="447">
        <v>1095</v>
      </c>
      <c r="M233" s="447">
        <v>0.30892999999999998</v>
      </c>
    </row>
    <row r="234" spans="1:13">
      <c r="A234" s="245">
        <v>224</v>
      </c>
      <c r="B234" s="450" t="s">
        <v>750</v>
      </c>
      <c r="C234" s="447">
        <v>621</v>
      </c>
      <c r="D234" s="448">
        <v>623.5</v>
      </c>
      <c r="E234" s="448">
        <v>615.54999999999995</v>
      </c>
      <c r="F234" s="448">
        <v>610.09999999999991</v>
      </c>
      <c r="G234" s="448">
        <v>602.14999999999986</v>
      </c>
      <c r="H234" s="448">
        <v>628.95000000000005</v>
      </c>
      <c r="I234" s="448">
        <v>636.90000000000009</v>
      </c>
      <c r="J234" s="448">
        <v>642.35000000000014</v>
      </c>
      <c r="K234" s="447">
        <v>631.45000000000005</v>
      </c>
      <c r="L234" s="447">
        <v>618.04999999999995</v>
      </c>
      <c r="M234" s="447">
        <v>2.3129200000000001</v>
      </c>
    </row>
    <row r="235" spans="1:13">
      <c r="A235" s="245">
        <v>225</v>
      </c>
      <c r="B235" s="450" t="s">
        <v>392</v>
      </c>
      <c r="C235" s="447">
        <v>108.85</v>
      </c>
      <c r="D235" s="448">
        <v>109.64999999999999</v>
      </c>
      <c r="E235" s="448">
        <v>107.49999999999999</v>
      </c>
      <c r="F235" s="448">
        <v>106.14999999999999</v>
      </c>
      <c r="G235" s="448">
        <v>103.99999999999999</v>
      </c>
      <c r="H235" s="448">
        <v>110.99999999999999</v>
      </c>
      <c r="I235" s="448">
        <v>113.14999999999999</v>
      </c>
      <c r="J235" s="448">
        <v>114.49999999999999</v>
      </c>
      <c r="K235" s="447">
        <v>111.8</v>
      </c>
      <c r="L235" s="447">
        <v>108.3</v>
      </c>
      <c r="M235" s="447">
        <v>8.4050200000000004</v>
      </c>
    </row>
    <row r="236" spans="1:13">
      <c r="A236" s="245">
        <v>226</v>
      </c>
      <c r="B236" s="450" t="s">
        <v>393</v>
      </c>
      <c r="C236" s="447">
        <v>50.95</v>
      </c>
      <c r="D236" s="448">
        <v>51.316666666666663</v>
      </c>
      <c r="E236" s="448">
        <v>48.633333333333326</v>
      </c>
      <c r="F236" s="448">
        <v>46.316666666666663</v>
      </c>
      <c r="G236" s="448">
        <v>43.633333333333326</v>
      </c>
      <c r="H236" s="448">
        <v>53.633333333333326</v>
      </c>
      <c r="I236" s="448">
        <v>56.316666666666663</v>
      </c>
      <c r="J236" s="448">
        <v>58.633333333333326</v>
      </c>
      <c r="K236" s="447">
        <v>54</v>
      </c>
      <c r="L236" s="447">
        <v>49</v>
      </c>
      <c r="M236" s="447">
        <v>116.44118</v>
      </c>
    </row>
    <row r="237" spans="1:13">
      <c r="A237" s="245">
        <v>227</v>
      </c>
      <c r="B237" s="450" t="s">
        <v>126</v>
      </c>
      <c r="C237" s="447">
        <v>207</v>
      </c>
      <c r="D237" s="448">
        <v>207.70000000000002</v>
      </c>
      <c r="E237" s="448">
        <v>206.10000000000002</v>
      </c>
      <c r="F237" s="448">
        <v>205.20000000000002</v>
      </c>
      <c r="G237" s="448">
        <v>203.60000000000002</v>
      </c>
      <c r="H237" s="448">
        <v>208.60000000000002</v>
      </c>
      <c r="I237" s="448">
        <v>210.2</v>
      </c>
      <c r="J237" s="448">
        <v>211.10000000000002</v>
      </c>
      <c r="K237" s="447">
        <v>209.3</v>
      </c>
      <c r="L237" s="447">
        <v>206.8</v>
      </c>
      <c r="M237" s="447">
        <v>208.84367</v>
      </c>
    </row>
    <row r="238" spans="1:13">
      <c r="A238" s="245">
        <v>228</v>
      </c>
      <c r="B238" s="450" t="s">
        <v>395</v>
      </c>
      <c r="C238" s="447">
        <v>118.85</v>
      </c>
      <c r="D238" s="448">
        <v>119.78333333333335</v>
      </c>
      <c r="E238" s="448">
        <v>117.61666666666669</v>
      </c>
      <c r="F238" s="448">
        <v>116.38333333333334</v>
      </c>
      <c r="G238" s="448">
        <v>114.21666666666668</v>
      </c>
      <c r="H238" s="448">
        <v>121.01666666666669</v>
      </c>
      <c r="I238" s="448">
        <v>123.18333333333335</v>
      </c>
      <c r="J238" s="448">
        <v>124.4166666666667</v>
      </c>
      <c r="K238" s="447">
        <v>121.95</v>
      </c>
      <c r="L238" s="447">
        <v>118.55</v>
      </c>
      <c r="M238" s="447">
        <v>2.9193099999999998</v>
      </c>
    </row>
    <row r="239" spans="1:13">
      <c r="A239" s="245">
        <v>229</v>
      </c>
      <c r="B239" s="450" t="s">
        <v>396</v>
      </c>
      <c r="C239" s="447">
        <v>196.9</v>
      </c>
      <c r="D239" s="448">
        <v>191.41666666666666</v>
      </c>
      <c r="E239" s="448">
        <v>182.83333333333331</v>
      </c>
      <c r="F239" s="448">
        <v>168.76666666666665</v>
      </c>
      <c r="G239" s="448">
        <v>160.18333333333331</v>
      </c>
      <c r="H239" s="448">
        <v>205.48333333333332</v>
      </c>
      <c r="I239" s="448">
        <v>214.06666666666663</v>
      </c>
      <c r="J239" s="448">
        <v>228.13333333333333</v>
      </c>
      <c r="K239" s="447">
        <v>200</v>
      </c>
      <c r="L239" s="447">
        <v>177.35</v>
      </c>
      <c r="M239" s="447">
        <v>210.43555000000001</v>
      </c>
    </row>
    <row r="240" spans="1:13">
      <c r="A240" s="245">
        <v>230</v>
      </c>
      <c r="B240" s="450" t="s">
        <v>115</v>
      </c>
      <c r="C240" s="447">
        <v>209.25</v>
      </c>
      <c r="D240" s="448">
        <v>206.06666666666669</v>
      </c>
      <c r="E240" s="448">
        <v>195.68333333333339</v>
      </c>
      <c r="F240" s="448">
        <v>182.1166666666667</v>
      </c>
      <c r="G240" s="448">
        <v>171.73333333333341</v>
      </c>
      <c r="H240" s="448">
        <v>219.63333333333338</v>
      </c>
      <c r="I240" s="448">
        <v>230.01666666666665</v>
      </c>
      <c r="J240" s="448">
        <v>243.58333333333337</v>
      </c>
      <c r="K240" s="447">
        <v>216.45</v>
      </c>
      <c r="L240" s="447">
        <v>192.5</v>
      </c>
      <c r="M240" s="447">
        <v>788.04625999999996</v>
      </c>
    </row>
    <row r="241" spans="1:13">
      <c r="A241" s="245">
        <v>231</v>
      </c>
      <c r="B241" s="450" t="s">
        <v>397</v>
      </c>
      <c r="C241" s="447">
        <v>91.85</v>
      </c>
      <c r="D241" s="448">
        <v>89.45</v>
      </c>
      <c r="E241" s="448">
        <v>86.050000000000011</v>
      </c>
      <c r="F241" s="448">
        <v>80.250000000000014</v>
      </c>
      <c r="G241" s="448">
        <v>76.850000000000023</v>
      </c>
      <c r="H241" s="448">
        <v>95.25</v>
      </c>
      <c r="I241" s="448">
        <v>98.65</v>
      </c>
      <c r="J241" s="448">
        <v>104.44999999999999</v>
      </c>
      <c r="K241" s="447">
        <v>92.85</v>
      </c>
      <c r="L241" s="447">
        <v>83.65</v>
      </c>
      <c r="M241" s="447">
        <v>283.14143999999999</v>
      </c>
    </row>
    <row r="242" spans="1:13">
      <c r="A242" s="245">
        <v>232</v>
      </c>
      <c r="B242" s="450" t="s">
        <v>747</v>
      </c>
      <c r="C242" s="447">
        <v>7536</v>
      </c>
      <c r="D242" s="448">
        <v>7450.5666666666666</v>
      </c>
      <c r="E242" s="448">
        <v>7306.4333333333334</v>
      </c>
      <c r="F242" s="448">
        <v>7076.8666666666668</v>
      </c>
      <c r="G242" s="448">
        <v>6932.7333333333336</v>
      </c>
      <c r="H242" s="448">
        <v>7680.1333333333332</v>
      </c>
      <c r="I242" s="448">
        <v>7824.2666666666664</v>
      </c>
      <c r="J242" s="448">
        <v>8053.833333333333</v>
      </c>
      <c r="K242" s="447">
        <v>7594.7</v>
      </c>
      <c r="L242" s="447">
        <v>7221</v>
      </c>
      <c r="M242" s="447">
        <v>2.3809800000000001</v>
      </c>
    </row>
    <row r="243" spans="1:13">
      <c r="A243" s="245">
        <v>233</v>
      </c>
      <c r="B243" s="450" t="s">
        <v>254</v>
      </c>
      <c r="C243" s="447">
        <v>126.65</v>
      </c>
      <c r="D243" s="448">
        <v>126.68333333333334</v>
      </c>
      <c r="E243" s="448">
        <v>125.16666666666669</v>
      </c>
      <c r="F243" s="448">
        <v>123.68333333333335</v>
      </c>
      <c r="G243" s="448">
        <v>122.1666666666667</v>
      </c>
      <c r="H243" s="448">
        <v>128.16666666666669</v>
      </c>
      <c r="I243" s="448">
        <v>129.68333333333334</v>
      </c>
      <c r="J243" s="448">
        <v>131.16666666666666</v>
      </c>
      <c r="K243" s="447">
        <v>128.19999999999999</v>
      </c>
      <c r="L243" s="447">
        <v>125.2</v>
      </c>
      <c r="M243" s="447">
        <v>17.117809999999999</v>
      </c>
    </row>
    <row r="244" spans="1:13">
      <c r="A244" s="245">
        <v>234</v>
      </c>
      <c r="B244" s="450" t="s">
        <v>398</v>
      </c>
      <c r="C244" s="447">
        <v>361.15</v>
      </c>
      <c r="D244" s="448">
        <v>361.95</v>
      </c>
      <c r="E244" s="448">
        <v>355.2</v>
      </c>
      <c r="F244" s="448">
        <v>349.25</v>
      </c>
      <c r="G244" s="448">
        <v>342.5</v>
      </c>
      <c r="H244" s="448">
        <v>367.9</v>
      </c>
      <c r="I244" s="448">
        <v>374.65</v>
      </c>
      <c r="J244" s="448">
        <v>380.59999999999997</v>
      </c>
      <c r="K244" s="447">
        <v>368.7</v>
      </c>
      <c r="L244" s="447">
        <v>356</v>
      </c>
      <c r="M244" s="447">
        <v>187.1079</v>
      </c>
    </row>
    <row r="245" spans="1:13">
      <c r="A245" s="245">
        <v>235</v>
      </c>
      <c r="B245" s="450" t="s">
        <v>255</v>
      </c>
      <c r="C245" s="447">
        <v>128.35</v>
      </c>
      <c r="D245" s="448">
        <v>127.45</v>
      </c>
      <c r="E245" s="448">
        <v>125.9</v>
      </c>
      <c r="F245" s="448">
        <v>123.45</v>
      </c>
      <c r="G245" s="448">
        <v>121.9</v>
      </c>
      <c r="H245" s="448">
        <v>129.9</v>
      </c>
      <c r="I245" s="448">
        <v>131.44999999999999</v>
      </c>
      <c r="J245" s="448">
        <v>133.9</v>
      </c>
      <c r="K245" s="447">
        <v>129</v>
      </c>
      <c r="L245" s="447">
        <v>125</v>
      </c>
      <c r="M245" s="447">
        <v>32.7044</v>
      </c>
    </row>
    <row r="246" spans="1:13">
      <c r="A246" s="245">
        <v>236</v>
      </c>
      <c r="B246" s="450" t="s">
        <v>125</v>
      </c>
      <c r="C246" s="447">
        <v>104.7</v>
      </c>
      <c r="D246" s="448">
        <v>106.3</v>
      </c>
      <c r="E246" s="448">
        <v>102.89999999999999</v>
      </c>
      <c r="F246" s="448">
        <v>101.1</v>
      </c>
      <c r="G246" s="448">
        <v>97.699999999999989</v>
      </c>
      <c r="H246" s="448">
        <v>108.1</v>
      </c>
      <c r="I246" s="448">
        <v>111.5</v>
      </c>
      <c r="J246" s="448">
        <v>113.3</v>
      </c>
      <c r="K246" s="447">
        <v>109.7</v>
      </c>
      <c r="L246" s="447">
        <v>104.5</v>
      </c>
      <c r="M246" s="447">
        <v>564.82449999999994</v>
      </c>
    </row>
    <row r="247" spans="1:13">
      <c r="A247" s="245">
        <v>237</v>
      </c>
      <c r="B247" s="450" t="s">
        <v>399</v>
      </c>
      <c r="C247" s="447">
        <v>16.8</v>
      </c>
      <c r="D247" s="448">
        <v>16.950000000000003</v>
      </c>
      <c r="E247" s="448">
        <v>16.550000000000004</v>
      </c>
      <c r="F247" s="448">
        <v>16.3</v>
      </c>
      <c r="G247" s="448">
        <v>15.900000000000002</v>
      </c>
      <c r="H247" s="448">
        <v>17.200000000000006</v>
      </c>
      <c r="I247" s="448">
        <v>17.600000000000005</v>
      </c>
      <c r="J247" s="448">
        <v>17.850000000000009</v>
      </c>
      <c r="K247" s="447">
        <v>17.350000000000001</v>
      </c>
      <c r="L247" s="447">
        <v>16.7</v>
      </c>
      <c r="M247" s="447">
        <v>95.199269999999999</v>
      </c>
    </row>
    <row r="248" spans="1:13">
      <c r="A248" s="245">
        <v>238</v>
      </c>
      <c r="B248" s="450" t="s">
        <v>772</v>
      </c>
      <c r="C248" s="447">
        <v>1855.65</v>
      </c>
      <c r="D248" s="448">
        <v>1849.6166666666668</v>
      </c>
      <c r="E248" s="448">
        <v>1828.8333333333335</v>
      </c>
      <c r="F248" s="448">
        <v>1802.0166666666667</v>
      </c>
      <c r="G248" s="448">
        <v>1781.2333333333333</v>
      </c>
      <c r="H248" s="448">
        <v>1876.4333333333336</v>
      </c>
      <c r="I248" s="448">
        <v>1897.2166666666669</v>
      </c>
      <c r="J248" s="448">
        <v>1924.0333333333338</v>
      </c>
      <c r="K248" s="447">
        <v>1870.4</v>
      </c>
      <c r="L248" s="447">
        <v>1822.8</v>
      </c>
      <c r="M248" s="447">
        <v>9.5983000000000001</v>
      </c>
    </row>
    <row r="249" spans="1:13">
      <c r="A249" s="245">
        <v>239</v>
      </c>
      <c r="B249" s="450" t="s">
        <v>748</v>
      </c>
      <c r="C249" s="447">
        <v>336.75</v>
      </c>
      <c r="D249" s="448">
        <v>339.45</v>
      </c>
      <c r="E249" s="448">
        <v>332.09999999999997</v>
      </c>
      <c r="F249" s="448">
        <v>327.45</v>
      </c>
      <c r="G249" s="448">
        <v>320.09999999999997</v>
      </c>
      <c r="H249" s="448">
        <v>344.09999999999997</v>
      </c>
      <c r="I249" s="448">
        <v>351.45</v>
      </c>
      <c r="J249" s="448">
        <v>356.09999999999997</v>
      </c>
      <c r="K249" s="447">
        <v>346.8</v>
      </c>
      <c r="L249" s="447">
        <v>334.8</v>
      </c>
      <c r="M249" s="447">
        <v>0.89668999999999999</v>
      </c>
    </row>
    <row r="250" spans="1:13">
      <c r="A250" s="245">
        <v>240</v>
      </c>
      <c r="B250" s="450" t="s">
        <v>120</v>
      </c>
      <c r="C250" s="447">
        <v>502.5</v>
      </c>
      <c r="D250" s="448">
        <v>507</v>
      </c>
      <c r="E250" s="448">
        <v>497</v>
      </c>
      <c r="F250" s="448">
        <v>491.5</v>
      </c>
      <c r="G250" s="448">
        <v>481.5</v>
      </c>
      <c r="H250" s="448">
        <v>512.5</v>
      </c>
      <c r="I250" s="448">
        <v>522.5</v>
      </c>
      <c r="J250" s="448">
        <v>528</v>
      </c>
      <c r="K250" s="447">
        <v>517</v>
      </c>
      <c r="L250" s="447">
        <v>501.5</v>
      </c>
      <c r="M250" s="447">
        <v>19.62472</v>
      </c>
    </row>
    <row r="251" spans="1:13">
      <c r="A251" s="245">
        <v>241</v>
      </c>
      <c r="B251" s="450" t="s">
        <v>824</v>
      </c>
      <c r="C251" s="447">
        <v>243.65</v>
      </c>
      <c r="D251" s="448">
        <v>244</v>
      </c>
      <c r="E251" s="448">
        <v>241.25</v>
      </c>
      <c r="F251" s="448">
        <v>238.85</v>
      </c>
      <c r="G251" s="448">
        <v>236.1</v>
      </c>
      <c r="H251" s="448">
        <v>246.4</v>
      </c>
      <c r="I251" s="448">
        <v>249.15</v>
      </c>
      <c r="J251" s="448">
        <v>251.55</v>
      </c>
      <c r="K251" s="447">
        <v>246.75</v>
      </c>
      <c r="L251" s="447">
        <v>241.6</v>
      </c>
      <c r="M251" s="447">
        <v>27.870809999999999</v>
      </c>
    </row>
    <row r="252" spans="1:13">
      <c r="A252" s="245">
        <v>242</v>
      </c>
      <c r="B252" s="450" t="s">
        <v>122</v>
      </c>
      <c r="C252" s="447">
        <v>975.5</v>
      </c>
      <c r="D252" s="448">
        <v>975.4666666666667</v>
      </c>
      <c r="E252" s="448">
        <v>963.03333333333342</v>
      </c>
      <c r="F252" s="448">
        <v>950.56666666666672</v>
      </c>
      <c r="G252" s="448">
        <v>938.13333333333344</v>
      </c>
      <c r="H252" s="448">
        <v>987.93333333333339</v>
      </c>
      <c r="I252" s="448">
        <v>1000.3666666666668</v>
      </c>
      <c r="J252" s="448">
        <v>1012.8333333333334</v>
      </c>
      <c r="K252" s="447">
        <v>987.9</v>
      </c>
      <c r="L252" s="447">
        <v>963</v>
      </c>
      <c r="M252" s="447">
        <v>58.354399999999998</v>
      </c>
    </row>
    <row r="253" spans="1:13">
      <c r="A253" s="245">
        <v>243</v>
      </c>
      <c r="B253" s="450" t="s">
        <v>256</v>
      </c>
      <c r="C253" s="447">
        <v>4394.75</v>
      </c>
      <c r="D253" s="448">
        <v>4399.6333333333332</v>
      </c>
      <c r="E253" s="448">
        <v>4340.2166666666662</v>
      </c>
      <c r="F253" s="448">
        <v>4285.6833333333334</v>
      </c>
      <c r="G253" s="448">
        <v>4226.2666666666664</v>
      </c>
      <c r="H253" s="448">
        <v>4454.1666666666661</v>
      </c>
      <c r="I253" s="448">
        <v>4513.5833333333339</v>
      </c>
      <c r="J253" s="448">
        <v>4568.1166666666659</v>
      </c>
      <c r="K253" s="447">
        <v>4459.05</v>
      </c>
      <c r="L253" s="447">
        <v>4345.1000000000004</v>
      </c>
      <c r="M253" s="447">
        <v>4.6851099999999999</v>
      </c>
    </row>
    <row r="254" spans="1:13">
      <c r="A254" s="245">
        <v>244</v>
      </c>
      <c r="B254" s="450" t="s">
        <v>124</v>
      </c>
      <c r="C254" s="447">
        <v>1339.3</v>
      </c>
      <c r="D254" s="448">
        <v>1341.1333333333332</v>
      </c>
      <c r="E254" s="448">
        <v>1333.1666666666665</v>
      </c>
      <c r="F254" s="448">
        <v>1327.0333333333333</v>
      </c>
      <c r="G254" s="448">
        <v>1319.0666666666666</v>
      </c>
      <c r="H254" s="448">
        <v>1347.2666666666664</v>
      </c>
      <c r="I254" s="448">
        <v>1355.2333333333331</v>
      </c>
      <c r="J254" s="448">
        <v>1361.3666666666663</v>
      </c>
      <c r="K254" s="447">
        <v>1349.1</v>
      </c>
      <c r="L254" s="447">
        <v>1335</v>
      </c>
      <c r="M254" s="447">
        <v>44.900919999999999</v>
      </c>
    </row>
    <row r="255" spans="1:13">
      <c r="A255" s="245">
        <v>245</v>
      </c>
      <c r="B255" s="450" t="s">
        <v>749</v>
      </c>
      <c r="C255" s="447">
        <v>821.9</v>
      </c>
      <c r="D255" s="448">
        <v>820.35</v>
      </c>
      <c r="E255" s="448">
        <v>801.7</v>
      </c>
      <c r="F255" s="448">
        <v>781.5</v>
      </c>
      <c r="G255" s="448">
        <v>762.85</v>
      </c>
      <c r="H255" s="448">
        <v>840.55000000000007</v>
      </c>
      <c r="I255" s="448">
        <v>859.19999999999993</v>
      </c>
      <c r="J255" s="448">
        <v>879.40000000000009</v>
      </c>
      <c r="K255" s="447">
        <v>839</v>
      </c>
      <c r="L255" s="447">
        <v>800.15</v>
      </c>
      <c r="M255" s="447">
        <v>1.75715</v>
      </c>
    </row>
    <row r="256" spans="1:13">
      <c r="A256" s="245">
        <v>246</v>
      </c>
      <c r="B256" s="450" t="s">
        <v>400</v>
      </c>
      <c r="C256" s="447">
        <v>291.55</v>
      </c>
      <c r="D256" s="448">
        <v>292.25</v>
      </c>
      <c r="E256" s="448">
        <v>287.8</v>
      </c>
      <c r="F256" s="448">
        <v>284.05</v>
      </c>
      <c r="G256" s="448">
        <v>279.60000000000002</v>
      </c>
      <c r="H256" s="448">
        <v>296</v>
      </c>
      <c r="I256" s="448">
        <v>300.45000000000005</v>
      </c>
      <c r="J256" s="448">
        <v>304.2</v>
      </c>
      <c r="K256" s="447">
        <v>296.7</v>
      </c>
      <c r="L256" s="447">
        <v>288.5</v>
      </c>
      <c r="M256" s="447">
        <v>1.6793499999999999</v>
      </c>
    </row>
    <row r="257" spans="1:13">
      <c r="A257" s="245">
        <v>247</v>
      </c>
      <c r="B257" s="450" t="s">
        <v>121</v>
      </c>
      <c r="C257" s="447">
        <v>1669.6</v>
      </c>
      <c r="D257" s="448">
        <v>1673.6666666666667</v>
      </c>
      <c r="E257" s="448">
        <v>1652.9333333333334</v>
      </c>
      <c r="F257" s="448">
        <v>1636.2666666666667</v>
      </c>
      <c r="G257" s="448">
        <v>1615.5333333333333</v>
      </c>
      <c r="H257" s="448">
        <v>1690.3333333333335</v>
      </c>
      <c r="I257" s="448">
        <v>1711.0666666666666</v>
      </c>
      <c r="J257" s="448">
        <v>1727.7333333333336</v>
      </c>
      <c r="K257" s="447">
        <v>1694.4</v>
      </c>
      <c r="L257" s="447">
        <v>1657</v>
      </c>
      <c r="M257" s="447">
        <v>5.5026000000000002</v>
      </c>
    </row>
    <row r="258" spans="1:13">
      <c r="A258" s="245">
        <v>248</v>
      </c>
      <c r="B258" s="450" t="s">
        <v>257</v>
      </c>
      <c r="C258" s="447">
        <v>2208.5</v>
      </c>
      <c r="D258" s="448">
        <v>2213.4500000000003</v>
      </c>
      <c r="E258" s="448">
        <v>2168.2000000000007</v>
      </c>
      <c r="F258" s="448">
        <v>2127.9000000000005</v>
      </c>
      <c r="G258" s="448">
        <v>2082.650000000001</v>
      </c>
      <c r="H258" s="448">
        <v>2253.7500000000005</v>
      </c>
      <c r="I258" s="448">
        <v>2298.9999999999995</v>
      </c>
      <c r="J258" s="448">
        <v>2339.3000000000002</v>
      </c>
      <c r="K258" s="447">
        <v>2258.6999999999998</v>
      </c>
      <c r="L258" s="447">
        <v>2173.15</v>
      </c>
      <c r="M258" s="447">
        <v>7.7705599999999997</v>
      </c>
    </row>
    <row r="259" spans="1:13">
      <c r="A259" s="245">
        <v>249</v>
      </c>
      <c r="B259" s="450" t="s">
        <v>401</v>
      </c>
      <c r="C259" s="447">
        <v>1377.9</v>
      </c>
      <c r="D259" s="448">
        <v>1377.3666666666668</v>
      </c>
      <c r="E259" s="448">
        <v>1370.5333333333335</v>
      </c>
      <c r="F259" s="448">
        <v>1363.1666666666667</v>
      </c>
      <c r="G259" s="448">
        <v>1356.3333333333335</v>
      </c>
      <c r="H259" s="448">
        <v>1384.7333333333336</v>
      </c>
      <c r="I259" s="448">
        <v>1391.5666666666666</v>
      </c>
      <c r="J259" s="448">
        <v>1398.9333333333336</v>
      </c>
      <c r="K259" s="447">
        <v>1384.2</v>
      </c>
      <c r="L259" s="447">
        <v>1370</v>
      </c>
      <c r="M259" s="447">
        <v>0.40882000000000002</v>
      </c>
    </row>
    <row r="260" spans="1:13">
      <c r="A260" s="245">
        <v>250</v>
      </c>
      <c r="B260" s="450" t="s">
        <v>402</v>
      </c>
      <c r="C260" s="447">
        <v>2902.8</v>
      </c>
      <c r="D260" s="448">
        <v>2887.6</v>
      </c>
      <c r="E260" s="448">
        <v>2850.25</v>
      </c>
      <c r="F260" s="448">
        <v>2797.7000000000003</v>
      </c>
      <c r="G260" s="448">
        <v>2760.3500000000004</v>
      </c>
      <c r="H260" s="448">
        <v>2940.1499999999996</v>
      </c>
      <c r="I260" s="448">
        <v>2977.4999999999991</v>
      </c>
      <c r="J260" s="448">
        <v>3030.0499999999993</v>
      </c>
      <c r="K260" s="447">
        <v>2924.95</v>
      </c>
      <c r="L260" s="447">
        <v>2835.05</v>
      </c>
      <c r="M260" s="447">
        <v>0.26938000000000001</v>
      </c>
    </row>
    <row r="261" spans="1:13">
      <c r="A261" s="245">
        <v>251</v>
      </c>
      <c r="B261" s="450" t="s">
        <v>403</v>
      </c>
      <c r="C261" s="447">
        <v>465.8</v>
      </c>
      <c r="D261" s="448">
        <v>460.93333333333334</v>
      </c>
      <c r="E261" s="448">
        <v>451.86666666666667</v>
      </c>
      <c r="F261" s="448">
        <v>437.93333333333334</v>
      </c>
      <c r="G261" s="448">
        <v>428.86666666666667</v>
      </c>
      <c r="H261" s="448">
        <v>474.86666666666667</v>
      </c>
      <c r="I261" s="448">
        <v>483.93333333333339</v>
      </c>
      <c r="J261" s="448">
        <v>497.86666666666667</v>
      </c>
      <c r="K261" s="447">
        <v>470</v>
      </c>
      <c r="L261" s="447">
        <v>447</v>
      </c>
      <c r="M261" s="447">
        <v>15.385820000000001</v>
      </c>
    </row>
    <row r="262" spans="1:13">
      <c r="A262" s="245">
        <v>252</v>
      </c>
      <c r="B262" s="450" t="s">
        <v>404</v>
      </c>
      <c r="C262" s="447">
        <v>155.44999999999999</v>
      </c>
      <c r="D262" s="448">
        <v>155.93333333333334</v>
      </c>
      <c r="E262" s="448">
        <v>145.31666666666666</v>
      </c>
      <c r="F262" s="448">
        <v>135.18333333333334</v>
      </c>
      <c r="G262" s="448">
        <v>124.56666666666666</v>
      </c>
      <c r="H262" s="448">
        <v>166.06666666666666</v>
      </c>
      <c r="I262" s="448">
        <v>176.68333333333334</v>
      </c>
      <c r="J262" s="448">
        <v>186.81666666666666</v>
      </c>
      <c r="K262" s="447">
        <v>166.55</v>
      </c>
      <c r="L262" s="447">
        <v>145.80000000000001</v>
      </c>
      <c r="M262" s="447">
        <v>76.327340000000007</v>
      </c>
    </row>
    <row r="263" spans="1:13">
      <c r="A263" s="245">
        <v>253</v>
      </c>
      <c r="B263" s="450" t="s">
        <v>405</v>
      </c>
      <c r="C263" s="447">
        <v>125.6</v>
      </c>
      <c r="D263" s="448">
        <v>127.11666666666667</v>
      </c>
      <c r="E263" s="448">
        <v>122.73333333333335</v>
      </c>
      <c r="F263" s="448">
        <v>119.86666666666667</v>
      </c>
      <c r="G263" s="448">
        <v>115.48333333333335</v>
      </c>
      <c r="H263" s="448">
        <v>129.98333333333335</v>
      </c>
      <c r="I263" s="448">
        <v>134.36666666666667</v>
      </c>
      <c r="J263" s="448">
        <v>137.23333333333335</v>
      </c>
      <c r="K263" s="447">
        <v>131.5</v>
      </c>
      <c r="L263" s="447">
        <v>124.25</v>
      </c>
      <c r="M263" s="447">
        <v>58.338520000000003</v>
      </c>
    </row>
    <row r="264" spans="1:13">
      <c r="A264" s="245">
        <v>254</v>
      </c>
      <c r="B264" s="450" t="s">
        <v>406</v>
      </c>
      <c r="C264" s="447">
        <v>79.849999999999994</v>
      </c>
      <c r="D264" s="448">
        <v>79.88333333333334</v>
      </c>
      <c r="E264" s="448">
        <v>79.316666666666677</v>
      </c>
      <c r="F264" s="448">
        <v>78.783333333333331</v>
      </c>
      <c r="G264" s="448">
        <v>78.216666666666669</v>
      </c>
      <c r="H264" s="448">
        <v>80.416666666666686</v>
      </c>
      <c r="I264" s="448">
        <v>80.983333333333348</v>
      </c>
      <c r="J264" s="448">
        <v>81.516666666666694</v>
      </c>
      <c r="K264" s="447">
        <v>80.45</v>
      </c>
      <c r="L264" s="447">
        <v>79.349999999999994</v>
      </c>
      <c r="M264" s="447">
        <v>7.1742600000000003</v>
      </c>
    </row>
    <row r="265" spans="1:13">
      <c r="A265" s="245">
        <v>255</v>
      </c>
      <c r="B265" s="450" t="s">
        <v>258</v>
      </c>
      <c r="C265" s="447">
        <v>117.4</v>
      </c>
      <c r="D265" s="448">
        <v>116.98333333333333</v>
      </c>
      <c r="E265" s="448">
        <v>115.66666666666667</v>
      </c>
      <c r="F265" s="448">
        <v>113.93333333333334</v>
      </c>
      <c r="G265" s="448">
        <v>112.61666666666667</v>
      </c>
      <c r="H265" s="448">
        <v>118.71666666666667</v>
      </c>
      <c r="I265" s="448">
        <v>120.03333333333333</v>
      </c>
      <c r="J265" s="448">
        <v>121.76666666666667</v>
      </c>
      <c r="K265" s="447">
        <v>118.3</v>
      </c>
      <c r="L265" s="447">
        <v>115.25</v>
      </c>
      <c r="M265" s="447">
        <v>27.095590000000001</v>
      </c>
    </row>
    <row r="266" spans="1:13">
      <c r="A266" s="245">
        <v>256</v>
      </c>
      <c r="B266" s="450" t="s">
        <v>128</v>
      </c>
      <c r="C266" s="447">
        <v>694.5</v>
      </c>
      <c r="D266" s="448">
        <v>693.70000000000016</v>
      </c>
      <c r="E266" s="448">
        <v>684.00000000000034</v>
      </c>
      <c r="F266" s="448">
        <v>673.50000000000023</v>
      </c>
      <c r="G266" s="448">
        <v>663.80000000000041</v>
      </c>
      <c r="H266" s="448">
        <v>704.20000000000027</v>
      </c>
      <c r="I266" s="448">
        <v>713.90000000000009</v>
      </c>
      <c r="J266" s="448">
        <v>724.4000000000002</v>
      </c>
      <c r="K266" s="447">
        <v>703.4</v>
      </c>
      <c r="L266" s="447">
        <v>683.2</v>
      </c>
      <c r="M266" s="447">
        <v>101.0485</v>
      </c>
    </row>
    <row r="267" spans="1:13">
      <c r="A267" s="245">
        <v>257</v>
      </c>
      <c r="B267" s="450" t="s">
        <v>751</v>
      </c>
      <c r="C267" s="447">
        <v>90.95</v>
      </c>
      <c r="D267" s="448">
        <v>89.583333333333329</v>
      </c>
      <c r="E267" s="448">
        <v>87.516666666666652</v>
      </c>
      <c r="F267" s="448">
        <v>84.083333333333329</v>
      </c>
      <c r="G267" s="448">
        <v>82.016666666666652</v>
      </c>
      <c r="H267" s="448">
        <v>93.016666666666652</v>
      </c>
      <c r="I267" s="448">
        <v>95.083333333333343</v>
      </c>
      <c r="J267" s="448">
        <v>98.516666666666652</v>
      </c>
      <c r="K267" s="447">
        <v>91.65</v>
      </c>
      <c r="L267" s="447">
        <v>86.15</v>
      </c>
      <c r="M267" s="447">
        <v>15.02844</v>
      </c>
    </row>
    <row r="268" spans="1:13">
      <c r="A268" s="245">
        <v>258</v>
      </c>
      <c r="B268" s="450" t="s">
        <v>407</v>
      </c>
      <c r="C268" s="447">
        <v>54.3</v>
      </c>
      <c r="D268" s="448">
        <v>54.433333333333337</v>
      </c>
      <c r="E268" s="448">
        <v>53.866666666666674</v>
      </c>
      <c r="F268" s="448">
        <v>53.433333333333337</v>
      </c>
      <c r="G268" s="448">
        <v>52.866666666666674</v>
      </c>
      <c r="H268" s="448">
        <v>54.866666666666674</v>
      </c>
      <c r="I268" s="448">
        <v>55.433333333333337</v>
      </c>
      <c r="J268" s="448">
        <v>55.866666666666674</v>
      </c>
      <c r="K268" s="447">
        <v>55</v>
      </c>
      <c r="L268" s="447">
        <v>54</v>
      </c>
      <c r="M268" s="447">
        <v>3.2208600000000001</v>
      </c>
    </row>
    <row r="269" spans="1:13">
      <c r="A269" s="245">
        <v>259</v>
      </c>
      <c r="B269" s="450" t="s">
        <v>408</v>
      </c>
      <c r="C269" s="447">
        <v>103.2</v>
      </c>
      <c r="D269" s="448">
        <v>100.36666666666667</v>
      </c>
      <c r="E269" s="448">
        <v>96.433333333333351</v>
      </c>
      <c r="F269" s="448">
        <v>89.666666666666671</v>
      </c>
      <c r="G269" s="448">
        <v>85.733333333333348</v>
      </c>
      <c r="H269" s="448">
        <v>107.13333333333335</v>
      </c>
      <c r="I269" s="448">
        <v>111.06666666666669</v>
      </c>
      <c r="J269" s="448">
        <v>117.83333333333336</v>
      </c>
      <c r="K269" s="447">
        <v>104.3</v>
      </c>
      <c r="L269" s="447">
        <v>93.6</v>
      </c>
      <c r="M269" s="447">
        <v>86.494749999999996</v>
      </c>
    </row>
    <row r="270" spans="1:13">
      <c r="A270" s="245">
        <v>260</v>
      </c>
      <c r="B270" s="450" t="s">
        <v>409</v>
      </c>
      <c r="C270" s="447">
        <v>27.55</v>
      </c>
      <c r="D270" s="448">
        <v>27.666666666666668</v>
      </c>
      <c r="E270" s="448">
        <v>27.333333333333336</v>
      </c>
      <c r="F270" s="448">
        <v>27.116666666666667</v>
      </c>
      <c r="G270" s="448">
        <v>26.783333333333335</v>
      </c>
      <c r="H270" s="448">
        <v>27.883333333333336</v>
      </c>
      <c r="I270" s="448">
        <v>28.216666666666672</v>
      </c>
      <c r="J270" s="448">
        <v>28.433333333333337</v>
      </c>
      <c r="K270" s="447">
        <v>28</v>
      </c>
      <c r="L270" s="447">
        <v>27.45</v>
      </c>
      <c r="M270" s="447">
        <v>14.080399999999999</v>
      </c>
    </row>
    <row r="271" spans="1:13">
      <c r="A271" s="245">
        <v>261</v>
      </c>
      <c r="B271" s="450" t="s">
        <v>410</v>
      </c>
      <c r="C271" s="447">
        <v>70.2</v>
      </c>
      <c r="D271" s="448">
        <v>70.850000000000009</v>
      </c>
      <c r="E271" s="448">
        <v>68.90000000000002</v>
      </c>
      <c r="F271" s="448">
        <v>67.600000000000009</v>
      </c>
      <c r="G271" s="448">
        <v>65.65000000000002</v>
      </c>
      <c r="H271" s="448">
        <v>72.15000000000002</v>
      </c>
      <c r="I271" s="448">
        <v>74.100000000000009</v>
      </c>
      <c r="J271" s="448">
        <v>75.40000000000002</v>
      </c>
      <c r="K271" s="447">
        <v>72.8</v>
      </c>
      <c r="L271" s="447">
        <v>69.55</v>
      </c>
      <c r="M271" s="447">
        <v>8.8612300000000008</v>
      </c>
    </row>
    <row r="272" spans="1:13">
      <c r="A272" s="245">
        <v>262</v>
      </c>
      <c r="B272" s="450" t="s">
        <v>411</v>
      </c>
      <c r="C272" s="447">
        <v>86</v>
      </c>
      <c r="D272" s="448">
        <v>86.5</v>
      </c>
      <c r="E272" s="448">
        <v>85.1</v>
      </c>
      <c r="F272" s="448">
        <v>84.199999999999989</v>
      </c>
      <c r="G272" s="448">
        <v>82.799999999999983</v>
      </c>
      <c r="H272" s="448">
        <v>87.4</v>
      </c>
      <c r="I272" s="448">
        <v>88.800000000000011</v>
      </c>
      <c r="J272" s="448">
        <v>89.700000000000017</v>
      </c>
      <c r="K272" s="447">
        <v>87.9</v>
      </c>
      <c r="L272" s="447">
        <v>85.6</v>
      </c>
      <c r="M272" s="447">
        <v>15.547000000000001</v>
      </c>
    </row>
    <row r="273" spans="1:13">
      <c r="A273" s="245">
        <v>263</v>
      </c>
      <c r="B273" s="450" t="s">
        <v>412</v>
      </c>
      <c r="C273" s="447">
        <v>182.35</v>
      </c>
      <c r="D273" s="448">
        <v>183.08333333333334</v>
      </c>
      <c r="E273" s="448">
        <v>179.41666666666669</v>
      </c>
      <c r="F273" s="448">
        <v>176.48333333333335</v>
      </c>
      <c r="G273" s="448">
        <v>172.81666666666669</v>
      </c>
      <c r="H273" s="448">
        <v>186.01666666666668</v>
      </c>
      <c r="I273" s="448">
        <v>189.68333333333337</v>
      </c>
      <c r="J273" s="448">
        <v>192.61666666666667</v>
      </c>
      <c r="K273" s="447">
        <v>186.75</v>
      </c>
      <c r="L273" s="447">
        <v>180.15</v>
      </c>
      <c r="M273" s="447">
        <v>13.4579</v>
      </c>
    </row>
    <row r="274" spans="1:13">
      <c r="A274" s="245">
        <v>264</v>
      </c>
      <c r="B274" s="450" t="s">
        <v>413</v>
      </c>
      <c r="C274" s="447">
        <v>94.5</v>
      </c>
      <c r="D274" s="448">
        <v>94.3</v>
      </c>
      <c r="E274" s="448">
        <v>92.25</v>
      </c>
      <c r="F274" s="448">
        <v>90</v>
      </c>
      <c r="G274" s="448">
        <v>87.95</v>
      </c>
      <c r="H274" s="448">
        <v>96.55</v>
      </c>
      <c r="I274" s="448">
        <v>98.59999999999998</v>
      </c>
      <c r="J274" s="448">
        <v>100.85</v>
      </c>
      <c r="K274" s="447">
        <v>96.35</v>
      </c>
      <c r="L274" s="447">
        <v>92.05</v>
      </c>
      <c r="M274" s="447">
        <v>16.74333</v>
      </c>
    </row>
    <row r="275" spans="1:13">
      <c r="A275" s="245">
        <v>265</v>
      </c>
      <c r="B275" s="450" t="s">
        <v>127</v>
      </c>
      <c r="C275" s="447">
        <v>401.05</v>
      </c>
      <c r="D275" s="448">
        <v>403.09999999999997</v>
      </c>
      <c r="E275" s="448">
        <v>387.94999999999993</v>
      </c>
      <c r="F275" s="448">
        <v>374.84999999999997</v>
      </c>
      <c r="G275" s="448">
        <v>359.69999999999993</v>
      </c>
      <c r="H275" s="448">
        <v>416.19999999999993</v>
      </c>
      <c r="I275" s="448">
        <v>431.34999999999991</v>
      </c>
      <c r="J275" s="448">
        <v>444.44999999999993</v>
      </c>
      <c r="K275" s="447">
        <v>418.25</v>
      </c>
      <c r="L275" s="447">
        <v>390</v>
      </c>
      <c r="M275" s="447">
        <v>352.92844000000002</v>
      </c>
    </row>
    <row r="276" spans="1:13">
      <c r="A276" s="245">
        <v>266</v>
      </c>
      <c r="B276" s="450" t="s">
        <v>414</v>
      </c>
      <c r="C276" s="447">
        <v>2206</v>
      </c>
      <c r="D276" s="448">
        <v>2217.7833333333333</v>
      </c>
      <c r="E276" s="448">
        <v>2188.2166666666667</v>
      </c>
      <c r="F276" s="448">
        <v>2170.4333333333334</v>
      </c>
      <c r="G276" s="448">
        <v>2140.8666666666668</v>
      </c>
      <c r="H276" s="448">
        <v>2235.5666666666666</v>
      </c>
      <c r="I276" s="448">
        <v>2265.1333333333332</v>
      </c>
      <c r="J276" s="448">
        <v>2282.9166666666665</v>
      </c>
      <c r="K276" s="447">
        <v>2247.35</v>
      </c>
      <c r="L276" s="447">
        <v>2200</v>
      </c>
      <c r="M276" s="447">
        <v>0.21246999999999999</v>
      </c>
    </row>
    <row r="277" spans="1:13">
      <c r="A277" s="245">
        <v>267</v>
      </c>
      <c r="B277" s="450" t="s">
        <v>129</v>
      </c>
      <c r="C277" s="447">
        <v>2985.8</v>
      </c>
      <c r="D277" s="448">
        <v>3005.2166666666667</v>
      </c>
      <c r="E277" s="448">
        <v>2947.9833333333336</v>
      </c>
      <c r="F277" s="448">
        <v>2910.166666666667</v>
      </c>
      <c r="G277" s="448">
        <v>2852.9333333333338</v>
      </c>
      <c r="H277" s="448">
        <v>3043.0333333333333</v>
      </c>
      <c r="I277" s="448">
        <v>3100.266666666666</v>
      </c>
      <c r="J277" s="448">
        <v>3138.083333333333</v>
      </c>
      <c r="K277" s="447">
        <v>3062.45</v>
      </c>
      <c r="L277" s="447">
        <v>2967.4</v>
      </c>
      <c r="M277" s="447">
        <v>5.7269100000000002</v>
      </c>
    </row>
    <row r="278" spans="1:13">
      <c r="A278" s="245">
        <v>268</v>
      </c>
      <c r="B278" s="450" t="s">
        <v>130</v>
      </c>
      <c r="C278" s="447">
        <v>798.25</v>
      </c>
      <c r="D278" s="448">
        <v>790.16666666666663</v>
      </c>
      <c r="E278" s="448">
        <v>738.33333333333326</v>
      </c>
      <c r="F278" s="448">
        <v>678.41666666666663</v>
      </c>
      <c r="G278" s="448">
        <v>626.58333333333326</v>
      </c>
      <c r="H278" s="448">
        <v>850.08333333333326</v>
      </c>
      <c r="I278" s="448">
        <v>901.91666666666652</v>
      </c>
      <c r="J278" s="448">
        <v>961.83333333333326</v>
      </c>
      <c r="K278" s="447">
        <v>842</v>
      </c>
      <c r="L278" s="447">
        <v>730.25</v>
      </c>
      <c r="M278" s="447">
        <v>131.23826</v>
      </c>
    </row>
    <row r="279" spans="1:13">
      <c r="A279" s="245">
        <v>269</v>
      </c>
      <c r="B279" s="450" t="s">
        <v>415</v>
      </c>
      <c r="C279" s="447">
        <v>145.94999999999999</v>
      </c>
      <c r="D279" s="448">
        <v>145.96666666666667</v>
      </c>
      <c r="E279" s="448">
        <v>144.78333333333333</v>
      </c>
      <c r="F279" s="448">
        <v>143.61666666666667</v>
      </c>
      <c r="G279" s="448">
        <v>142.43333333333334</v>
      </c>
      <c r="H279" s="448">
        <v>147.13333333333333</v>
      </c>
      <c r="I279" s="448">
        <v>148.31666666666666</v>
      </c>
      <c r="J279" s="448">
        <v>149.48333333333332</v>
      </c>
      <c r="K279" s="447">
        <v>147.15</v>
      </c>
      <c r="L279" s="447">
        <v>144.80000000000001</v>
      </c>
      <c r="M279" s="447">
        <v>11.97523</v>
      </c>
    </row>
    <row r="280" spans="1:13">
      <c r="A280" s="245">
        <v>270</v>
      </c>
      <c r="B280" s="450" t="s">
        <v>417</v>
      </c>
      <c r="C280" s="447">
        <v>597.6</v>
      </c>
      <c r="D280" s="448">
        <v>599.41666666666663</v>
      </c>
      <c r="E280" s="448">
        <v>586.18333333333328</v>
      </c>
      <c r="F280" s="448">
        <v>574.76666666666665</v>
      </c>
      <c r="G280" s="448">
        <v>561.5333333333333</v>
      </c>
      <c r="H280" s="448">
        <v>610.83333333333326</v>
      </c>
      <c r="I280" s="448">
        <v>624.06666666666661</v>
      </c>
      <c r="J280" s="448">
        <v>635.48333333333323</v>
      </c>
      <c r="K280" s="447">
        <v>612.65</v>
      </c>
      <c r="L280" s="447">
        <v>588</v>
      </c>
      <c r="M280" s="447">
        <v>4.4127299999999998</v>
      </c>
    </row>
    <row r="281" spans="1:13">
      <c r="A281" s="245">
        <v>271</v>
      </c>
      <c r="B281" s="450" t="s">
        <v>418</v>
      </c>
      <c r="C281" s="447">
        <v>215.75</v>
      </c>
      <c r="D281" s="448">
        <v>216.03333333333333</v>
      </c>
      <c r="E281" s="448">
        <v>210.06666666666666</v>
      </c>
      <c r="F281" s="448">
        <v>204.38333333333333</v>
      </c>
      <c r="G281" s="448">
        <v>198.41666666666666</v>
      </c>
      <c r="H281" s="448">
        <v>221.71666666666667</v>
      </c>
      <c r="I281" s="448">
        <v>227.68333333333331</v>
      </c>
      <c r="J281" s="448">
        <v>233.36666666666667</v>
      </c>
      <c r="K281" s="447">
        <v>222</v>
      </c>
      <c r="L281" s="447">
        <v>210.35</v>
      </c>
      <c r="M281" s="447">
        <v>18.281590000000001</v>
      </c>
    </row>
    <row r="282" spans="1:13">
      <c r="A282" s="245">
        <v>272</v>
      </c>
      <c r="B282" s="450" t="s">
        <v>419</v>
      </c>
      <c r="C282" s="447">
        <v>242.85</v>
      </c>
      <c r="D282" s="448">
        <v>239.01666666666665</v>
      </c>
      <c r="E282" s="448">
        <v>233.6333333333333</v>
      </c>
      <c r="F282" s="448">
        <v>224.41666666666666</v>
      </c>
      <c r="G282" s="448">
        <v>219.0333333333333</v>
      </c>
      <c r="H282" s="448">
        <v>248.23333333333329</v>
      </c>
      <c r="I282" s="448">
        <v>253.61666666666662</v>
      </c>
      <c r="J282" s="448">
        <v>262.83333333333326</v>
      </c>
      <c r="K282" s="447">
        <v>244.4</v>
      </c>
      <c r="L282" s="447">
        <v>229.8</v>
      </c>
      <c r="M282" s="447">
        <v>22.815539999999999</v>
      </c>
    </row>
    <row r="283" spans="1:13">
      <c r="A283" s="245">
        <v>273</v>
      </c>
      <c r="B283" s="450" t="s">
        <v>752</v>
      </c>
      <c r="C283" s="447">
        <v>944</v>
      </c>
      <c r="D283" s="448">
        <v>953.58333333333337</v>
      </c>
      <c r="E283" s="448">
        <v>907.36666666666679</v>
      </c>
      <c r="F283" s="448">
        <v>870.73333333333346</v>
      </c>
      <c r="G283" s="448">
        <v>824.51666666666688</v>
      </c>
      <c r="H283" s="448">
        <v>990.2166666666667</v>
      </c>
      <c r="I283" s="448">
        <v>1036.4333333333332</v>
      </c>
      <c r="J283" s="448">
        <v>1073.0666666666666</v>
      </c>
      <c r="K283" s="447">
        <v>999.8</v>
      </c>
      <c r="L283" s="447">
        <v>916.95</v>
      </c>
      <c r="M283" s="447">
        <v>3.7177899999999999</v>
      </c>
    </row>
    <row r="284" spans="1:13">
      <c r="A284" s="245">
        <v>274</v>
      </c>
      <c r="B284" s="450" t="s">
        <v>420</v>
      </c>
      <c r="C284" s="447">
        <v>909.35</v>
      </c>
      <c r="D284" s="448">
        <v>910.96666666666658</v>
      </c>
      <c r="E284" s="448">
        <v>895.93333333333317</v>
      </c>
      <c r="F284" s="448">
        <v>882.51666666666654</v>
      </c>
      <c r="G284" s="448">
        <v>867.48333333333312</v>
      </c>
      <c r="H284" s="448">
        <v>924.38333333333321</v>
      </c>
      <c r="I284" s="448">
        <v>939.41666666666674</v>
      </c>
      <c r="J284" s="448">
        <v>952.83333333333326</v>
      </c>
      <c r="K284" s="447">
        <v>926</v>
      </c>
      <c r="L284" s="447">
        <v>897.55</v>
      </c>
      <c r="M284" s="447">
        <v>1.8204199999999999</v>
      </c>
    </row>
    <row r="285" spans="1:13">
      <c r="A285" s="245">
        <v>275</v>
      </c>
      <c r="B285" s="450" t="s">
        <v>421</v>
      </c>
      <c r="C285" s="447">
        <v>400.25</v>
      </c>
      <c r="D285" s="448">
        <v>398.7</v>
      </c>
      <c r="E285" s="448">
        <v>388.45</v>
      </c>
      <c r="F285" s="448">
        <v>376.65</v>
      </c>
      <c r="G285" s="448">
        <v>366.4</v>
      </c>
      <c r="H285" s="448">
        <v>410.5</v>
      </c>
      <c r="I285" s="448">
        <v>420.75</v>
      </c>
      <c r="J285" s="448">
        <v>432.55</v>
      </c>
      <c r="K285" s="447">
        <v>408.95</v>
      </c>
      <c r="L285" s="447">
        <v>386.9</v>
      </c>
      <c r="M285" s="447">
        <v>9.4491599999999991</v>
      </c>
    </row>
    <row r="286" spans="1:13">
      <c r="A286" s="245">
        <v>276</v>
      </c>
      <c r="B286" s="450" t="s">
        <v>422</v>
      </c>
      <c r="C286" s="447">
        <v>558</v>
      </c>
      <c r="D286" s="448">
        <v>559.63333333333333</v>
      </c>
      <c r="E286" s="448">
        <v>552.51666666666665</v>
      </c>
      <c r="F286" s="448">
        <v>547.0333333333333</v>
      </c>
      <c r="G286" s="448">
        <v>539.91666666666663</v>
      </c>
      <c r="H286" s="448">
        <v>565.11666666666667</v>
      </c>
      <c r="I286" s="448">
        <v>572.23333333333323</v>
      </c>
      <c r="J286" s="448">
        <v>577.7166666666667</v>
      </c>
      <c r="K286" s="447">
        <v>566.75</v>
      </c>
      <c r="L286" s="447">
        <v>554.15</v>
      </c>
      <c r="M286" s="447">
        <v>1.0364800000000001</v>
      </c>
    </row>
    <row r="287" spans="1:13">
      <c r="A287" s="245">
        <v>277</v>
      </c>
      <c r="B287" s="450" t="s">
        <v>423</v>
      </c>
      <c r="C287" s="447">
        <v>67.25</v>
      </c>
      <c r="D287" s="448">
        <v>67.25</v>
      </c>
      <c r="E287" s="448">
        <v>66.7</v>
      </c>
      <c r="F287" s="448">
        <v>66.150000000000006</v>
      </c>
      <c r="G287" s="448">
        <v>65.600000000000009</v>
      </c>
      <c r="H287" s="448">
        <v>67.8</v>
      </c>
      <c r="I287" s="448">
        <v>68.350000000000009</v>
      </c>
      <c r="J287" s="448">
        <v>68.899999999999991</v>
      </c>
      <c r="K287" s="447">
        <v>67.8</v>
      </c>
      <c r="L287" s="447">
        <v>66.7</v>
      </c>
      <c r="M287" s="447">
        <v>11.616210000000001</v>
      </c>
    </row>
    <row r="288" spans="1:13">
      <c r="A288" s="245">
        <v>278</v>
      </c>
      <c r="B288" s="450" t="s">
        <v>424</v>
      </c>
      <c r="C288" s="447">
        <v>56.55</v>
      </c>
      <c r="D288" s="448">
        <v>57.066666666666663</v>
      </c>
      <c r="E288" s="448">
        <v>55.883333333333326</v>
      </c>
      <c r="F288" s="448">
        <v>55.216666666666661</v>
      </c>
      <c r="G288" s="448">
        <v>54.033333333333324</v>
      </c>
      <c r="H288" s="448">
        <v>57.733333333333327</v>
      </c>
      <c r="I288" s="448">
        <v>58.916666666666664</v>
      </c>
      <c r="J288" s="448">
        <v>59.583333333333329</v>
      </c>
      <c r="K288" s="447">
        <v>58.25</v>
      </c>
      <c r="L288" s="447">
        <v>56.4</v>
      </c>
      <c r="M288" s="447">
        <v>8.6621500000000005</v>
      </c>
    </row>
    <row r="289" spans="1:13">
      <c r="A289" s="245">
        <v>279</v>
      </c>
      <c r="B289" s="450" t="s">
        <v>425</v>
      </c>
      <c r="C289" s="447">
        <v>769.2</v>
      </c>
      <c r="D289" s="448">
        <v>778.18333333333339</v>
      </c>
      <c r="E289" s="448">
        <v>753.36666666666679</v>
      </c>
      <c r="F289" s="448">
        <v>737.53333333333342</v>
      </c>
      <c r="G289" s="448">
        <v>712.71666666666681</v>
      </c>
      <c r="H289" s="448">
        <v>794.01666666666677</v>
      </c>
      <c r="I289" s="448">
        <v>818.83333333333337</v>
      </c>
      <c r="J289" s="448">
        <v>834.66666666666674</v>
      </c>
      <c r="K289" s="447">
        <v>803</v>
      </c>
      <c r="L289" s="447">
        <v>762.35</v>
      </c>
      <c r="M289" s="447">
        <v>5.5434900000000003</v>
      </c>
    </row>
    <row r="290" spans="1:13">
      <c r="A290" s="245">
        <v>280</v>
      </c>
      <c r="B290" s="450" t="s">
        <v>426</v>
      </c>
      <c r="C290" s="447">
        <v>398.65</v>
      </c>
      <c r="D290" s="448">
        <v>401.05</v>
      </c>
      <c r="E290" s="448">
        <v>395.1</v>
      </c>
      <c r="F290" s="448">
        <v>391.55</v>
      </c>
      <c r="G290" s="448">
        <v>385.6</v>
      </c>
      <c r="H290" s="448">
        <v>404.6</v>
      </c>
      <c r="I290" s="448">
        <v>410.54999999999995</v>
      </c>
      <c r="J290" s="448">
        <v>414.1</v>
      </c>
      <c r="K290" s="447">
        <v>407</v>
      </c>
      <c r="L290" s="447">
        <v>397.5</v>
      </c>
      <c r="M290" s="447">
        <v>1.0400499999999999</v>
      </c>
    </row>
    <row r="291" spans="1:13">
      <c r="A291" s="245">
        <v>281</v>
      </c>
      <c r="B291" s="450" t="s">
        <v>427</v>
      </c>
      <c r="C291" s="447">
        <v>231.65</v>
      </c>
      <c r="D291" s="448">
        <v>233.20000000000002</v>
      </c>
      <c r="E291" s="448">
        <v>224.45000000000005</v>
      </c>
      <c r="F291" s="448">
        <v>217.25000000000003</v>
      </c>
      <c r="G291" s="448">
        <v>208.50000000000006</v>
      </c>
      <c r="H291" s="448">
        <v>240.40000000000003</v>
      </c>
      <c r="I291" s="448">
        <v>249.14999999999998</v>
      </c>
      <c r="J291" s="448">
        <v>256.35000000000002</v>
      </c>
      <c r="K291" s="447">
        <v>241.95</v>
      </c>
      <c r="L291" s="447">
        <v>226</v>
      </c>
      <c r="M291" s="447">
        <v>6.4058200000000003</v>
      </c>
    </row>
    <row r="292" spans="1:13">
      <c r="A292" s="245">
        <v>282</v>
      </c>
      <c r="B292" s="450" t="s">
        <v>131</v>
      </c>
      <c r="C292" s="447">
        <v>1708.2</v>
      </c>
      <c r="D292" s="448">
        <v>1716.7666666666664</v>
      </c>
      <c r="E292" s="448">
        <v>1696.5333333333328</v>
      </c>
      <c r="F292" s="448">
        <v>1684.8666666666663</v>
      </c>
      <c r="G292" s="448">
        <v>1664.6333333333328</v>
      </c>
      <c r="H292" s="448">
        <v>1728.4333333333329</v>
      </c>
      <c r="I292" s="448">
        <v>1748.6666666666665</v>
      </c>
      <c r="J292" s="448">
        <v>1760.333333333333</v>
      </c>
      <c r="K292" s="447">
        <v>1737</v>
      </c>
      <c r="L292" s="447">
        <v>1705.1</v>
      </c>
      <c r="M292" s="447">
        <v>25.98038</v>
      </c>
    </row>
    <row r="293" spans="1:13">
      <c r="A293" s="245">
        <v>283</v>
      </c>
      <c r="B293" s="450" t="s">
        <v>132</v>
      </c>
      <c r="C293" s="447">
        <v>90.2</v>
      </c>
      <c r="D293" s="448">
        <v>90.266666666666666</v>
      </c>
      <c r="E293" s="448">
        <v>88.733333333333334</v>
      </c>
      <c r="F293" s="448">
        <v>87.266666666666666</v>
      </c>
      <c r="G293" s="448">
        <v>85.733333333333334</v>
      </c>
      <c r="H293" s="448">
        <v>91.733333333333334</v>
      </c>
      <c r="I293" s="448">
        <v>93.266666666666666</v>
      </c>
      <c r="J293" s="448">
        <v>94.733333333333334</v>
      </c>
      <c r="K293" s="447">
        <v>91.8</v>
      </c>
      <c r="L293" s="447">
        <v>88.8</v>
      </c>
      <c r="M293" s="447">
        <v>149.10434000000001</v>
      </c>
    </row>
    <row r="294" spans="1:13">
      <c r="A294" s="245">
        <v>284</v>
      </c>
      <c r="B294" s="450" t="s">
        <v>259</v>
      </c>
      <c r="C294" s="447">
        <v>2610.8000000000002</v>
      </c>
      <c r="D294" s="448">
        <v>2624.6666666666665</v>
      </c>
      <c r="E294" s="448">
        <v>2585.333333333333</v>
      </c>
      <c r="F294" s="448">
        <v>2559.8666666666663</v>
      </c>
      <c r="G294" s="448">
        <v>2520.5333333333328</v>
      </c>
      <c r="H294" s="448">
        <v>2650.1333333333332</v>
      </c>
      <c r="I294" s="448">
        <v>2689.4666666666662</v>
      </c>
      <c r="J294" s="448">
        <v>2714.9333333333334</v>
      </c>
      <c r="K294" s="447">
        <v>2664</v>
      </c>
      <c r="L294" s="447">
        <v>2599.1999999999998</v>
      </c>
      <c r="M294" s="447">
        <v>0.97601000000000004</v>
      </c>
    </row>
    <row r="295" spans="1:13">
      <c r="A295" s="245">
        <v>285</v>
      </c>
      <c r="B295" s="450" t="s">
        <v>133</v>
      </c>
      <c r="C295" s="447">
        <v>450.95</v>
      </c>
      <c r="D295" s="448">
        <v>448.9666666666667</v>
      </c>
      <c r="E295" s="448">
        <v>444.43333333333339</v>
      </c>
      <c r="F295" s="448">
        <v>437.91666666666669</v>
      </c>
      <c r="G295" s="448">
        <v>433.38333333333338</v>
      </c>
      <c r="H295" s="448">
        <v>455.48333333333341</v>
      </c>
      <c r="I295" s="448">
        <v>460.01666666666671</v>
      </c>
      <c r="J295" s="448">
        <v>466.53333333333342</v>
      </c>
      <c r="K295" s="447">
        <v>453.5</v>
      </c>
      <c r="L295" s="447">
        <v>442.45</v>
      </c>
      <c r="M295" s="447">
        <v>22.194109999999998</v>
      </c>
    </row>
    <row r="296" spans="1:13">
      <c r="A296" s="245">
        <v>286</v>
      </c>
      <c r="B296" s="450" t="s">
        <v>753</v>
      </c>
      <c r="C296" s="447">
        <v>274.7</v>
      </c>
      <c r="D296" s="448">
        <v>261.54999999999995</v>
      </c>
      <c r="E296" s="448">
        <v>244.94999999999993</v>
      </c>
      <c r="F296" s="448">
        <v>215.2</v>
      </c>
      <c r="G296" s="448">
        <v>198.59999999999997</v>
      </c>
      <c r="H296" s="448">
        <v>291.2999999999999</v>
      </c>
      <c r="I296" s="448">
        <v>307.89999999999992</v>
      </c>
      <c r="J296" s="448">
        <v>337.64999999999986</v>
      </c>
      <c r="K296" s="447">
        <v>278.14999999999998</v>
      </c>
      <c r="L296" s="447">
        <v>231.8</v>
      </c>
      <c r="M296" s="447">
        <v>46.67259</v>
      </c>
    </row>
    <row r="297" spans="1:13">
      <c r="A297" s="245">
        <v>287</v>
      </c>
      <c r="B297" s="450" t="s">
        <v>428</v>
      </c>
      <c r="C297" s="447">
        <v>6870.4</v>
      </c>
      <c r="D297" s="448">
        <v>6799.4666666666672</v>
      </c>
      <c r="E297" s="448">
        <v>6620.9333333333343</v>
      </c>
      <c r="F297" s="448">
        <v>6371.4666666666672</v>
      </c>
      <c r="G297" s="448">
        <v>6192.9333333333343</v>
      </c>
      <c r="H297" s="448">
        <v>7048.9333333333343</v>
      </c>
      <c r="I297" s="448">
        <v>7227.4666666666672</v>
      </c>
      <c r="J297" s="448">
        <v>7476.9333333333343</v>
      </c>
      <c r="K297" s="447">
        <v>6978</v>
      </c>
      <c r="L297" s="447">
        <v>6550</v>
      </c>
      <c r="M297" s="447">
        <v>0.16202</v>
      </c>
    </row>
    <row r="298" spans="1:13">
      <c r="A298" s="245">
        <v>288</v>
      </c>
      <c r="B298" s="450" t="s">
        <v>260</v>
      </c>
      <c r="C298" s="447">
        <v>3673.75</v>
      </c>
      <c r="D298" s="448">
        <v>3698.75</v>
      </c>
      <c r="E298" s="448">
        <v>3631.05</v>
      </c>
      <c r="F298" s="448">
        <v>3588.3500000000004</v>
      </c>
      <c r="G298" s="448">
        <v>3520.6500000000005</v>
      </c>
      <c r="H298" s="448">
        <v>3741.45</v>
      </c>
      <c r="I298" s="448">
        <v>3809.1499999999996</v>
      </c>
      <c r="J298" s="448">
        <v>3851.8499999999995</v>
      </c>
      <c r="K298" s="447">
        <v>3766.45</v>
      </c>
      <c r="L298" s="447">
        <v>3656.05</v>
      </c>
      <c r="M298" s="447">
        <v>3.60209</v>
      </c>
    </row>
    <row r="299" spans="1:13">
      <c r="A299" s="245">
        <v>289</v>
      </c>
      <c r="B299" s="450" t="s">
        <v>134</v>
      </c>
      <c r="C299" s="447">
        <v>1409.75</v>
      </c>
      <c r="D299" s="448">
        <v>1412.7833333333335</v>
      </c>
      <c r="E299" s="448">
        <v>1398.616666666667</v>
      </c>
      <c r="F299" s="448">
        <v>1387.4833333333336</v>
      </c>
      <c r="G299" s="448">
        <v>1373.3166666666671</v>
      </c>
      <c r="H299" s="448">
        <v>1423.916666666667</v>
      </c>
      <c r="I299" s="448">
        <v>1438.0833333333335</v>
      </c>
      <c r="J299" s="448">
        <v>1449.2166666666669</v>
      </c>
      <c r="K299" s="447">
        <v>1426.95</v>
      </c>
      <c r="L299" s="447">
        <v>1401.65</v>
      </c>
      <c r="M299" s="447">
        <v>19.962540000000001</v>
      </c>
    </row>
    <row r="300" spans="1:13">
      <c r="A300" s="245">
        <v>290</v>
      </c>
      <c r="B300" s="450" t="s">
        <v>429</v>
      </c>
      <c r="C300" s="447">
        <v>481.65</v>
      </c>
      <c r="D300" s="448">
        <v>484</v>
      </c>
      <c r="E300" s="448">
        <v>477.7</v>
      </c>
      <c r="F300" s="448">
        <v>473.75</v>
      </c>
      <c r="G300" s="448">
        <v>467.45</v>
      </c>
      <c r="H300" s="448">
        <v>487.95</v>
      </c>
      <c r="I300" s="448">
        <v>494.24999999999994</v>
      </c>
      <c r="J300" s="448">
        <v>498.2</v>
      </c>
      <c r="K300" s="447">
        <v>490.3</v>
      </c>
      <c r="L300" s="447">
        <v>480.05</v>
      </c>
      <c r="M300" s="447">
        <v>12.857250000000001</v>
      </c>
    </row>
    <row r="301" spans="1:13">
      <c r="A301" s="245">
        <v>291</v>
      </c>
      <c r="B301" s="450" t="s">
        <v>430</v>
      </c>
      <c r="C301" s="447">
        <v>40.200000000000003</v>
      </c>
      <c r="D301" s="448">
        <v>40.533333333333339</v>
      </c>
      <c r="E301" s="448">
        <v>39.716666666666676</v>
      </c>
      <c r="F301" s="448">
        <v>39.233333333333334</v>
      </c>
      <c r="G301" s="448">
        <v>38.416666666666671</v>
      </c>
      <c r="H301" s="448">
        <v>41.01666666666668</v>
      </c>
      <c r="I301" s="448">
        <v>41.833333333333343</v>
      </c>
      <c r="J301" s="448">
        <v>42.316666666666684</v>
      </c>
      <c r="K301" s="447">
        <v>41.35</v>
      </c>
      <c r="L301" s="447">
        <v>40.049999999999997</v>
      </c>
      <c r="M301" s="447">
        <v>9.4870599999999996</v>
      </c>
    </row>
    <row r="302" spans="1:13">
      <c r="A302" s="245">
        <v>292</v>
      </c>
      <c r="B302" s="450" t="s">
        <v>431</v>
      </c>
      <c r="C302" s="447">
        <v>1686</v>
      </c>
      <c r="D302" s="448">
        <v>1693.75</v>
      </c>
      <c r="E302" s="448">
        <v>1676.15</v>
      </c>
      <c r="F302" s="448">
        <v>1666.3000000000002</v>
      </c>
      <c r="G302" s="448">
        <v>1648.7000000000003</v>
      </c>
      <c r="H302" s="448">
        <v>1703.6</v>
      </c>
      <c r="I302" s="448">
        <v>1721.1999999999998</v>
      </c>
      <c r="J302" s="448">
        <v>1731.0499999999997</v>
      </c>
      <c r="K302" s="447">
        <v>1711.35</v>
      </c>
      <c r="L302" s="447">
        <v>1683.9</v>
      </c>
      <c r="M302" s="447">
        <v>0.29372999999999999</v>
      </c>
    </row>
    <row r="303" spans="1:13">
      <c r="A303" s="245">
        <v>293</v>
      </c>
      <c r="B303" s="450" t="s">
        <v>135</v>
      </c>
      <c r="C303" s="447">
        <v>1204.3</v>
      </c>
      <c r="D303" s="448">
        <v>1207.25</v>
      </c>
      <c r="E303" s="448">
        <v>1194.5</v>
      </c>
      <c r="F303" s="448">
        <v>1184.7</v>
      </c>
      <c r="G303" s="448">
        <v>1171.95</v>
      </c>
      <c r="H303" s="448">
        <v>1217.05</v>
      </c>
      <c r="I303" s="448">
        <v>1229.8</v>
      </c>
      <c r="J303" s="448">
        <v>1239.5999999999999</v>
      </c>
      <c r="K303" s="447">
        <v>1220</v>
      </c>
      <c r="L303" s="447">
        <v>1197.45</v>
      </c>
      <c r="M303" s="447">
        <v>18.373819999999998</v>
      </c>
    </row>
    <row r="304" spans="1:13">
      <c r="A304" s="245">
        <v>294</v>
      </c>
      <c r="B304" s="450" t="s">
        <v>432</v>
      </c>
      <c r="C304" s="447">
        <v>2057.5500000000002</v>
      </c>
      <c r="D304" s="448">
        <v>2075.5166666666669</v>
      </c>
      <c r="E304" s="448">
        <v>2032.0333333333338</v>
      </c>
      <c r="F304" s="448">
        <v>2006.5166666666669</v>
      </c>
      <c r="G304" s="448">
        <v>1963.0333333333338</v>
      </c>
      <c r="H304" s="448">
        <v>2101.0333333333338</v>
      </c>
      <c r="I304" s="448">
        <v>2144.5166666666664</v>
      </c>
      <c r="J304" s="448">
        <v>2170.0333333333338</v>
      </c>
      <c r="K304" s="447">
        <v>2119</v>
      </c>
      <c r="L304" s="447">
        <v>2050</v>
      </c>
      <c r="M304" s="447">
        <v>0.44625999999999999</v>
      </c>
    </row>
    <row r="305" spans="1:13">
      <c r="A305" s="245">
        <v>295</v>
      </c>
      <c r="B305" s="450" t="s">
        <v>433</v>
      </c>
      <c r="C305" s="447">
        <v>857.8</v>
      </c>
      <c r="D305" s="448">
        <v>866.30000000000007</v>
      </c>
      <c r="E305" s="448">
        <v>837.75000000000011</v>
      </c>
      <c r="F305" s="448">
        <v>817.7</v>
      </c>
      <c r="G305" s="448">
        <v>789.15000000000009</v>
      </c>
      <c r="H305" s="448">
        <v>886.35000000000014</v>
      </c>
      <c r="I305" s="448">
        <v>914.90000000000009</v>
      </c>
      <c r="J305" s="448">
        <v>934.95000000000016</v>
      </c>
      <c r="K305" s="447">
        <v>894.85</v>
      </c>
      <c r="L305" s="447">
        <v>846.25</v>
      </c>
      <c r="M305" s="447">
        <v>0.33545000000000003</v>
      </c>
    </row>
    <row r="306" spans="1:13">
      <c r="A306" s="245">
        <v>296</v>
      </c>
      <c r="B306" s="450" t="s">
        <v>434</v>
      </c>
      <c r="C306" s="447">
        <v>53.75</v>
      </c>
      <c r="D306" s="448">
        <v>53.783333333333331</v>
      </c>
      <c r="E306" s="448">
        <v>52.216666666666661</v>
      </c>
      <c r="F306" s="448">
        <v>50.68333333333333</v>
      </c>
      <c r="G306" s="448">
        <v>49.11666666666666</v>
      </c>
      <c r="H306" s="448">
        <v>55.316666666666663</v>
      </c>
      <c r="I306" s="448">
        <v>56.883333333333326</v>
      </c>
      <c r="J306" s="448">
        <v>58.416666666666664</v>
      </c>
      <c r="K306" s="447">
        <v>55.35</v>
      </c>
      <c r="L306" s="447">
        <v>52.25</v>
      </c>
      <c r="M306" s="447">
        <v>55.262569999999997</v>
      </c>
    </row>
    <row r="307" spans="1:13">
      <c r="A307" s="245">
        <v>297</v>
      </c>
      <c r="B307" s="450" t="s">
        <v>435</v>
      </c>
      <c r="C307" s="447">
        <v>171.45</v>
      </c>
      <c r="D307" s="448">
        <v>172.88333333333333</v>
      </c>
      <c r="E307" s="448">
        <v>169.01666666666665</v>
      </c>
      <c r="F307" s="448">
        <v>166.58333333333331</v>
      </c>
      <c r="G307" s="448">
        <v>162.71666666666664</v>
      </c>
      <c r="H307" s="448">
        <v>175.31666666666666</v>
      </c>
      <c r="I307" s="448">
        <v>179.18333333333334</v>
      </c>
      <c r="J307" s="448">
        <v>181.61666666666667</v>
      </c>
      <c r="K307" s="447">
        <v>176.75</v>
      </c>
      <c r="L307" s="447">
        <v>170.45</v>
      </c>
      <c r="M307" s="447">
        <v>8.5839200000000009</v>
      </c>
    </row>
    <row r="308" spans="1:13">
      <c r="A308" s="245">
        <v>298</v>
      </c>
      <c r="B308" s="450" t="s">
        <v>146</v>
      </c>
      <c r="C308" s="447">
        <v>81231.100000000006</v>
      </c>
      <c r="D308" s="448">
        <v>80982.46666666666</v>
      </c>
      <c r="E308" s="448">
        <v>79494.983333333323</v>
      </c>
      <c r="F308" s="448">
        <v>77758.866666666669</v>
      </c>
      <c r="G308" s="448">
        <v>76271.383333333331</v>
      </c>
      <c r="H308" s="448">
        <v>82718.583333333314</v>
      </c>
      <c r="I308" s="448">
        <v>84206.066666666651</v>
      </c>
      <c r="J308" s="448">
        <v>85942.183333333305</v>
      </c>
      <c r="K308" s="447">
        <v>82469.95</v>
      </c>
      <c r="L308" s="447">
        <v>79246.350000000006</v>
      </c>
      <c r="M308" s="447">
        <v>0.26036999999999999</v>
      </c>
    </row>
    <row r="309" spans="1:13">
      <c r="A309" s="245">
        <v>299</v>
      </c>
      <c r="B309" s="450" t="s">
        <v>143</v>
      </c>
      <c r="C309" s="447">
        <v>1115.8499999999999</v>
      </c>
      <c r="D309" s="448">
        <v>1117.1833333333334</v>
      </c>
      <c r="E309" s="448">
        <v>1106.7166666666667</v>
      </c>
      <c r="F309" s="448">
        <v>1097.5833333333333</v>
      </c>
      <c r="G309" s="448">
        <v>1087.1166666666666</v>
      </c>
      <c r="H309" s="448">
        <v>1126.3166666666668</v>
      </c>
      <c r="I309" s="448">
        <v>1136.7833333333335</v>
      </c>
      <c r="J309" s="448">
        <v>1145.916666666667</v>
      </c>
      <c r="K309" s="447">
        <v>1127.6500000000001</v>
      </c>
      <c r="L309" s="447">
        <v>1108.05</v>
      </c>
      <c r="M309" s="447">
        <v>2.14954</v>
      </c>
    </row>
    <row r="310" spans="1:13">
      <c r="A310" s="245">
        <v>300</v>
      </c>
      <c r="B310" s="450" t="s">
        <v>436</v>
      </c>
      <c r="C310" s="447">
        <v>3540.1</v>
      </c>
      <c r="D310" s="448">
        <v>3566.2666666666664</v>
      </c>
      <c r="E310" s="448">
        <v>3500.333333333333</v>
      </c>
      <c r="F310" s="448">
        <v>3460.5666666666666</v>
      </c>
      <c r="G310" s="448">
        <v>3394.6333333333332</v>
      </c>
      <c r="H310" s="448">
        <v>3606.0333333333328</v>
      </c>
      <c r="I310" s="448">
        <v>3671.9666666666662</v>
      </c>
      <c r="J310" s="448">
        <v>3711.7333333333327</v>
      </c>
      <c r="K310" s="447">
        <v>3632.2</v>
      </c>
      <c r="L310" s="447">
        <v>3526.5</v>
      </c>
      <c r="M310" s="447">
        <v>2.6859999999999998E-2</v>
      </c>
    </row>
    <row r="311" spans="1:13">
      <c r="A311" s="245">
        <v>301</v>
      </c>
      <c r="B311" s="450" t="s">
        <v>437</v>
      </c>
      <c r="C311" s="447">
        <v>290.5</v>
      </c>
      <c r="D311" s="448">
        <v>292.18333333333334</v>
      </c>
      <c r="E311" s="448">
        <v>287.31666666666666</v>
      </c>
      <c r="F311" s="448">
        <v>284.13333333333333</v>
      </c>
      <c r="G311" s="448">
        <v>279.26666666666665</v>
      </c>
      <c r="H311" s="448">
        <v>295.36666666666667</v>
      </c>
      <c r="I311" s="448">
        <v>300.23333333333335</v>
      </c>
      <c r="J311" s="448">
        <v>303.41666666666669</v>
      </c>
      <c r="K311" s="447">
        <v>297.05</v>
      </c>
      <c r="L311" s="447">
        <v>289</v>
      </c>
      <c r="M311" s="447">
        <v>0.56398000000000004</v>
      </c>
    </row>
    <row r="312" spans="1:13">
      <c r="A312" s="245">
        <v>302</v>
      </c>
      <c r="B312" s="450" t="s">
        <v>137</v>
      </c>
      <c r="C312" s="447">
        <v>160.25</v>
      </c>
      <c r="D312" s="448">
        <v>157.95000000000002</v>
      </c>
      <c r="E312" s="448">
        <v>154.90000000000003</v>
      </c>
      <c r="F312" s="448">
        <v>149.55000000000001</v>
      </c>
      <c r="G312" s="448">
        <v>146.50000000000003</v>
      </c>
      <c r="H312" s="448">
        <v>163.30000000000004</v>
      </c>
      <c r="I312" s="448">
        <v>166.35000000000005</v>
      </c>
      <c r="J312" s="448">
        <v>171.70000000000005</v>
      </c>
      <c r="K312" s="447">
        <v>161</v>
      </c>
      <c r="L312" s="447">
        <v>152.6</v>
      </c>
      <c r="M312" s="447">
        <v>215.75695999999999</v>
      </c>
    </row>
    <row r="313" spans="1:13">
      <c r="A313" s="245">
        <v>303</v>
      </c>
      <c r="B313" s="450" t="s">
        <v>136</v>
      </c>
      <c r="C313" s="447">
        <v>803.25</v>
      </c>
      <c r="D313" s="448">
        <v>798.26666666666677</v>
      </c>
      <c r="E313" s="448">
        <v>786.98333333333358</v>
      </c>
      <c r="F313" s="448">
        <v>770.71666666666681</v>
      </c>
      <c r="G313" s="448">
        <v>759.43333333333362</v>
      </c>
      <c r="H313" s="448">
        <v>814.53333333333353</v>
      </c>
      <c r="I313" s="448">
        <v>825.81666666666661</v>
      </c>
      <c r="J313" s="448">
        <v>842.08333333333348</v>
      </c>
      <c r="K313" s="447">
        <v>809.55</v>
      </c>
      <c r="L313" s="447">
        <v>782</v>
      </c>
      <c r="M313" s="447">
        <v>100.92542</v>
      </c>
    </row>
    <row r="314" spans="1:13">
      <c r="A314" s="245">
        <v>304</v>
      </c>
      <c r="B314" s="450" t="s">
        <v>438</v>
      </c>
      <c r="C314" s="447">
        <v>189.65</v>
      </c>
      <c r="D314" s="448">
        <v>187.83333333333334</v>
      </c>
      <c r="E314" s="448">
        <v>183.9666666666667</v>
      </c>
      <c r="F314" s="448">
        <v>178.28333333333336</v>
      </c>
      <c r="G314" s="448">
        <v>174.41666666666671</v>
      </c>
      <c r="H314" s="448">
        <v>193.51666666666668</v>
      </c>
      <c r="I314" s="448">
        <v>197.3833333333333</v>
      </c>
      <c r="J314" s="448">
        <v>203.06666666666666</v>
      </c>
      <c r="K314" s="447">
        <v>191.7</v>
      </c>
      <c r="L314" s="447">
        <v>182.15</v>
      </c>
      <c r="M314" s="447">
        <v>7.3532400000000004</v>
      </c>
    </row>
    <row r="315" spans="1:13">
      <c r="A315" s="245">
        <v>305</v>
      </c>
      <c r="B315" s="450" t="s">
        <v>439</v>
      </c>
      <c r="C315" s="447">
        <v>216.95</v>
      </c>
      <c r="D315" s="448">
        <v>218.15</v>
      </c>
      <c r="E315" s="448">
        <v>214.3</v>
      </c>
      <c r="F315" s="448">
        <v>211.65</v>
      </c>
      <c r="G315" s="448">
        <v>207.8</v>
      </c>
      <c r="H315" s="448">
        <v>220.8</v>
      </c>
      <c r="I315" s="448">
        <v>224.64999999999998</v>
      </c>
      <c r="J315" s="448">
        <v>227.3</v>
      </c>
      <c r="K315" s="447">
        <v>222</v>
      </c>
      <c r="L315" s="447">
        <v>215.5</v>
      </c>
      <c r="M315" s="447">
        <v>2.13157</v>
      </c>
    </row>
    <row r="316" spans="1:13">
      <c r="A316" s="245">
        <v>306</v>
      </c>
      <c r="B316" s="450" t="s">
        <v>440</v>
      </c>
      <c r="C316" s="447">
        <v>527.20000000000005</v>
      </c>
      <c r="D316" s="448">
        <v>529.75</v>
      </c>
      <c r="E316" s="448">
        <v>518.45000000000005</v>
      </c>
      <c r="F316" s="448">
        <v>509.70000000000005</v>
      </c>
      <c r="G316" s="448">
        <v>498.40000000000009</v>
      </c>
      <c r="H316" s="448">
        <v>538.5</v>
      </c>
      <c r="I316" s="448">
        <v>549.79999999999995</v>
      </c>
      <c r="J316" s="448">
        <v>558.54999999999995</v>
      </c>
      <c r="K316" s="447">
        <v>541.04999999999995</v>
      </c>
      <c r="L316" s="447">
        <v>521</v>
      </c>
      <c r="M316" s="447">
        <v>2.02894</v>
      </c>
    </row>
    <row r="317" spans="1:13">
      <c r="A317" s="245">
        <v>307</v>
      </c>
      <c r="B317" s="450" t="s">
        <v>138</v>
      </c>
      <c r="C317" s="447">
        <v>159.69999999999999</v>
      </c>
      <c r="D317" s="448">
        <v>160.23333333333332</v>
      </c>
      <c r="E317" s="448">
        <v>157.51666666666665</v>
      </c>
      <c r="F317" s="448">
        <v>155.33333333333334</v>
      </c>
      <c r="G317" s="448">
        <v>152.61666666666667</v>
      </c>
      <c r="H317" s="448">
        <v>162.41666666666663</v>
      </c>
      <c r="I317" s="448">
        <v>165.13333333333327</v>
      </c>
      <c r="J317" s="448">
        <v>167.31666666666661</v>
      </c>
      <c r="K317" s="447">
        <v>162.94999999999999</v>
      </c>
      <c r="L317" s="447">
        <v>158.05000000000001</v>
      </c>
      <c r="M317" s="447">
        <v>86.513670000000005</v>
      </c>
    </row>
    <row r="318" spans="1:13">
      <c r="A318" s="245">
        <v>308</v>
      </c>
      <c r="B318" s="450" t="s">
        <v>261</v>
      </c>
      <c r="C318" s="447">
        <v>50.15</v>
      </c>
      <c r="D318" s="448">
        <v>50.783333333333331</v>
      </c>
      <c r="E318" s="448">
        <v>49.166666666666664</v>
      </c>
      <c r="F318" s="448">
        <v>48.18333333333333</v>
      </c>
      <c r="G318" s="448">
        <v>46.566666666666663</v>
      </c>
      <c r="H318" s="448">
        <v>51.766666666666666</v>
      </c>
      <c r="I318" s="448">
        <v>53.38333333333334</v>
      </c>
      <c r="J318" s="448">
        <v>54.366666666666667</v>
      </c>
      <c r="K318" s="447">
        <v>52.4</v>
      </c>
      <c r="L318" s="447">
        <v>49.8</v>
      </c>
      <c r="M318" s="447">
        <v>39.165280000000003</v>
      </c>
    </row>
    <row r="319" spans="1:13">
      <c r="A319" s="245">
        <v>309</v>
      </c>
      <c r="B319" s="450" t="s">
        <v>139</v>
      </c>
      <c r="C319" s="447">
        <v>469.05</v>
      </c>
      <c r="D319" s="448">
        <v>471.0333333333333</v>
      </c>
      <c r="E319" s="448">
        <v>466.11666666666662</v>
      </c>
      <c r="F319" s="448">
        <v>463.18333333333334</v>
      </c>
      <c r="G319" s="448">
        <v>458.26666666666665</v>
      </c>
      <c r="H319" s="448">
        <v>473.96666666666658</v>
      </c>
      <c r="I319" s="448">
        <v>478.88333333333333</v>
      </c>
      <c r="J319" s="448">
        <v>481.81666666666655</v>
      </c>
      <c r="K319" s="447">
        <v>475.95</v>
      </c>
      <c r="L319" s="447">
        <v>468.1</v>
      </c>
      <c r="M319" s="447">
        <v>13.568210000000001</v>
      </c>
    </row>
    <row r="320" spans="1:13">
      <c r="A320" s="245">
        <v>310</v>
      </c>
      <c r="B320" s="450" t="s">
        <v>140</v>
      </c>
      <c r="C320" s="447">
        <v>6737.85</v>
      </c>
      <c r="D320" s="448">
        <v>6760.6833333333334</v>
      </c>
      <c r="E320" s="448">
        <v>6706.666666666667</v>
      </c>
      <c r="F320" s="448">
        <v>6675.4833333333336</v>
      </c>
      <c r="G320" s="448">
        <v>6621.4666666666672</v>
      </c>
      <c r="H320" s="448">
        <v>6791.8666666666668</v>
      </c>
      <c r="I320" s="448">
        <v>6845.8833333333332</v>
      </c>
      <c r="J320" s="448">
        <v>6877.0666666666666</v>
      </c>
      <c r="K320" s="447">
        <v>6814.7</v>
      </c>
      <c r="L320" s="447">
        <v>6729.5</v>
      </c>
      <c r="M320" s="447">
        <v>4.7047600000000003</v>
      </c>
    </row>
    <row r="321" spans="1:13">
      <c r="A321" s="245">
        <v>311</v>
      </c>
      <c r="B321" s="450" t="s">
        <v>142</v>
      </c>
      <c r="C321" s="447">
        <v>884.35</v>
      </c>
      <c r="D321" s="448">
        <v>884.56666666666661</v>
      </c>
      <c r="E321" s="448">
        <v>875.73333333333323</v>
      </c>
      <c r="F321" s="448">
        <v>867.11666666666667</v>
      </c>
      <c r="G321" s="448">
        <v>858.2833333333333</v>
      </c>
      <c r="H321" s="448">
        <v>893.18333333333317</v>
      </c>
      <c r="I321" s="448">
        <v>902.01666666666665</v>
      </c>
      <c r="J321" s="448">
        <v>910.6333333333331</v>
      </c>
      <c r="K321" s="447">
        <v>893.4</v>
      </c>
      <c r="L321" s="447">
        <v>875.95</v>
      </c>
      <c r="M321" s="447">
        <v>2.3568099999999998</v>
      </c>
    </row>
    <row r="322" spans="1:13">
      <c r="A322" s="245">
        <v>312</v>
      </c>
      <c r="B322" s="450" t="s">
        <v>441</v>
      </c>
      <c r="C322" s="447">
        <v>2295.1</v>
      </c>
      <c r="D322" s="448">
        <v>2309.9666666666667</v>
      </c>
      <c r="E322" s="448">
        <v>2265.1833333333334</v>
      </c>
      <c r="F322" s="448">
        <v>2235.2666666666669</v>
      </c>
      <c r="G322" s="448">
        <v>2190.4833333333336</v>
      </c>
      <c r="H322" s="448">
        <v>2339.8833333333332</v>
      </c>
      <c r="I322" s="448">
        <v>2384.666666666667</v>
      </c>
      <c r="J322" s="448">
        <v>2414.583333333333</v>
      </c>
      <c r="K322" s="447">
        <v>2354.75</v>
      </c>
      <c r="L322" s="447">
        <v>2280.0500000000002</v>
      </c>
      <c r="M322" s="447">
        <v>0.46589000000000003</v>
      </c>
    </row>
    <row r="323" spans="1:13">
      <c r="A323" s="245">
        <v>313</v>
      </c>
      <c r="B323" s="450" t="s">
        <v>144</v>
      </c>
      <c r="C323" s="447">
        <v>2094.1</v>
      </c>
      <c r="D323" s="448">
        <v>2095.1666666666665</v>
      </c>
      <c r="E323" s="448">
        <v>2074.333333333333</v>
      </c>
      <c r="F323" s="448">
        <v>2054.5666666666666</v>
      </c>
      <c r="G323" s="448">
        <v>2033.7333333333331</v>
      </c>
      <c r="H323" s="448">
        <v>2114.9333333333329</v>
      </c>
      <c r="I323" s="448">
        <v>2135.766666666666</v>
      </c>
      <c r="J323" s="448">
        <v>2155.5333333333328</v>
      </c>
      <c r="K323" s="447">
        <v>2116</v>
      </c>
      <c r="L323" s="447">
        <v>2075.4</v>
      </c>
      <c r="M323" s="447">
        <v>6.5452199999999996</v>
      </c>
    </row>
    <row r="324" spans="1:13">
      <c r="A324" s="245">
        <v>314</v>
      </c>
      <c r="B324" s="450" t="s">
        <v>442</v>
      </c>
      <c r="C324" s="447">
        <v>112.8</v>
      </c>
      <c r="D324" s="448">
        <v>112.40000000000002</v>
      </c>
      <c r="E324" s="448">
        <v>111.05000000000004</v>
      </c>
      <c r="F324" s="448">
        <v>109.30000000000003</v>
      </c>
      <c r="G324" s="448">
        <v>107.95000000000005</v>
      </c>
      <c r="H324" s="448">
        <v>114.15000000000003</v>
      </c>
      <c r="I324" s="448">
        <v>115.50000000000003</v>
      </c>
      <c r="J324" s="448">
        <v>117.25000000000003</v>
      </c>
      <c r="K324" s="447">
        <v>113.75</v>
      </c>
      <c r="L324" s="447">
        <v>110.65</v>
      </c>
      <c r="M324" s="447">
        <v>5.7373099999999999</v>
      </c>
    </row>
    <row r="325" spans="1:13">
      <c r="A325" s="245">
        <v>315</v>
      </c>
      <c r="B325" s="450" t="s">
        <v>443</v>
      </c>
      <c r="C325" s="447">
        <v>562.45000000000005</v>
      </c>
      <c r="D325" s="448">
        <v>569.1</v>
      </c>
      <c r="E325" s="448">
        <v>553.35</v>
      </c>
      <c r="F325" s="448">
        <v>544.25</v>
      </c>
      <c r="G325" s="448">
        <v>528.5</v>
      </c>
      <c r="H325" s="448">
        <v>578.20000000000005</v>
      </c>
      <c r="I325" s="448">
        <v>593.95000000000005</v>
      </c>
      <c r="J325" s="448">
        <v>603.05000000000007</v>
      </c>
      <c r="K325" s="447">
        <v>584.85</v>
      </c>
      <c r="L325" s="447">
        <v>560</v>
      </c>
      <c r="M325" s="447">
        <v>3.17313</v>
      </c>
    </row>
    <row r="326" spans="1:13">
      <c r="A326" s="245">
        <v>316</v>
      </c>
      <c r="B326" s="450" t="s">
        <v>754</v>
      </c>
      <c r="C326" s="447">
        <v>200.4</v>
      </c>
      <c r="D326" s="448">
        <v>201.26666666666665</v>
      </c>
      <c r="E326" s="448">
        <v>196.6333333333333</v>
      </c>
      <c r="F326" s="448">
        <v>192.86666666666665</v>
      </c>
      <c r="G326" s="448">
        <v>188.23333333333329</v>
      </c>
      <c r="H326" s="448">
        <v>205.0333333333333</v>
      </c>
      <c r="I326" s="448">
        <v>209.66666666666663</v>
      </c>
      <c r="J326" s="448">
        <v>213.43333333333331</v>
      </c>
      <c r="K326" s="447">
        <v>205.9</v>
      </c>
      <c r="L326" s="447">
        <v>197.5</v>
      </c>
      <c r="M326" s="447">
        <v>10.32564</v>
      </c>
    </row>
    <row r="327" spans="1:13">
      <c r="A327" s="245">
        <v>317</v>
      </c>
      <c r="B327" s="450" t="s">
        <v>145</v>
      </c>
      <c r="C327" s="447">
        <v>238.9</v>
      </c>
      <c r="D327" s="448">
        <v>238.91666666666666</v>
      </c>
      <c r="E327" s="448">
        <v>233.48333333333332</v>
      </c>
      <c r="F327" s="448">
        <v>228.06666666666666</v>
      </c>
      <c r="G327" s="448">
        <v>222.63333333333333</v>
      </c>
      <c r="H327" s="448">
        <v>244.33333333333331</v>
      </c>
      <c r="I327" s="448">
        <v>249.76666666666665</v>
      </c>
      <c r="J327" s="448">
        <v>255.18333333333331</v>
      </c>
      <c r="K327" s="447">
        <v>244.35</v>
      </c>
      <c r="L327" s="447">
        <v>233.5</v>
      </c>
      <c r="M327" s="447">
        <v>121.48975</v>
      </c>
    </row>
    <row r="328" spans="1:13">
      <c r="A328" s="245">
        <v>318</v>
      </c>
      <c r="B328" s="450" t="s">
        <v>444</v>
      </c>
      <c r="C328" s="447">
        <v>747.45</v>
      </c>
      <c r="D328" s="448">
        <v>753.45000000000016</v>
      </c>
      <c r="E328" s="448">
        <v>737.20000000000027</v>
      </c>
      <c r="F328" s="448">
        <v>726.95000000000016</v>
      </c>
      <c r="G328" s="448">
        <v>710.70000000000027</v>
      </c>
      <c r="H328" s="448">
        <v>763.70000000000027</v>
      </c>
      <c r="I328" s="448">
        <v>779.95</v>
      </c>
      <c r="J328" s="448">
        <v>790.20000000000027</v>
      </c>
      <c r="K328" s="447">
        <v>769.7</v>
      </c>
      <c r="L328" s="447">
        <v>743.2</v>
      </c>
      <c r="M328" s="447">
        <v>4.9976399999999996</v>
      </c>
    </row>
    <row r="329" spans="1:13">
      <c r="A329" s="245">
        <v>319</v>
      </c>
      <c r="B329" s="450" t="s">
        <v>262</v>
      </c>
      <c r="C329" s="447">
        <v>1764.35</v>
      </c>
      <c r="D329" s="448">
        <v>1771.9333333333334</v>
      </c>
      <c r="E329" s="448">
        <v>1751.1166666666668</v>
      </c>
      <c r="F329" s="448">
        <v>1737.8833333333334</v>
      </c>
      <c r="G329" s="448">
        <v>1717.0666666666668</v>
      </c>
      <c r="H329" s="448">
        <v>1785.1666666666667</v>
      </c>
      <c r="I329" s="448">
        <v>1805.9833333333333</v>
      </c>
      <c r="J329" s="448">
        <v>1819.2166666666667</v>
      </c>
      <c r="K329" s="447">
        <v>1792.75</v>
      </c>
      <c r="L329" s="447">
        <v>1758.7</v>
      </c>
      <c r="M329" s="447">
        <v>1.4154599999999999</v>
      </c>
    </row>
    <row r="330" spans="1:13">
      <c r="A330" s="245">
        <v>320</v>
      </c>
      <c r="B330" s="450" t="s">
        <v>445</v>
      </c>
      <c r="C330" s="447">
        <v>1625.95</v>
      </c>
      <c r="D330" s="448">
        <v>1629.9666666666665</v>
      </c>
      <c r="E330" s="448">
        <v>1614.9333333333329</v>
      </c>
      <c r="F330" s="448">
        <v>1603.9166666666665</v>
      </c>
      <c r="G330" s="448">
        <v>1588.883333333333</v>
      </c>
      <c r="H330" s="448">
        <v>1640.9833333333329</v>
      </c>
      <c r="I330" s="448">
        <v>1656.0166666666662</v>
      </c>
      <c r="J330" s="448">
        <v>1667.0333333333328</v>
      </c>
      <c r="K330" s="447">
        <v>1645</v>
      </c>
      <c r="L330" s="447">
        <v>1618.95</v>
      </c>
      <c r="M330" s="447">
        <v>2.59598</v>
      </c>
    </row>
    <row r="331" spans="1:13">
      <c r="A331" s="245">
        <v>321</v>
      </c>
      <c r="B331" s="450" t="s">
        <v>147</v>
      </c>
      <c r="C331" s="447">
        <v>1263.1500000000001</v>
      </c>
      <c r="D331" s="448">
        <v>1272.95</v>
      </c>
      <c r="E331" s="448">
        <v>1247.9000000000001</v>
      </c>
      <c r="F331" s="448">
        <v>1232.6500000000001</v>
      </c>
      <c r="G331" s="448">
        <v>1207.6000000000001</v>
      </c>
      <c r="H331" s="448">
        <v>1288.2</v>
      </c>
      <c r="I331" s="448">
        <v>1313.2499999999998</v>
      </c>
      <c r="J331" s="448">
        <v>1328.5</v>
      </c>
      <c r="K331" s="447">
        <v>1298</v>
      </c>
      <c r="L331" s="447">
        <v>1257.7</v>
      </c>
      <c r="M331" s="447">
        <v>13.518879999999999</v>
      </c>
    </row>
    <row r="332" spans="1:13">
      <c r="A332" s="245">
        <v>322</v>
      </c>
      <c r="B332" s="450" t="s">
        <v>263</v>
      </c>
      <c r="C332" s="447">
        <v>934.5</v>
      </c>
      <c r="D332" s="448">
        <v>930.26666666666677</v>
      </c>
      <c r="E332" s="448">
        <v>923.03333333333353</v>
      </c>
      <c r="F332" s="448">
        <v>911.56666666666672</v>
      </c>
      <c r="G332" s="448">
        <v>904.33333333333348</v>
      </c>
      <c r="H332" s="448">
        <v>941.73333333333358</v>
      </c>
      <c r="I332" s="448">
        <v>948.96666666666692</v>
      </c>
      <c r="J332" s="448">
        <v>960.43333333333362</v>
      </c>
      <c r="K332" s="447">
        <v>937.5</v>
      </c>
      <c r="L332" s="447">
        <v>918.8</v>
      </c>
      <c r="M332" s="447">
        <v>4.4541300000000001</v>
      </c>
    </row>
    <row r="333" spans="1:13">
      <c r="A333" s="245">
        <v>323</v>
      </c>
      <c r="B333" s="450" t="s">
        <v>149</v>
      </c>
      <c r="C333" s="447">
        <v>49.4</v>
      </c>
      <c r="D333" s="448">
        <v>49.75</v>
      </c>
      <c r="E333" s="448">
        <v>48.65</v>
      </c>
      <c r="F333" s="448">
        <v>47.9</v>
      </c>
      <c r="G333" s="448">
        <v>46.8</v>
      </c>
      <c r="H333" s="448">
        <v>50.5</v>
      </c>
      <c r="I333" s="448">
        <v>51.599999999999994</v>
      </c>
      <c r="J333" s="448">
        <v>52.35</v>
      </c>
      <c r="K333" s="447">
        <v>50.85</v>
      </c>
      <c r="L333" s="447">
        <v>49</v>
      </c>
      <c r="M333" s="447">
        <v>105.40309000000001</v>
      </c>
    </row>
    <row r="334" spans="1:13">
      <c r="A334" s="245">
        <v>324</v>
      </c>
      <c r="B334" s="450" t="s">
        <v>150</v>
      </c>
      <c r="C334" s="447">
        <v>83.3</v>
      </c>
      <c r="D334" s="448">
        <v>82.966666666666654</v>
      </c>
      <c r="E334" s="448">
        <v>81.133333333333312</v>
      </c>
      <c r="F334" s="448">
        <v>78.966666666666654</v>
      </c>
      <c r="G334" s="448">
        <v>77.133333333333312</v>
      </c>
      <c r="H334" s="448">
        <v>85.133333333333312</v>
      </c>
      <c r="I334" s="448">
        <v>86.966666666666654</v>
      </c>
      <c r="J334" s="448">
        <v>89.133333333333312</v>
      </c>
      <c r="K334" s="447">
        <v>84.8</v>
      </c>
      <c r="L334" s="447">
        <v>80.8</v>
      </c>
      <c r="M334" s="447">
        <v>53.89725</v>
      </c>
    </row>
    <row r="335" spans="1:13">
      <c r="A335" s="245">
        <v>325</v>
      </c>
      <c r="B335" s="450" t="s">
        <v>446</v>
      </c>
      <c r="C335" s="447">
        <v>522.95000000000005</v>
      </c>
      <c r="D335" s="448">
        <v>523.9666666666667</v>
      </c>
      <c r="E335" s="448">
        <v>517.98333333333335</v>
      </c>
      <c r="F335" s="448">
        <v>513.01666666666665</v>
      </c>
      <c r="G335" s="448">
        <v>507.0333333333333</v>
      </c>
      <c r="H335" s="448">
        <v>528.93333333333339</v>
      </c>
      <c r="I335" s="448">
        <v>534.91666666666674</v>
      </c>
      <c r="J335" s="448">
        <v>539.88333333333344</v>
      </c>
      <c r="K335" s="447">
        <v>529.95000000000005</v>
      </c>
      <c r="L335" s="447">
        <v>519</v>
      </c>
      <c r="M335" s="447">
        <v>0.66503999999999996</v>
      </c>
    </row>
    <row r="336" spans="1:13">
      <c r="A336" s="245">
        <v>326</v>
      </c>
      <c r="B336" s="450" t="s">
        <v>264</v>
      </c>
      <c r="C336" s="447">
        <v>25.55</v>
      </c>
      <c r="D336" s="448">
        <v>25.633333333333336</v>
      </c>
      <c r="E336" s="448">
        <v>25.366666666666674</v>
      </c>
      <c r="F336" s="448">
        <v>25.183333333333337</v>
      </c>
      <c r="G336" s="448">
        <v>24.916666666666675</v>
      </c>
      <c r="H336" s="448">
        <v>25.816666666666674</v>
      </c>
      <c r="I336" s="448">
        <v>26.083333333333332</v>
      </c>
      <c r="J336" s="448">
        <v>26.266666666666673</v>
      </c>
      <c r="K336" s="447">
        <v>25.9</v>
      </c>
      <c r="L336" s="447">
        <v>25.45</v>
      </c>
      <c r="M336" s="447">
        <v>31.852319999999999</v>
      </c>
    </row>
    <row r="337" spans="1:13">
      <c r="A337" s="245">
        <v>327</v>
      </c>
      <c r="B337" s="450" t="s">
        <v>447</v>
      </c>
      <c r="C337" s="447">
        <v>61.4</v>
      </c>
      <c r="D337" s="448">
        <v>61.783333333333339</v>
      </c>
      <c r="E337" s="448">
        <v>60.816666666666677</v>
      </c>
      <c r="F337" s="448">
        <v>60.233333333333341</v>
      </c>
      <c r="G337" s="448">
        <v>59.26666666666668</v>
      </c>
      <c r="H337" s="448">
        <v>62.366666666666674</v>
      </c>
      <c r="I337" s="448">
        <v>63.333333333333329</v>
      </c>
      <c r="J337" s="448">
        <v>63.916666666666671</v>
      </c>
      <c r="K337" s="447">
        <v>62.75</v>
      </c>
      <c r="L337" s="447">
        <v>61.2</v>
      </c>
      <c r="M337" s="447">
        <v>29.517710000000001</v>
      </c>
    </row>
    <row r="338" spans="1:13">
      <c r="A338" s="245">
        <v>328</v>
      </c>
      <c r="B338" s="450" t="s">
        <v>152</v>
      </c>
      <c r="C338" s="447">
        <v>178.7</v>
      </c>
      <c r="D338" s="448">
        <v>179.69999999999996</v>
      </c>
      <c r="E338" s="448">
        <v>175.69999999999993</v>
      </c>
      <c r="F338" s="448">
        <v>172.69999999999996</v>
      </c>
      <c r="G338" s="448">
        <v>168.69999999999993</v>
      </c>
      <c r="H338" s="448">
        <v>182.69999999999993</v>
      </c>
      <c r="I338" s="448">
        <v>186.7</v>
      </c>
      <c r="J338" s="448">
        <v>189.69999999999993</v>
      </c>
      <c r="K338" s="447">
        <v>183.7</v>
      </c>
      <c r="L338" s="447">
        <v>176.7</v>
      </c>
      <c r="M338" s="447">
        <v>194.75577000000001</v>
      </c>
    </row>
    <row r="339" spans="1:13">
      <c r="A339" s="245">
        <v>329</v>
      </c>
      <c r="B339" s="450" t="s">
        <v>694</v>
      </c>
      <c r="C339" s="447">
        <v>212.5</v>
      </c>
      <c r="D339" s="448">
        <v>212.33333333333334</v>
      </c>
      <c r="E339" s="448">
        <v>209.66666666666669</v>
      </c>
      <c r="F339" s="448">
        <v>206.83333333333334</v>
      </c>
      <c r="G339" s="448">
        <v>204.16666666666669</v>
      </c>
      <c r="H339" s="448">
        <v>215.16666666666669</v>
      </c>
      <c r="I339" s="448">
        <v>217.83333333333337</v>
      </c>
      <c r="J339" s="448">
        <v>220.66666666666669</v>
      </c>
      <c r="K339" s="447">
        <v>215</v>
      </c>
      <c r="L339" s="447">
        <v>209.5</v>
      </c>
      <c r="M339" s="447">
        <v>6.7616399999999999</v>
      </c>
    </row>
    <row r="340" spans="1:13">
      <c r="A340" s="245">
        <v>330</v>
      </c>
      <c r="B340" s="450" t="s">
        <v>153</v>
      </c>
      <c r="C340" s="447">
        <v>111.75</v>
      </c>
      <c r="D340" s="448">
        <v>111.8</v>
      </c>
      <c r="E340" s="448">
        <v>110.85</v>
      </c>
      <c r="F340" s="448">
        <v>109.95</v>
      </c>
      <c r="G340" s="448">
        <v>109</v>
      </c>
      <c r="H340" s="448">
        <v>112.69999999999999</v>
      </c>
      <c r="I340" s="448">
        <v>113.65</v>
      </c>
      <c r="J340" s="448">
        <v>114.54999999999998</v>
      </c>
      <c r="K340" s="447">
        <v>112.75</v>
      </c>
      <c r="L340" s="447">
        <v>110.9</v>
      </c>
      <c r="M340" s="447">
        <v>103.03689</v>
      </c>
    </row>
    <row r="341" spans="1:13">
      <c r="A341" s="245">
        <v>331</v>
      </c>
      <c r="B341" s="450" t="s">
        <v>448</v>
      </c>
      <c r="C341" s="447">
        <v>440.1</v>
      </c>
      <c r="D341" s="448">
        <v>442.81666666666661</v>
      </c>
      <c r="E341" s="448">
        <v>423.43333333333322</v>
      </c>
      <c r="F341" s="448">
        <v>406.76666666666659</v>
      </c>
      <c r="G341" s="448">
        <v>387.38333333333321</v>
      </c>
      <c r="H341" s="448">
        <v>459.48333333333323</v>
      </c>
      <c r="I341" s="448">
        <v>478.86666666666667</v>
      </c>
      <c r="J341" s="448">
        <v>495.53333333333325</v>
      </c>
      <c r="K341" s="447">
        <v>462.2</v>
      </c>
      <c r="L341" s="447">
        <v>426.15</v>
      </c>
      <c r="M341" s="447">
        <v>4.1628100000000003</v>
      </c>
    </row>
    <row r="342" spans="1:13">
      <c r="A342" s="245">
        <v>332</v>
      </c>
      <c r="B342" s="450" t="s">
        <v>148</v>
      </c>
      <c r="C342" s="447">
        <v>71.650000000000006</v>
      </c>
      <c r="D342" s="448">
        <v>71.933333333333323</v>
      </c>
      <c r="E342" s="448">
        <v>70.066666666666649</v>
      </c>
      <c r="F342" s="448">
        <v>68.48333333333332</v>
      </c>
      <c r="G342" s="448">
        <v>66.616666666666646</v>
      </c>
      <c r="H342" s="448">
        <v>73.516666666666652</v>
      </c>
      <c r="I342" s="448">
        <v>75.383333333333326</v>
      </c>
      <c r="J342" s="448">
        <v>76.966666666666654</v>
      </c>
      <c r="K342" s="447">
        <v>73.8</v>
      </c>
      <c r="L342" s="447">
        <v>70.349999999999994</v>
      </c>
      <c r="M342" s="447">
        <v>391.25274999999999</v>
      </c>
    </row>
    <row r="343" spans="1:13">
      <c r="A343" s="245">
        <v>333</v>
      </c>
      <c r="B343" s="450" t="s">
        <v>449</v>
      </c>
      <c r="C343" s="447">
        <v>69.45</v>
      </c>
      <c r="D343" s="448">
        <v>70.266666666666666</v>
      </c>
      <c r="E343" s="448">
        <v>68.033333333333331</v>
      </c>
      <c r="F343" s="448">
        <v>66.61666666666666</v>
      </c>
      <c r="G343" s="448">
        <v>64.383333333333326</v>
      </c>
      <c r="H343" s="448">
        <v>71.683333333333337</v>
      </c>
      <c r="I343" s="448">
        <v>73.916666666666657</v>
      </c>
      <c r="J343" s="448">
        <v>75.333333333333343</v>
      </c>
      <c r="K343" s="447">
        <v>72.5</v>
      </c>
      <c r="L343" s="447">
        <v>68.849999999999994</v>
      </c>
      <c r="M343" s="447">
        <v>105.73833999999999</v>
      </c>
    </row>
    <row r="344" spans="1:13">
      <c r="A344" s="245">
        <v>334</v>
      </c>
      <c r="B344" s="450" t="s">
        <v>450</v>
      </c>
      <c r="C344" s="447">
        <v>3188.25</v>
      </c>
      <c r="D344" s="448">
        <v>3186.75</v>
      </c>
      <c r="E344" s="448">
        <v>3151.5</v>
      </c>
      <c r="F344" s="448">
        <v>3114.75</v>
      </c>
      <c r="G344" s="448">
        <v>3079.5</v>
      </c>
      <c r="H344" s="448">
        <v>3223.5</v>
      </c>
      <c r="I344" s="448">
        <v>3258.75</v>
      </c>
      <c r="J344" s="448">
        <v>3295.5</v>
      </c>
      <c r="K344" s="447">
        <v>3222</v>
      </c>
      <c r="L344" s="447">
        <v>3150</v>
      </c>
      <c r="M344" s="447">
        <v>1.45587</v>
      </c>
    </row>
    <row r="345" spans="1:13">
      <c r="A345" s="245">
        <v>335</v>
      </c>
      <c r="B345" s="450" t="s">
        <v>755</v>
      </c>
      <c r="C345" s="447">
        <v>78.099999999999994</v>
      </c>
      <c r="D345" s="448">
        <v>77.95</v>
      </c>
      <c r="E345" s="448">
        <v>72.900000000000006</v>
      </c>
      <c r="F345" s="448">
        <v>67.7</v>
      </c>
      <c r="G345" s="448">
        <v>62.650000000000006</v>
      </c>
      <c r="H345" s="448">
        <v>83.15</v>
      </c>
      <c r="I345" s="448">
        <v>88.199999999999989</v>
      </c>
      <c r="J345" s="448">
        <v>93.4</v>
      </c>
      <c r="K345" s="447">
        <v>83</v>
      </c>
      <c r="L345" s="447">
        <v>72.75</v>
      </c>
      <c r="M345" s="447">
        <v>38.776560000000003</v>
      </c>
    </row>
    <row r="346" spans="1:13">
      <c r="A346" s="245">
        <v>336</v>
      </c>
      <c r="B346" s="450" t="s">
        <v>151</v>
      </c>
      <c r="C346" s="447">
        <v>17285.349999999999</v>
      </c>
      <c r="D346" s="448">
        <v>17335.666666666668</v>
      </c>
      <c r="E346" s="448">
        <v>17171.683333333334</v>
      </c>
      <c r="F346" s="448">
        <v>17058.016666666666</v>
      </c>
      <c r="G346" s="448">
        <v>16894.033333333333</v>
      </c>
      <c r="H346" s="448">
        <v>17449.333333333336</v>
      </c>
      <c r="I346" s="448">
        <v>17613.316666666666</v>
      </c>
      <c r="J346" s="448">
        <v>17726.983333333337</v>
      </c>
      <c r="K346" s="447">
        <v>17499.650000000001</v>
      </c>
      <c r="L346" s="447">
        <v>17222</v>
      </c>
      <c r="M346" s="447">
        <v>0.49253000000000002</v>
      </c>
    </row>
    <row r="347" spans="1:13">
      <c r="A347" s="245">
        <v>337</v>
      </c>
      <c r="B347" s="450" t="s">
        <v>791</v>
      </c>
      <c r="C347" s="447">
        <v>41.75</v>
      </c>
      <c r="D347" s="448">
        <v>42.116666666666667</v>
      </c>
      <c r="E347" s="448">
        <v>40.883333333333333</v>
      </c>
      <c r="F347" s="448">
        <v>40.016666666666666</v>
      </c>
      <c r="G347" s="448">
        <v>38.783333333333331</v>
      </c>
      <c r="H347" s="448">
        <v>42.983333333333334</v>
      </c>
      <c r="I347" s="448">
        <v>44.216666666666669</v>
      </c>
      <c r="J347" s="448">
        <v>45.083333333333336</v>
      </c>
      <c r="K347" s="447">
        <v>43.35</v>
      </c>
      <c r="L347" s="447">
        <v>41.25</v>
      </c>
      <c r="M347" s="447">
        <v>78.054900000000004</v>
      </c>
    </row>
    <row r="348" spans="1:13">
      <c r="A348" s="245">
        <v>338</v>
      </c>
      <c r="B348" s="450" t="s">
        <v>451</v>
      </c>
      <c r="C348" s="447">
        <v>2143.6999999999998</v>
      </c>
      <c r="D348" s="448">
        <v>2145.2166666666667</v>
      </c>
      <c r="E348" s="448">
        <v>2123.6333333333332</v>
      </c>
      <c r="F348" s="448">
        <v>2103.5666666666666</v>
      </c>
      <c r="G348" s="448">
        <v>2081.9833333333331</v>
      </c>
      <c r="H348" s="448">
        <v>2165.2833333333333</v>
      </c>
      <c r="I348" s="448">
        <v>2186.8666666666663</v>
      </c>
      <c r="J348" s="448">
        <v>2206.9333333333334</v>
      </c>
      <c r="K348" s="447">
        <v>2166.8000000000002</v>
      </c>
      <c r="L348" s="447">
        <v>2125.15</v>
      </c>
      <c r="M348" s="447">
        <v>6.0339999999999998E-2</v>
      </c>
    </row>
    <row r="349" spans="1:13">
      <c r="A349" s="245">
        <v>339</v>
      </c>
      <c r="B349" s="450" t="s">
        <v>790</v>
      </c>
      <c r="C349" s="447">
        <v>349.65</v>
      </c>
      <c r="D349" s="448">
        <v>351.48333333333335</v>
      </c>
      <c r="E349" s="448">
        <v>346.16666666666669</v>
      </c>
      <c r="F349" s="448">
        <v>342.68333333333334</v>
      </c>
      <c r="G349" s="448">
        <v>337.36666666666667</v>
      </c>
      <c r="H349" s="448">
        <v>354.9666666666667</v>
      </c>
      <c r="I349" s="448">
        <v>360.2833333333333</v>
      </c>
      <c r="J349" s="448">
        <v>363.76666666666671</v>
      </c>
      <c r="K349" s="447">
        <v>356.8</v>
      </c>
      <c r="L349" s="447">
        <v>348</v>
      </c>
      <c r="M349" s="447">
        <v>4.9734600000000002</v>
      </c>
    </row>
    <row r="350" spans="1:13">
      <c r="A350" s="245">
        <v>340</v>
      </c>
      <c r="B350" s="450" t="s">
        <v>265</v>
      </c>
      <c r="C350" s="447">
        <v>598.04999999999995</v>
      </c>
      <c r="D350" s="448">
        <v>600.98333333333323</v>
      </c>
      <c r="E350" s="448">
        <v>574.06666666666649</v>
      </c>
      <c r="F350" s="448">
        <v>550.08333333333326</v>
      </c>
      <c r="G350" s="448">
        <v>523.16666666666652</v>
      </c>
      <c r="H350" s="448">
        <v>624.96666666666647</v>
      </c>
      <c r="I350" s="448">
        <v>651.88333333333321</v>
      </c>
      <c r="J350" s="448">
        <v>675.86666666666645</v>
      </c>
      <c r="K350" s="447">
        <v>627.9</v>
      </c>
      <c r="L350" s="447">
        <v>577</v>
      </c>
      <c r="M350" s="447">
        <v>23.91648</v>
      </c>
    </row>
    <row r="351" spans="1:13">
      <c r="A351" s="245">
        <v>341</v>
      </c>
      <c r="B351" s="450" t="s">
        <v>155</v>
      </c>
      <c r="C351" s="447">
        <v>111.8</v>
      </c>
      <c r="D351" s="448">
        <v>112.56666666666666</v>
      </c>
      <c r="E351" s="448">
        <v>110.43333333333332</v>
      </c>
      <c r="F351" s="448">
        <v>109.06666666666666</v>
      </c>
      <c r="G351" s="448">
        <v>106.93333333333332</v>
      </c>
      <c r="H351" s="448">
        <v>113.93333333333332</v>
      </c>
      <c r="I351" s="448">
        <v>116.06666666666665</v>
      </c>
      <c r="J351" s="448">
        <v>117.43333333333332</v>
      </c>
      <c r="K351" s="447">
        <v>114.7</v>
      </c>
      <c r="L351" s="447">
        <v>111.2</v>
      </c>
      <c r="M351" s="447">
        <v>211.31045</v>
      </c>
    </row>
    <row r="352" spans="1:13">
      <c r="A352" s="245">
        <v>342</v>
      </c>
      <c r="B352" s="450" t="s">
        <v>154</v>
      </c>
      <c r="C352" s="447">
        <v>133.05000000000001</v>
      </c>
      <c r="D352" s="448">
        <v>133.1</v>
      </c>
      <c r="E352" s="448">
        <v>131.19999999999999</v>
      </c>
      <c r="F352" s="448">
        <v>129.35</v>
      </c>
      <c r="G352" s="448">
        <v>127.44999999999999</v>
      </c>
      <c r="H352" s="448">
        <v>134.94999999999999</v>
      </c>
      <c r="I352" s="448">
        <v>136.85000000000002</v>
      </c>
      <c r="J352" s="448">
        <v>138.69999999999999</v>
      </c>
      <c r="K352" s="447">
        <v>135</v>
      </c>
      <c r="L352" s="447">
        <v>131.25</v>
      </c>
      <c r="M352" s="447">
        <v>7.4120699999999999</v>
      </c>
    </row>
    <row r="353" spans="1:13">
      <c r="A353" s="245">
        <v>343</v>
      </c>
      <c r="B353" s="450" t="s">
        <v>452</v>
      </c>
      <c r="C353" s="447">
        <v>81.75</v>
      </c>
      <c r="D353" s="448">
        <v>82.533333333333331</v>
      </c>
      <c r="E353" s="448">
        <v>79.61666666666666</v>
      </c>
      <c r="F353" s="448">
        <v>77.483333333333334</v>
      </c>
      <c r="G353" s="448">
        <v>74.566666666666663</v>
      </c>
      <c r="H353" s="448">
        <v>84.666666666666657</v>
      </c>
      <c r="I353" s="448">
        <v>87.583333333333343</v>
      </c>
      <c r="J353" s="448">
        <v>89.716666666666654</v>
      </c>
      <c r="K353" s="447">
        <v>85.45</v>
      </c>
      <c r="L353" s="447">
        <v>80.400000000000006</v>
      </c>
      <c r="M353" s="447">
        <v>1.5338400000000001</v>
      </c>
    </row>
    <row r="354" spans="1:13">
      <c r="A354" s="245">
        <v>344</v>
      </c>
      <c r="B354" s="450" t="s">
        <v>266</v>
      </c>
      <c r="C354" s="447">
        <v>3623.05</v>
      </c>
      <c r="D354" s="448">
        <v>3595.8333333333335</v>
      </c>
      <c r="E354" s="448">
        <v>3551.666666666667</v>
      </c>
      <c r="F354" s="448">
        <v>3480.2833333333333</v>
      </c>
      <c r="G354" s="448">
        <v>3436.1166666666668</v>
      </c>
      <c r="H354" s="448">
        <v>3667.2166666666672</v>
      </c>
      <c r="I354" s="448">
        <v>3711.3833333333341</v>
      </c>
      <c r="J354" s="448">
        <v>3782.7666666666673</v>
      </c>
      <c r="K354" s="447">
        <v>3640</v>
      </c>
      <c r="L354" s="447">
        <v>3524.45</v>
      </c>
      <c r="M354" s="447">
        <v>0.97218000000000004</v>
      </c>
    </row>
    <row r="355" spans="1:13">
      <c r="A355" s="245">
        <v>345</v>
      </c>
      <c r="B355" s="450" t="s">
        <v>453</v>
      </c>
      <c r="C355" s="447">
        <v>134.75</v>
      </c>
      <c r="D355" s="448">
        <v>133.01666666666668</v>
      </c>
      <c r="E355" s="448">
        <v>128.73333333333335</v>
      </c>
      <c r="F355" s="448">
        <v>122.71666666666667</v>
      </c>
      <c r="G355" s="448">
        <v>118.43333333333334</v>
      </c>
      <c r="H355" s="448">
        <v>139.03333333333336</v>
      </c>
      <c r="I355" s="448">
        <v>143.31666666666672</v>
      </c>
      <c r="J355" s="448">
        <v>149.33333333333337</v>
      </c>
      <c r="K355" s="447">
        <v>137.30000000000001</v>
      </c>
      <c r="L355" s="447">
        <v>127</v>
      </c>
      <c r="M355" s="447">
        <v>52.805770000000003</v>
      </c>
    </row>
    <row r="356" spans="1:13">
      <c r="A356" s="245">
        <v>346</v>
      </c>
      <c r="B356" s="450" t="s">
        <v>454</v>
      </c>
      <c r="C356" s="447">
        <v>291.95</v>
      </c>
      <c r="D356" s="448">
        <v>292.51666666666665</v>
      </c>
      <c r="E356" s="448">
        <v>285.63333333333333</v>
      </c>
      <c r="F356" s="448">
        <v>279.31666666666666</v>
      </c>
      <c r="G356" s="448">
        <v>272.43333333333334</v>
      </c>
      <c r="H356" s="448">
        <v>298.83333333333331</v>
      </c>
      <c r="I356" s="448">
        <v>305.71666666666664</v>
      </c>
      <c r="J356" s="448">
        <v>312.0333333333333</v>
      </c>
      <c r="K356" s="447">
        <v>299.39999999999998</v>
      </c>
      <c r="L356" s="447">
        <v>286.2</v>
      </c>
      <c r="M356" s="447">
        <v>13.469060000000001</v>
      </c>
    </row>
    <row r="357" spans="1:13">
      <c r="A357" s="245">
        <v>347</v>
      </c>
      <c r="B357" s="450" t="s">
        <v>455</v>
      </c>
      <c r="C357" s="447">
        <v>313.55</v>
      </c>
      <c r="D357" s="448">
        <v>317.84999999999997</v>
      </c>
      <c r="E357" s="448">
        <v>306.89999999999992</v>
      </c>
      <c r="F357" s="448">
        <v>300.24999999999994</v>
      </c>
      <c r="G357" s="448">
        <v>289.2999999999999</v>
      </c>
      <c r="H357" s="448">
        <v>324.49999999999994</v>
      </c>
      <c r="I357" s="448">
        <v>335.45</v>
      </c>
      <c r="J357" s="448">
        <v>342.09999999999997</v>
      </c>
      <c r="K357" s="447">
        <v>328.8</v>
      </c>
      <c r="L357" s="447">
        <v>311.2</v>
      </c>
      <c r="M357" s="447">
        <v>2.4248599999999998</v>
      </c>
    </row>
    <row r="358" spans="1:13">
      <c r="A358" s="245">
        <v>348</v>
      </c>
      <c r="B358" s="450" t="s">
        <v>267</v>
      </c>
      <c r="C358" s="447">
        <v>2586.5500000000002</v>
      </c>
      <c r="D358" s="448">
        <v>2597.9500000000003</v>
      </c>
      <c r="E358" s="448">
        <v>2555.9000000000005</v>
      </c>
      <c r="F358" s="448">
        <v>2525.2500000000005</v>
      </c>
      <c r="G358" s="448">
        <v>2483.2000000000007</v>
      </c>
      <c r="H358" s="448">
        <v>2628.6000000000004</v>
      </c>
      <c r="I358" s="448">
        <v>2670.6500000000005</v>
      </c>
      <c r="J358" s="448">
        <v>2701.3</v>
      </c>
      <c r="K358" s="447">
        <v>2640</v>
      </c>
      <c r="L358" s="447">
        <v>2567.3000000000002</v>
      </c>
      <c r="M358" s="447">
        <v>14.03443</v>
      </c>
    </row>
    <row r="359" spans="1:13">
      <c r="A359" s="245">
        <v>349</v>
      </c>
      <c r="B359" s="450" t="s">
        <v>268</v>
      </c>
      <c r="C359" s="447">
        <v>392.8</v>
      </c>
      <c r="D359" s="448">
        <v>392.85000000000008</v>
      </c>
      <c r="E359" s="448">
        <v>389.10000000000014</v>
      </c>
      <c r="F359" s="448">
        <v>385.40000000000003</v>
      </c>
      <c r="G359" s="448">
        <v>381.65000000000009</v>
      </c>
      <c r="H359" s="448">
        <v>396.55000000000018</v>
      </c>
      <c r="I359" s="448">
        <v>400.30000000000007</v>
      </c>
      <c r="J359" s="448">
        <v>404.00000000000023</v>
      </c>
      <c r="K359" s="447">
        <v>396.6</v>
      </c>
      <c r="L359" s="447">
        <v>389.15</v>
      </c>
      <c r="M359" s="447">
        <v>1.5863100000000001</v>
      </c>
    </row>
    <row r="360" spans="1:13">
      <c r="A360" s="245">
        <v>350</v>
      </c>
      <c r="B360" s="450" t="s">
        <v>456</v>
      </c>
      <c r="C360" s="447">
        <v>245.75</v>
      </c>
      <c r="D360" s="448">
        <v>245.58333333333334</v>
      </c>
      <c r="E360" s="448">
        <v>241.16666666666669</v>
      </c>
      <c r="F360" s="448">
        <v>236.58333333333334</v>
      </c>
      <c r="G360" s="448">
        <v>232.16666666666669</v>
      </c>
      <c r="H360" s="448">
        <v>250.16666666666669</v>
      </c>
      <c r="I360" s="448">
        <v>254.58333333333337</v>
      </c>
      <c r="J360" s="448">
        <v>259.16666666666669</v>
      </c>
      <c r="K360" s="447">
        <v>250</v>
      </c>
      <c r="L360" s="447">
        <v>241</v>
      </c>
      <c r="M360" s="447">
        <v>8.3595400000000009</v>
      </c>
    </row>
    <row r="361" spans="1:13">
      <c r="A361" s="245">
        <v>351</v>
      </c>
      <c r="B361" s="450" t="s">
        <v>758</v>
      </c>
      <c r="C361" s="447">
        <v>399.95</v>
      </c>
      <c r="D361" s="448">
        <v>401.09999999999997</v>
      </c>
      <c r="E361" s="448">
        <v>397.39999999999992</v>
      </c>
      <c r="F361" s="448">
        <v>394.84999999999997</v>
      </c>
      <c r="G361" s="448">
        <v>391.14999999999992</v>
      </c>
      <c r="H361" s="448">
        <v>403.64999999999992</v>
      </c>
      <c r="I361" s="448">
        <v>407.34999999999997</v>
      </c>
      <c r="J361" s="448">
        <v>409.89999999999992</v>
      </c>
      <c r="K361" s="447">
        <v>404.8</v>
      </c>
      <c r="L361" s="447">
        <v>398.55</v>
      </c>
      <c r="M361" s="447">
        <v>0.29726999999999998</v>
      </c>
    </row>
    <row r="362" spans="1:13">
      <c r="A362" s="245">
        <v>352</v>
      </c>
      <c r="B362" s="450" t="s">
        <v>457</v>
      </c>
      <c r="C362" s="447">
        <v>92.65</v>
      </c>
      <c r="D362" s="448">
        <v>93.516666666666666</v>
      </c>
      <c r="E362" s="448">
        <v>91.583333333333329</v>
      </c>
      <c r="F362" s="448">
        <v>90.516666666666666</v>
      </c>
      <c r="G362" s="448">
        <v>88.583333333333329</v>
      </c>
      <c r="H362" s="448">
        <v>94.583333333333329</v>
      </c>
      <c r="I362" s="448">
        <v>96.516666666666666</v>
      </c>
      <c r="J362" s="448">
        <v>97.583333333333329</v>
      </c>
      <c r="K362" s="447">
        <v>95.45</v>
      </c>
      <c r="L362" s="447">
        <v>92.45</v>
      </c>
      <c r="M362" s="447">
        <v>9.0200999999999993</v>
      </c>
    </row>
    <row r="363" spans="1:13">
      <c r="A363" s="245">
        <v>353</v>
      </c>
      <c r="B363" s="450" t="s">
        <v>163</v>
      </c>
      <c r="C363" s="447">
        <v>1204.9000000000001</v>
      </c>
      <c r="D363" s="448">
        <v>1201.3</v>
      </c>
      <c r="E363" s="448">
        <v>1191.5999999999999</v>
      </c>
      <c r="F363" s="448">
        <v>1178.3</v>
      </c>
      <c r="G363" s="448">
        <v>1168.5999999999999</v>
      </c>
      <c r="H363" s="448">
        <v>1214.5999999999999</v>
      </c>
      <c r="I363" s="448">
        <v>1224.3000000000002</v>
      </c>
      <c r="J363" s="448">
        <v>1237.5999999999999</v>
      </c>
      <c r="K363" s="447">
        <v>1211</v>
      </c>
      <c r="L363" s="447">
        <v>1188</v>
      </c>
      <c r="M363" s="447">
        <v>4.5523100000000003</v>
      </c>
    </row>
    <row r="364" spans="1:13">
      <c r="A364" s="245">
        <v>354</v>
      </c>
      <c r="B364" s="450" t="s">
        <v>156</v>
      </c>
      <c r="C364" s="447">
        <v>29634.75</v>
      </c>
      <c r="D364" s="448">
        <v>29773.849999999995</v>
      </c>
      <c r="E364" s="448">
        <v>29317.749999999989</v>
      </c>
      <c r="F364" s="448">
        <v>29000.749999999993</v>
      </c>
      <c r="G364" s="448">
        <v>28544.649999999987</v>
      </c>
      <c r="H364" s="448">
        <v>30090.849999999991</v>
      </c>
      <c r="I364" s="448">
        <v>30546.949999999997</v>
      </c>
      <c r="J364" s="448">
        <v>30863.949999999993</v>
      </c>
      <c r="K364" s="447">
        <v>30229.95</v>
      </c>
      <c r="L364" s="447">
        <v>29456.85</v>
      </c>
      <c r="M364" s="447">
        <v>0.30746000000000001</v>
      </c>
    </row>
    <row r="365" spans="1:13">
      <c r="A365" s="245">
        <v>355</v>
      </c>
      <c r="B365" s="450" t="s">
        <v>458</v>
      </c>
      <c r="C365" s="447">
        <v>2332.75</v>
      </c>
      <c r="D365" s="448">
        <v>2355.35</v>
      </c>
      <c r="E365" s="448">
        <v>2286.8999999999996</v>
      </c>
      <c r="F365" s="448">
        <v>2241.0499999999997</v>
      </c>
      <c r="G365" s="448">
        <v>2172.5999999999995</v>
      </c>
      <c r="H365" s="448">
        <v>2401.1999999999998</v>
      </c>
      <c r="I365" s="448">
        <v>2469.6499999999996</v>
      </c>
      <c r="J365" s="448">
        <v>2515.5</v>
      </c>
      <c r="K365" s="447">
        <v>2423.8000000000002</v>
      </c>
      <c r="L365" s="447">
        <v>2309.5</v>
      </c>
      <c r="M365" s="447">
        <v>1.06277</v>
      </c>
    </row>
    <row r="366" spans="1:13">
      <c r="A366" s="245">
        <v>356</v>
      </c>
      <c r="B366" s="450" t="s">
        <v>158</v>
      </c>
      <c r="C366" s="447">
        <v>236.4</v>
      </c>
      <c r="D366" s="448">
        <v>238.63333333333333</v>
      </c>
      <c r="E366" s="448">
        <v>233.76666666666665</v>
      </c>
      <c r="F366" s="448">
        <v>231.13333333333333</v>
      </c>
      <c r="G366" s="448">
        <v>226.26666666666665</v>
      </c>
      <c r="H366" s="448">
        <v>241.26666666666665</v>
      </c>
      <c r="I366" s="448">
        <v>246.13333333333333</v>
      </c>
      <c r="J366" s="448">
        <v>248.76666666666665</v>
      </c>
      <c r="K366" s="447">
        <v>243.5</v>
      </c>
      <c r="L366" s="447">
        <v>236</v>
      </c>
      <c r="M366" s="447">
        <v>37.152459999999998</v>
      </c>
    </row>
    <row r="367" spans="1:13">
      <c r="A367" s="245">
        <v>357</v>
      </c>
      <c r="B367" s="450" t="s">
        <v>269</v>
      </c>
      <c r="C367" s="447">
        <v>5244.8</v>
      </c>
      <c r="D367" s="448">
        <v>5257.166666666667</v>
      </c>
      <c r="E367" s="448">
        <v>5217.6333333333341</v>
      </c>
      <c r="F367" s="448">
        <v>5190.4666666666672</v>
      </c>
      <c r="G367" s="448">
        <v>5150.9333333333343</v>
      </c>
      <c r="H367" s="448">
        <v>5284.3333333333339</v>
      </c>
      <c r="I367" s="448">
        <v>5323.8666666666668</v>
      </c>
      <c r="J367" s="448">
        <v>5351.0333333333338</v>
      </c>
      <c r="K367" s="447">
        <v>5296.7</v>
      </c>
      <c r="L367" s="447">
        <v>5230</v>
      </c>
      <c r="M367" s="447">
        <v>0.42802000000000001</v>
      </c>
    </row>
    <row r="368" spans="1:13">
      <c r="A368" s="245">
        <v>358</v>
      </c>
      <c r="B368" s="450" t="s">
        <v>459</v>
      </c>
      <c r="C368" s="447">
        <v>232.2</v>
      </c>
      <c r="D368" s="448">
        <v>230.86666666666667</v>
      </c>
      <c r="E368" s="448">
        <v>224.33333333333334</v>
      </c>
      <c r="F368" s="448">
        <v>216.46666666666667</v>
      </c>
      <c r="G368" s="448">
        <v>209.93333333333334</v>
      </c>
      <c r="H368" s="448">
        <v>238.73333333333335</v>
      </c>
      <c r="I368" s="448">
        <v>245.26666666666665</v>
      </c>
      <c r="J368" s="448">
        <v>253.13333333333335</v>
      </c>
      <c r="K368" s="447">
        <v>237.4</v>
      </c>
      <c r="L368" s="447">
        <v>223</v>
      </c>
      <c r="M368" s="447">
        <v>30.952400000000001</v>
      </c>
    </row>
    <row r="369" spans="1:13">
      <c r="A369" s="245">
        <v>359</v>
      </c>
      <c r="B369" s="450" t="s">
        <v>460</v>
      </c>
      <c r="C369" s="447">
        <v>718.7</v>
      </c>
      <c r="D369" s="448">
        <v>722.23333333333323</v>
      </c>
      <c r="E369" s="448">
        <v>710.66666666666652</v>
      </c>
      <c r="F369" s="448">
        <v>702.63333333333333</v>
      </c>
      <c r="G369" s="448">
        <v>691.06666666666661</v>
      </c>
      <c r="H369" s="448">
        <v>730.26666666666642</v>
      </c>
      <c r="I369" s="448">
        <v>741.83333333333326</v>
      </c>
      <c r="J369" s="448">
        <v>749.86666666666633</v>
      </c>
      <c r="K369" s="447">
        <v>733.8</v>
      </c>
      <c r="L369" s="447">
        <v>714.2</v>
      </c>
      <c r="M369" s="447">
        <v>1.48628</v>
      </c>
    </row>
    <row r="370" spans="1:13">
      <c r="A370" s="245">
        <v>360</v>
      </c>
      <c r="B370" s="450" t="s">
        <v>160</v>
      </c>
      <c r="C370" s="447">
        <v>1936.05</v>
      </c>
      <c r="D370" s="448">
        <v>1935.8500000000001</v>
      </c>
      <c r="E370" s="448">
        <v>1921.7000000000003</v>
      </c>
      <c r="F370" s="448">
        <v>1907.3500000000001</v>
      </c>
      <c r="G370" s="448">
        <v>1893.2000000000003</v>
      </c>
      <c r="H370" s="448">
        <v>1950.2000000000003</v>
      </c>
      <c r="I370" s="448">
        <v>1964.3500000000004</v>
      </c>
      <c r="J370" s="448">
        <v>1978.7000000000003</v>
      </c>
      <c r="K370" s="447">
        <v>1950</v>
      </c>
      <c r="L370" s="447">
        <v>1921.5</v>
      </c>
      <c r="M370" s="447">
        <v>6.7575399999999997</v>
      </c>
    </row>
    <row r="371" spans="1:13">
      <c r="A371" s="245">
        <v>361</v>
      </c>
      <c r="B371" s="450" t="s">
        <v>157</v>
      </c>
      <c r="C371" s="447">
        <v>1680.8</v>
      </c>
      <c r="D371" s="448">
        <v>1687.6000000000001</v>
      </c>
      <c r="E371" s="448">
        <v>1665.2000000000003</v>
      </c>
      <c r="F371" s="448">
        <v>1649.6000000000001</v>
      </c>
      <c r="G371" s="448">
        <v>1627.2000000000003</v>
      </c>
      <c r="H371" s="448">
        <v>1703.2000000000003</v>
      </c>
      <c r="I371" s="448">
        <v>1725.6000000000004</v>
      </c>
      <c r="J371" s="448">
        <v>1741.2000000000003</v>
      </c>
      <c r="K371" s="447">
        <v>1710</v>
      </c>
      <c r="L371" s="447">
        <v>1672</v>
      </c>
      <c r="M371" s="447">
        <v>4.9960699999999996</v>
      </c>
    </row>
    <row r="372" spans="1:13">
      <c r="A372" s="245">
        <v>362</v>
      </c>
      <c r="B372" s="450" t="s">
        <v>756</v>
      </c>
      <c r="C372" s="447">
        <v>1069.9000000000001</v>
      </c>
      <c r="D372" s="448">
        <v>1057.9333333333332</v>
      </c>
      <c r="E372" s="448">
        <v>1026.0666666666664</v>
      </c>
      <c r="F372" s="448">
        <v>982.23333333333323</v>
      </c>
      <c r="G372" s="448">
        <v>950.36666666666645</v>
      </c>
      <c r="H372" s="448">
        <v>1101.7666666666664</v>
      </c>
      <c r="I372" s="448">
        <v>1133.6333333333332</v>
      </c>
      <c r="J372" s="448">
        <v>1177.4666666666662</v>
      </c>
      <c r="K372" s="447">
        <v>1089.8</v>
      </c>
      <c r="L372" s="447">
        <v>1014.1</v>
      </c>
      <c r="M372" s="447">
        <v>2.4556</v>
      </c>
    </row>
    <row r="373" spans="1:13">
      <c r="A373" s="245">
        <v>363</v>
      </c>
      <c r="B373" s="450" t="s">
        <v>461</v>
      </c>
      <c r="C373" s="447">
        <v>1613.1</v>
      </c>
      <c r="D373" s="448">
        <v>1622.5166666666667</v>
      </c>
      <c r="E373" s="448">
        <v>1590.5833333333333</v>
      </c>
      <c r="F373" s="448">
        <v>1568.0666666666666</v>
      </c>
      <c r="G373" s="448">
        <v>1536.1333333333332</v>
      </c>
      <c r="H373" s="448">
        <v>1645.0333333333333</v>
      </c>
      <c r="I373" s="448">
        <v>1676.9666666666667</v>
      </c>
      <c r="J373" s="448">
        <v>1699.4833333333333</v>
      </c>
      <c r="K373" s="447">
        <v>1654.45</v>
      </c>
      <c r="L373" s="447">
        <v>1600</v>
      </c>
      <c r="M373" s="447">
        <v>2.60399</v>
      </c>
    </row>
    <row r="374" spans="1:13">
      <c r="A374" s="245">
        <v>364</v>
      </c>
      <c r="B374" s="450" t="s">
        <v>757</v>
      </c>
      <c r="C374" s="447">
        <v>1136.6500000000001</v>
      </c>
      <c r="D374" s="448">
        <v>1146.8333333333333</v>
      </c>
      <c r="E374" s="448">
        <v>1113.7666666666664</v>
      </c>
      <c r="F374" s="448">
        <v>1090.8833333333332</v>
      </c>
      <c r="G374" s="448">
        <v>1057.8166666666664</v>
      </c>
      <c r="H374" s="448">
        <v>1169.7166666666665</v>
      </c>
      <c r="I374" s="448">
        <v>1202.7833333333335</v>
      </c>
      <c r="J374" s="448">
        <v>1225.6666666666665</v>
      </c>
      <c r="K374" s="447">
        <v>1179.9000000000001</v>
      </c>
      <c r="L374" s="447">
        <v>1123.95</v>
      </c>
      <c r="M374" s="447">
        <v>1.8388899999999999</v>
      </c>
    </row>
    <row r="375" spans="1:13">
      <c r="A375" s="245">
        <v>365</v>
      </c>
      <c r="B375" s="450" t="s">
        <v>159</v>
      </c>
      <c r="C375" s="447">
        <v>117</v>
      </c>
      <c r="D375" s="448">
        <v>116.61666666666667</v>
      </c>
      <c r="E375" s="448">
        <v>115.38333333333335</v>
      </c>
      <c r="F375" s="448">
        <v>113.76666666666668</v>
      </c>
      <c r="G375" s="448">
        <v>112.53333333333336</v>
      </c>
      <c r="H375" s="448">
        <v>118.23333333333335</v>
      </c>
      <c r="I375" s="448">
        <v>119.46666666666667</v>
      </c>
      <c r="J375" s="448">
        <v>121.08333333333334</v>
      </c>
      <c r="K375" s="447">
        <v>117.85</v>
      </c>
      <c r="L375" s="447">
        <v>115</v>
      </c>
      <c r="M375" s="447">
        <v>53.713630000000002</v>
      </c>
    </row>
    <row r="376" spans="1:13">
      <c r="A376" s="245">
        <v>366</v>
      </c>
      <c r="B376" s="450" t="s">
        <v>162</v>
      </c>
      <c r="C376" s="447">
        <v>228.95</v>
      </c>
      <c r="D376" s="448">
        <v>230.76666666666665</v>
      </c>
      <c r="E376" s="448">
        <v>226.58333333333331</v>
      </c>
      <c r="F376" s="448">
        <v>224.21666666666667</v>
      </c>
      <c r="G376" s="448">
        <v>220.03333333333333</v>
      </c>
      <c r="H376" s="448">
        <v>233.1333333333333</v>
      </c>
      <c r="I376" s="448">
        <v>237.31666666666663</v>
      </c>
      <c r="J376" s="448">
        <v>239.68333333333328</v>
      </c>
      <c r="K376" s="447">
        <v>234.95</v>
      </c>
      <c r="L376" s="447">
        <v>228.4</v>
      </c>
      <c r="M376" s="447">
        <v>60.22766</v>
      </c>
    </row>
    <row r="377" spans="1:13">
      <c r="A377" s="245">
        <v>367</v>
      </c>
      <c r="B377" s="450" t="s">
        <v>462</v>
      </c>
      <c r="C377" s="447">
        <v>380.5</v>
      </c>
      <c r="D377" s="448">
        <v>382.18333333333339</v>
      </c>
      <c r="E377" s="448">
        <v>369.9166666666668</v>
      </c>
      <c r="F377" s="448">
        <v>359.33333333333343</v>
      </c>
      <c r="G377" s="448">
        <v>347.06666666666683</v>
      </c>
      <c r="H377" s="448">
        <v>392.76666666666677</v>
      </c>
      <c r="I377" s="448">
        <v>405.03333333333342</v>
      </c>
      <c r="J377" s="448">
        <v>415.61666666666673</v>
      </c>
      <c r="K377" s="447">
        <v>394.45</v>
      </c>
      <c r="L377" s="447">
        <v>371.6</v>
      </c>
      <c r="M377" s="447">
        <v>44.992870000000003</v>
      </c>
    </row>
    <row r="378" spans="1:13">
      <c r="A378" s="245">
        <v>368</v>
      </c>
      <c r="B378" s="450" t="s">
        <v>270</v>
      </c>
      <c r="C378" s="447">
        <v>267.5</v>
      </c>
      <c r="D378" s="448">
        <v>269</v>
      </c>
      <c r="E378" s="448">
        <v>265.5</v>
      </c>
      <c r="F378" s="448">
        <v>263.5</v>
      </c>
      <c r="G378" s="448">
        <v>260</v>
      </c>
      <c r="H378" s="448">
        <v>271</v>
      </c>
      <c r="I378" s="448">
        <v>274.5</v>
      </c>
      <c r="J378" s="448">
        <v>276.5</v>
      </c>
      <c r="K378" s="447">
        <v>272.5</v>
      </c>
      <c r="L378" s="447">
        <v>267</v>
      </c>
      <c r="M378" s="447">
        <v>3.0047299999999999</v>
      </c>
    </row>
    <row r="379" spans="1:13">
      <c r="A379" s="245">
        <v>369</v>
      </c>
      <c r="B379" s="450" t="s">
        <v>463</v>
      </c>
      <c r="C379" s="447">
        <v>140.05000000000001</v>
      </c>
      <c r="D379" s="448">
        <v>140.70000000000002</v>
      </c>
      <c r="E379" s="448">
        <v>138.00000000000003</v>
      </c>
      <c r="F379" s="448">
        <v>135.95000000000002</v>
      </c>
      <c r="G379" s="448">
        <v>133.25000000000003</v>
      </c>
      <c r="H379" s="448">
        <v>142.75000000000003</v>
      </c>
      <c r="I379" s="448">
        <v>145.45000000000002</v>
      </c>
      <c r="J379" s="448">
        <v>147.50000000000003</v>
      </c>
      <c r="K379" s="447">
        <v>143.4</v>
      </c>
      <c r="L379" s="447">
        <v>138.65</v>
      </c>
      <c r="M379" s="447">
        <v>6.7301700000000002</v>
      </c>
    </row>
    <row r="380" spans="1:13">
      <c r="A380" s="245">
        <v>370</v>
      </c>
      <c r="B380" s="450" t="s">
        <v>464</v>
      </c>
      <c r="C380" s="447">
        <v>5828.9</v>
      </c>
      <c r="D380" s="448">
        <v>5842.8666666666659</v>
      </c>
      <c r="E380" s="448">
        <v>5805.7333333333318</v>
      </c>
      <c r="F380" s="448">
        <v>5782.5666666666657</v>
      </c>
      <c r="G380" s="448">
        <v>5745.4333333333316</v>
      </c>
      <c r="H380" s="448">
        <v>5866.0333333333319</v>
      </c>
      <c r="I380" s="448">
        <v>5903.1666666666652</v>
      </c>
      <c r="J380" s="448">
        <v>5926.3333333333321</v>
      </c>
      <c r="K380" s="447">
        <v>5880</v>
      </c>
      <c r="L380" s="447">
        <v>5819.7</v>
      </c>
      <c r="M380" s="447">
        <v>4.4569999999999999E-2</v>
      </c>
    </row>
    <row r="381" spans="1:13">
      <c r="A381" s="245">
        <v>371</v>
      </c>
      <c r="B381" s="450" t="s">
        <v>271</v>
      </c>
      <c r="C381" s="447">
        <v>13297</v>
      </c>
      <c r="D381" s="448">
        <v>13337.816666666666</v>
      </c>
      <c r="E381" s="448">
        <v>13234.183333333331</v>
      </c>
      <c r="F381" s="448">
        <v>13171.366666666665</v>
      </c>
      <c r="G381" s="448">
        <v>13067.73333333333</v>
      </c>
      <c r="H381" s="448">
        <v>13400.633333333331</v>
      </c>
      <c r="I381" s="448">
        <v>13504.266666666666</v>
      </c>
      <c r="J381" s="448">
        <v>13567.083333333332</v>
      </c>
      <c r="K381" s="447">
        <v>13441.45</v>
      </c>
      <c r="L381" s="447">
        <v>13275</v>
      </c>
      <c r="M381" s="447">
        <v>2.495E-2</v>
      </c>
    </row>
    <row r="382" spans="1:13">
      <c r="A382" s="245">
        <v>372</v>
      </c>
      <c r="B382" s="450" t="s">
        <v>161</v>
      </c>
      <c r="C382" s="447">
        <v>37.5</v>
      </c>
      <c r="D382" s="448">
        <v>37.116666666666667</v>
      </c>
      <c r="E382" s="448">
        <v>36.333333333333336</v>
      </c>
      <c r="F382" s="448">
        <v>35.166666666666671</v>
      </c>
      <c r="G382" s="448">
        <v>34.38333333333334</v>
      </c>
      <c r="H382" s="448">
        <v>38.283333333333331</v>
      </c>
      <c r="I382" s="448">
        <v>39.066666666666663</v>
      </c>
      <c r="J382" s="448">
        <v>40.233333333333327</v>
      </c>
      <c r="K382" s="447">
        <v>37.9</v>
      </c>
      <c r="L382" s="447">
        <v>35.950000000000003</v>
      </c>
      <c r="M382" s="447">
        <v>3391.56585</v>
      </c>
    </row>
    <row r="383" spans="1:13">
      <c r="A383" s="245">
        <v>373</v>
      </c>
      <c r="B383" s="450" t="s">
        <v>272</v>
      </c>
      <c r="C383" s="447">
        <v>637.85</v>
      </c>
      <c r="D383" s="448">
        <v>635.7833333333333</v>
      </c>
      <c r="E383" s="448">
        <v>623.31666666666661</v>
      </c>
      <c r="F383" s="448">
        <v>608.7833333333333</v>
      </c>
      <c r="G383" s="448">
        <v>596.31666666666661</v>
      </c>
      <c r="H383" s="448">
        <v>650.31666666666661</v>
      </c>
      <c r="I383" s="448">
        <v>662.7833333333333</v>
      </c>
      <c r="J383" s="448">
        <v>677.31666666666661</v>
      </c>
      <c r="K383" s="447">
        <v>648.25</v>
      </c>
      <c r="L383" s="447">
        <v>621.25</v>
      </c>
      <c r="M383" s="447">
        <v>0.97187999999999997</v>
      </c>
    </row>
    <row r="384" spans="1:13">
      <c r="A384" s="245">
        <v>374</v>
      </c>
      <c r="B384" s="450" t="s">
        <v>165</v>
      </c>
      <c r="C384" s="447">
        <v>204.25</v>
      </c>
      <c r="D384" s="448">
        <v>204.15</v>
      </c>
      <c r="E384" s="448">
        <v>200.45000000000002</v>
      </c>
      <c r="F384" s="448">
        <v>196.65</v>
      </c>
      <c r="G384" s="448">
        <v>192.95000000000002</v>
      </c>
      <c r="H384" s="448">
        <v>207.95000000000002</v>
      </c>
      <c r="I384" s="448">
        <v>211.65</v>
      </c>
      <c r="J384" s="448">
        <v>215.45000000000002</v>
      </c>
      <c r="K384" s="447">
        <v>207.85</v>
      </c>
      <c r="L384" s="447">
        <v>200.35</v>
      </c>
      <c r="M384" s="447">
        <v>199.71105</v>
      </c>
    </row>
    <row r="385" spans="1:13">
      <c r="A385" s="245">
        <v>375</v>
      </c>
      <c r="B385" s="450" t="s">
        <v>166</v>
      </c>
      <c r="C385" s="447">
        <v>140.85</v>
      </c>
      <c r="D385" s="448">
        <v>140.93333333333331</v>
      </c>
      <c r="E385" s="448">
        <v>139.41666666666663</v>
      </c>
      <c r="F385" s="448">
        <v>137.98333333333332</v>
      </c>
      <c r="G385" s="448">
        <v>136.46666666666664</v>
      </c>
      <c r="H385" s="448">
        <v>142.36666666666662</v>
      </c>
      <c r="I385" s="448">
        <v>143.88333333333333</v>
      </c>
      <c r="J385" s="448">
        <v>145.31666666666661</v>
      </c>
      <c r="K385" s="447">
        <v>142.44999999999999</v>
      </c>
      <c r="L385" s="447">
        <v>139.5</v>
      </c>
      <c r="M385" s="447">
        <v>26.00658</v>
      </c>
    </row>
    <row r="386" spans="1:13">
      <c r="A386" s="245">
        <v>376</v>
      </c>
      <c r="B386" s="450" t="s">
        <v>465</v>
      </c>
      <c r="C386" s="447">
        <v>245</v>
      </c>
      <c r="D386" s="448">
        <v>246.56666666666669</v>
      </c>
      <c r="E386" s="448">
        <v>242.93333333333339</v>
      </c>
      <c r="F386" s="448">
        <v>240.8666666666667</v>
      </c>
      <c r="G386" s="448">
        <v>237.23333333333341</v>
      </c>
      <c r="H386" s="448">
        <v>248.63333333333338</v>
      </c>
      <c r="I386" s="448">
        <v>252.26666666666665</v>
      </c>
      <c r="J386" s="448">
        <v>254.33333333333337</v>
      </c>
      <c r="K386" s="447">
        <v>250.2</v>
      </c>
      <c r="L386" s="447">
        <v>244.5</v>
      </c>
      <c r="M386" s="447">
        <v>2.8786200000000002</v>
      </c>
    </row>
    <row r="387" spans="1:13">
      <c r="A387" s="245">
        <v>377</v>
      </c>
      <c r="B387" s="450" t="s">
        <v>466</v>
      </c>
      <c r="C387" s="447">
        <v>599.79999999999995</v>
      </c>
      <c r="D387" s="448">
        <v>587.4</v>
      </c>
      <c r="E387" s="448">
        <v>567.9</v>
      </c>
      <c r="F387" s="448">
        <v>536</v>
      </c>
      <c r="G387" s="448">
        <v>516.5</v>
      </c>
      <c r="H387" s="448">
        <v>619.29999999999995</v>
      </c>
      <c r="I387" s="448">
        <v>638.79999999999995</v>
      </c>
      <c r="J387" s="448">
        <v>670.69999999999993</v>
      </c>
      <c r="K387" s="447">
        <v>606.9</v>
      </c>
      <c r="L387" s="447">
        <v>555.5</v>
      </c>
      <c r="M387" s="447">
        <v>20.769559999999998</v>
      </c>
    </row>
    <row r="388" spans="1:13">
      <c r="A388" s="245">
        <v>378</v>
      </c>
      <c r="B388" s="450" t="s">
        <v>467</v>
      </c>
      <c r="C388" s="447">
        <v>29.8</v>
      </c>
      <c r="D388" s="448">
        <v>29.866666666666664</v>
      </c>
      <c r="E388" s="448">
        <v>29.333333333333329</v>
      </c>
      <c r="F388" s="448">
        <v>28.866666666666664</v>
      </c>
      <c r="G388" s="448">
        <v>28.333333333333329</v>
      </c>
      <c r="H388" s="448">
        <v>30.333333333333329</v>
      </c>
      <c r="I388" s="448">
        <v>30.866666666666667</v>
      </c>
      <c r="J388" s="448">
        <v>31.333333333333329</v>
      </c>
      <c r="K388" s="447">
        <v>30.4</v>
      </c>
      <c r="L388" s="447">
        <v>29.4</v>
      </c>
      <c r="M388" s="447">
        <v>53.051569999999998</v>
      </c>
    </row>
    <row r="389" spans="1:13">
      <c r="A389" s="245">
        <v>379</v>
      </c>
      <c r="B389" s="450" t="s">
        <v>468</v>
      </c>
      <c r="C389" s="447">
        <v>173.45</v>
      </c>
      <c r="D389" s="448">
        <v>174.4</v>
      </c>
      <c r="E389" s="448">
        <v>171.10000000000002</v>
      </c>
      <c r="F389" s="448">
        <v>168.75000000000003</v>
      </c>
      <c r="G389" s="448">
        <v>165.45000000000005</v>
      </c>
      <c r="H389" s="448">
        <v>176.75</v>
      </c>
      <c r="I389" s="448">
        <v>180.05</v>
      </c>
      <c r="J389" s="448">
        <v>182.39999999999998</v>
      </c>
      <c r="K389" s="447">
        <v>177.7</v>
      </c>
      <c r="L389" s="447">
        <v>172.05</v>
      </c>
      <c r="M389" s="447">
        <v>34.834859999999999</v>
      </c>
    </row>
    <row r="390" spans="1:13">
      <c r="A390" s="245">
        <v>380</v>
      </c>
      <c r="B390" s="450" t="s">
        <v>273</v>
      </c>
      <c r="C390" s="447">
        <v>514.9</v>
      </c>
      <c r="D390" s="448">
        <v>526.66666666666663</v>
      </c>
      <c r="E390" s="448">
        <v>500.73333333333323</v>
      </c>
      <c r="F390" s="448">
        <v>486.56666666666661</v>
      </c>
      <c r="G390" s="448">
        <v>460.63333333333321</v>
      </c>
      <c r="H390" s="448">
        <v>540.83333333333326</v>
      </c>
      <c r="I390" s="448">
        <v>566.76666666666665</v>
      </c>
      <c r="J390" s="448">
        <v>580.93333333333328</v>
      </c>
      <c r="K390" s="447">
        <v>552.6</v>
      </c>
      <c r="L390" s="447">
        <v>512.5</v>
      </c>
      <c r="M390" s="447">
        <v>4.6752799999999999</v>
      </c>
    </row>
    <row r="391" spans="1:13">
      <c r="A391" s="245">
        <v>381</v>
      </c>
      <c r="B391" s="450" t="s">
        <v>469</v>
      </c>
      <c r="C391" s="447">
        <v>315.55</v>
      </c>
      <c r="D391" s="448">
        <v>317.71666666666664</v>
      </c>
      <c r="E391" s="448">
        <v>311.43333333333328</v>
      </c>
      <c r="F391" s="448">
        <v>307.31666666666666</v>
      </c>
      <c r="G391" s="448">
        <v>301.0333333333333</v>
      </c>
      <c r="H391" s="448">
        <v>321.83333333333326</v>
      </c>
      <c r="I391" s="448">
        <v>328.11666666666667</v>
      </c>
      <c r="J391" s="448">
        <v>332.23333333333323</v>
      </c>
      <c r="K391" s="447">
        <v>324</v>
      </c>
      <c r="L391" s="447">
        <v>313.60000000000002</v>
      </c>
      <c r="M391" s="447">
        <v>9.3788099999999996</v>
      </c>
    </row>
    <row r="392" spans="1:13">
      <c r="A392" s="245">
        <v>382</v>
      </c>
      <c r="B392" s="450" t="s">
        <v>470</v>
      </c>
      <c r="C392" s="447">
        <v>84.5</v>
      </c>
      <c r="D392" s="448">
        <v>85.5</v>
      </c>
      <c r="E392" s="448">
        <v>83.2</v>
      </c>
      <c r="F392" s="448">
        <v>81.900000000000006</v>
      </c>
      <c r="G392" s="448">
        <v>79.600000000000009</v>
      </c>
      <c r="H392" s="448">
        <v>86.8</v>
      </c>
      <c r="I392" s="448">
        <v>89.100000000000009</v>
      </c>
      <c r="J392" s="448">
        <v>90.399999999999991</v>
      </c>
      <c r="K392" s="447">
        <v>87.8</v>
      </c>
      <c r="L392" s="447">
        <v>84.2</v>
      </c>
      <c r="M392" s="447">
        <v>170.95805999999999</v>
      </c>
    </row>
    <row r="393" spans="1:13">
      <c r="A393" s="245">
        <v>383</v>
      </c>
      <c r="B393" s="450" t="s">
        <v>471</v>
      </c>
      <c r="C393" s="447">
        <v>1924.4</v>
      </c>
      <c r="D393" s="448">
        <v>1925.1666666666667</v>
      </c>
      <c r="E393" s="448">
        <v>1890.3333333333335</v>
      </c>
      <c r="F393" s="448">
        <v>1856.2666666666667</v>
      </c>
      <c r="G393" s="448">
        <v>1821.4333333333334</v>
      </c>
      <c r="H393" s="448">
        <v>1959.2333333333336</v>
      </c>
      <c r="I393" s="448">
        <v>1994.0666666666671</v>
      </c>
      <c r="J393" s="448">
        <v>2028.1333333333337</v>
      </c>
      <c r="K393" s="447">
        <v>1960</v>
      </c>
      <c r="L393" s="447">
        <v>1891.1</v>
      </c>
      <c r="M393" s="447">
        <v>0.18690999999999999</v>
      </c>
    </row>
    <row r="394" spans="1:13">
      <c r="A394" s="245">
        <v>384</v>
      </c>
      <c r="B394" s="450" t="s">
        <v>472</v>
      </c>
      <c r="C394" s="447">
        <v>368.55</v>
      </c>
      <c r="D394" s="448">
        <v>366.51666666666665</v>
      </c>
      <c r="E394" s="448">
        <v>361.23333333333329</v>
      </c>
      <c r="F394" s="448">
        <v>353.91666666666663</v>
      </c>
      <c r="G394" s="448">
        <v>348.63333333333327</v>
      </c>
      <c r="H394" s="448">
        <v>373.83333333333331</v>
      </c>
      <c r="I394" s="448">
        <v>379.11666666666662</v>
      </c>
      <c r="J394" s="448">
        <v>386.43333333333334</v>
      </c>
      <c r="K394" s="447">
        <v>371.8</v>
      </c>
      <c r="L394" s="447">
        <v>359.2</v>
      </c>
      <c r="M394" s="447">
        <v>12.19045</v>
      </c>
    </row>
    <row r="395" spans="1:13">
      <c r="A395" s="245">
        <v>385</v>
      </c>
      <c r="B395" s="450" t="s">
        <v>473</v>
      </c>
      <c r="C395" s="447">
        <v>187.2</v>
      </c>
      <c r="D395" s="448">
        <v>186.75</v>
      </c>
      <c r="E395" s="448">
        <v>184.5</v>
      </c>
      <c r="F395" s="448">
        <v>181.8</v>
      </c>
      <c r="G395" s="448">
        <v>179.55</v>
      </c>
      <c r="H395" s="448">
        <v>189.45</v>
      </c>
      <c r="I395" s="448">
        <v>191.7</v>
      </c>
      <c r="J395" s="448">
        <v>194.39999999999998</v>
      </c>
      <c r="K395" s="447">
        <v>189</v>
      </c>
      <c r="L395" s="447">
        <v>184.05</v>
      </c>
      <c r="M395" s="447">
        <v>2.16553</v>
      </c>
    </row>
    <row r="396" spans="1:13">
      <c r="A396" s="245">
        <v>386</v>
      </c>
      <c r="B396" s="450" t="s">
        <v>474</v>
      </c>
      <c r="C396" s="447">
        <v>1030.1500000000001</v>
      </c>
      <c r="D396" s="448">
        <v>1035.7833333333335</v>
      </c>
      <c r="E396" s="448">
        <v>986.56666666666706</v>
      </c>
      <c r="F396" s="448">
        <v>942.98333333333358</v>
      </c>
      <c r="G396" s="448">
        <v>893.76666666666711</v>
      </c>
      <c r="H396" s="448">
        <v>1079.366666666667</v>
      </c>
      <c r="I396" s="448">
        <v>1128.5833333333337</v>
      </c>
      <c r="J396" s="448">
        <v>1172.166666666667</v>
      </c>
      <c r="K396" s="447">
        <v>1085</v>
      </c>
      <c r="L396" s="447">
        <v>992.2</v>
      </c>
      <c r="M396" s="447">
        <v>17.469239999999999</v>
      </c>
    </row>
    <row r="397" spans="1:13">
      <c r="A397" s="245">
        <v>387</v>
      </c>
      <c r="B397" s="450" t="s">
        <v>167</v>
      </c>
      <c r="C397" s="447">
        <v>1985.4</v>
      </c>
      <c r="D397" s="448">
        <v>1992.4333333333334</v>
      </c>
      <c r="E397" s="448">
        <v>1973.9666666666667</v>
      </c>
      <c r="F397" s="448">
        <v>1962.5333333333333</v>
      </c>
      <c r="G397" s="448">
        <v>1944.0666666666666</v>
      </c>
      <c r="H397" s="448">
        <v>2003.8666666666668</v>
      </c>
      <c r="I397" s="448">
        <v>2022.3333333333335</v>
      </c>
      <c r="J397" s="448">
        <v>2033.7666666666669</v>
      </c>
      <c r="K397" s="447">
        <v>2010.9</v>
      </c>
      <c r="L397" s="447">
        <v>1981</v>
      </c>
      <c r="M397" s="447">
        <v>52.714970000000001</v>
      </c>
    </row>
    <row r="398" spans="1:13">
      <c r="A398" s="245">
        <v>388</v>
      </c>
      <c r="B398" s="450" t="s">
        <v>814</v>
      </c>
      <c r="C398" s="447">
        <v>1035.3</v>
      </c>
      <c r="D398" s="448">
        <v>1031.1666666666667</v>
      </c>
      <c r="E398" s="448">
        <v>1015.2833333333335</v>
      </c>
      <c r="F398" s="448">
        <v>995.26666666666677</v>
      </c>
      <c r="G398" s="448">
        <v>979.38333333333355</v>
      </c>
      <c r="H398" s="448">
        <v>1051.1833333333334</v>
      </c>
      <c r="I398" s="448">
        <v>1067.0666666666666</v>
      </c>
      <c r="J398" s="448">
        <v>1087.0833333333335</v>
      </c>
      <c r="K398" s="447">
        <v>1047.05</v>
      </c>
      <c r="L398" s="447">
        <v>1011.15</v>
      </c>
      <c r="M398" s="447">
        <v>31.165749999999999</v>
      </c>
    </row>
    <row r="399" spans="1:13">
      <c r="A399" s="245">
        <v>389</v>
      </c>
      <c r="B399" s="450" t="s">
        <v>274</v>
      </c>
      <c r="C399" s="447">
        <v>969.15</v>
      </c>
      <c r="D399" s="448">
        <v>973.13333333333321</v>
      </c>
      <c r="E399" s="448">
        <v>961.81666666666638</v>
      </c>
      <c r="F399" s="448">
        <v>954.48333333333312</v>
      </c>
      <c r="G399" s="448">
        <v>943.16666666666629</v>
      </c>
      <c r="H399" s="448">
        <v>980.46666666666647</v>
      </c>
      <c r="I399" s="448">
        <v>991.7833333333333</v>
      </c>
      <c r="J399" s="448">
        <v>999.11666666666656</v>
      </c>
      <c r="K399" s="447">
        <v>984.45</v>
      </c>
      <c r="L399" s="447">
        <v>965.8</v>
      </c>
      <c r="M399" s="447">
        <v>14.63348</v>
      </c>
    </row>
    <row r="400" spans="1:13">
      <c r="A400" s="245">
        <v>390</v>
      </c>
      <c r="B400" s="450" t="s">
        <v>476</v>
      </c>
      <c r="C400" s="447">
        <v>26.5</v>
      </c>
      <c r="D400" s="448">
        <v>26.633333333333336</v>
      </c>
      <c r="E400" s="448">
        <v>26.316666666666674</v>
      </c>
      <c r="F400" s="448">
        <v>26.133333333333336</v>
      </c>
      <c r="G400" s="448">
        <v>25.816666666666674</v>
      </c>
      <c r="H400" s="448">
        <v>26.816666666666674</v>
      </c>
      <c r="I400" s="448">
        <v>27.133333333333336</v>
      </c>
      <c r="J400" s="448">
        <v>27.316666666666674</v>
      </c>
      <c r="K400" s="447">
        <v>26.95</v>
      </c>
      <c r="L400" s="447">
        <v>26.45</v>
      </c>
      <c r="M400" s="447">
        <v>14.443099999999999</v>
      </c>
    </row>
    <row r="401" spans="1:13">
      <c r="A401" s="245">
        <v>391</v>
      </c>
      <c r="B401" s="450" t="s">
        <v>477</v>
      </c>
      <c r="C401" s="447">
        <v>2379.25</v>
      </c>
      <c r="D401" s="448">
        <v>2384.9333333333334</v>
      </c>
      <c r="E401" s="448">
        <v>2354.3166666666666</v>
      </c>
      <c r="F401" s="448">
        <v>2329.3833333333332</v>
      </c>
      <c r="G401" s="448">
        <v>2298.7666666666664</v>
      </c>
      <c r="H401" s="448">
        <v>2409.8666666666668</v>
      </c>
      <c r="I401" s="448">
        <v>2440.4833333333336</v>
      </c>
      <c r="J401" s="448">
        <v>2465.416666666667</v>
      </c>
      <c r="K401" s="447">
        <v>2415.5500000000002</v>
      </c>
      <c r="L401" s="447">
        <v>2360</v>
      </c>
      <c r="M401" s="447">
        <v>0.35704000000000002</v>
      </c>
    </row>
    <row r="402" spans="1:13">
      <c r="A402" s="245">
        <v>392</v>
      </c>
      <c r="B402" s="450" t="s">
        <v>172</v>
      </c>
      <c r="C402" s="447">
        <v>6436.9</v>
      </c>
      <c r="D402" s="448">
        <v>6442.4666666666672</v>
      </c>
      <c r="E402" s="448">
        <v>6375.0333333333347</v>
      </c>
      <c r="F402" s="448">
        <v>6313.1666666666679</v>
      </c>
      <c r="G402" s="448">
        <v>6245.7333333333354</v>
      </c>
      <c r="H402" s="448">
        <v>6504.3333333333339</v>
      </c>
      <c r="I402" s="448">
        <v>6571.7666666666664</v>
      </c>
      <c r="J402" s="448">
        <v>6633.6333333333332</v>
      </c>
      <c r="K402" s="447">
        <v>6509.9</v>
      </c>
      <c r="L402" s="447">
        <v>6380.6</v>
      </c>
      <c r="M402" s="447">
        <v>1.31823</v>
      </c>
    </row>
    <row r="403" spans="1:13">
      <c r="A403" s="245">
        <v>393</v>
      </c>
      <c r="B403" s="450" t="s">
        <v>478</v>
      </c>
      <c r="C403" s="447">
        <v>7781.95</v>
      </c>
      <c r="D403" s="448">
        <v>7785.4000000000005</v>
      </c>
      <c r="E403" s="448">
        <v>7745.5500000000011</v>
      </c>
      <c r="F403" s="448">
        <v>7709.1500000000005</v>
      </c>
      <c r="G403" s="448">
        <v>7669.3000000000011</v>
      </c>
      <c r="H403" s="448">
        <v>7821.8000000000011</v>
      </c>
      <c r="I403" s="448">
        <v>7861.6500000000015</v>
      </c>
      <c r="J403" s="448">
        <v>7898.0500000000011</v>
      </c>
      <c r="K403" s="447">
        <v>7825.25</v>
      </c>
      <c r="L403" s="447">
        <v>7749</v>
      </c>
      <c r="M403" s="447">
        <v>7.1970000000000006E-2</v>
      </c>
    </row>
    <row r="404" spans="1:13">
      <c r="A404" s="245">
        <v>394</v>
      </c>
      <c r="B404" s="450" t="s">
        <v>479</v>
      </c>
      <c r="C404" s="447">
        <v>5043.75</v>
      </c>
      <c r="D404" s="448">
        <v>5067.8499999999995</v>
      </c>
      <c r="E404" s="448">
        <v>5000.8999999999987</v>
      </c>
      <c r="F404" s="448">
        <v>4958.0499999999993</v>
      </c>
      <c r="G404" s="448">
        <v>4891.0999999999985</v>
      </c>
      <c r="H404" s="448">
        <v>5110.6999999999989</v>
      </c>
      <c r="I404" s="448">
        <v>5177.6499999999996</v>
      </c>
      <c r="J404" s="448">
        <v>5220.4999999999991</v>
      </c>
      <c r="K404" s="447">
        <v>5134.8</v>
      </c>
      <c r="L404" s="447">
        <v>5025</v>
      </c>
      <c r="M404" s="447">
        <v>4.249E-2</v>
      </c>
    </row>
    <row r="405" spans="1:13">
      <c r="A405" s="245">
        <v>395</v>
      </c>
      <c r="B405" s="450" t="s">
        <v>759</v>
      </c>
      <c r="C405" s="447">
        <v>103.85</v>
      </c>
      <c r="D405" s="448">
        <v>104.93333333333332</v>
      </c>
      <c r="E405" s="448">
        <v>102.01666666666665</v>
      </c>
      <c r="F405" s="448">
        <v>100.18333333333332</v>
      </c>
      <c r="G405" s="448">
        <v>97.266666666666652</v>
      </c>
      <c r="H405" s="448">
        <v>106.76666666666665</v>
      </c>
      <c r="I405" s="448">
        <v>109.68333333333331</v>
      </c>
      <c r="J405" s="448">
        <v>111.51666666666665</v>
      </c>
      <c r="K405" s="447">
        <v>107.85</v>
      </c>
      <c r="L405" s="447">
        <v>103.1</v>
      </c>
      <c r="M405" s="447">
        <v>5.6855700000000002</v>
      </c>
    </row>
    <row r="406" spans="1:13">
      <c r="A406" s="245">
        <v>396</v>
      </c>
      <c r="B406" s="450" t="s">
        <v>480</v>
      </c>
      <c r="C406" s="447">
        <v>405</v>
      </c>
      <c r="D406" s="448">
        <v>403.90000000000003</v>
      </c>
      <c r="E406" s="448">
        <v>398.05000000000007</v>
      </c>
      <c r="F406" s="448">
        <v>391.1</v>
      </c>
      <c r="G406" s="448">
        <v>385.25000000000006</v>
      </c>
      <c r="H406" s="448">
        <v>410.85000000000008</v>
      </c>
      <c r="I406" s="448">
        <v>416.7000000000001</v>
      </c>
      <c r="J406" s="448">
        <v>423.65000000000009</v>
      </c>
      <c r="K406" s="447">
        <v>409.75</v>
      </c>
      <c r="L406" s="447">
        <v>396.95</v>
      </c>
      <c r="M406" s="447">
        <v>4.5366200000000001</v>
      </c>
    </row>
    <row r="407" spans="1:13">
      <c r="A407" s="245">
        <v>397</v>
      </c>
      <c r="B407" s="450" t="s">
        <v>761</v>
      </c>
      <c r="C407" s="447">
        <v>271.95</v>
      </c>
      <c r="D407" s="448">
        <v>273.31666666666666</v>
      </c>
      <c r="E407" s="448">
        <v>268.63333333333333</v>
      </c>
      <c r="F407" s="448">
        <v>265.31666666666666</v>
      </c>
      <c r="G407" s="448">
        <v>260.63333333333333</v>
      </c>
      <c r="H407" s="448">
        <v>276.63333333333333</v>
      </c>
      <c r="I407" s="448">
        <v>281.31666666666661</v>
      </c>
      <c r="J407" s="448">
        <v>284.63333333333333</v>
      </c>
      <c r="K407" s="447">
        <v>278</v>
      </c>
      <c r="L407" s="447">
        <v>270</v>
      </c>
      <c r="M407" s="447">
        <v>4.1022999999999996</v>
      </c>
    </row>
    <row r="408" spans="1:13">
      <c r="A408" s="245">
        <v>398</v>
      </c>
      <c r="B408" s="450" t="s">
        <v>481</v>
      </c>
      <c r="C408" s="447">
        <v>2017.9</v>
      </c>
      <c r="D408" s="448">
        <v>2017.6499999999999</v>
      </c>
      <c r="E408" s="448">
        <v>2011.2999999999997</v>
      </c>
      <c r="F408" s="448">
        <v>2004.6999999999998</v>
      </c>
      <c r="G408" s="448">
        <v>1998.3499999999997</v>
      </c>
      <c r="H408" s="448">
        <v>2024.2499999999998</v>
      </c>
      <c r="I408" s="448">
        <v>2030.5999999999997</v>
      </c>
      <c r="J408" s="448">
        <v>2037.1999999999998</v>
      </c>
      <c r="K408" s="447">
        <v>2024</v>
      </c>
      <c r="L408" s="447">
        <v>2011.05</v>
      </c>
      <c r="M408" s="447">
        <v>4.3200000000000002E-2</v>
      </c>
    </row>
    <row r="409" spans="1:13">
      <c r="A409" s="245">
        <v>399</v>
      </c>
      <c r="B409" s="450" t="s">
        <v>482</v>
      </c>
      <c r="C409" s="447">
        <v>533.29999999999995</v>
      </c>
      <c r="D409" s="448">
        <v>535.5</v>
      </c>
      <c r="E409" s="448">
        <v>524.29999999999995</v>
      </c>
      <c r="F409" s="448">
        <v>515.29999999999995</v>
      </c>
      <c r="G409" s="448">
        <v>504.09999999999991</v>
      </c>
      <c r="H409" s="448">
        <v>544.5</v>
      </c>
      <c r="I409" s="448">
        <v>555.70000000000005</v>
      </c>
      <c r="J409" s="448">
        <v>564.70000000000005</v>
      </c>
      <c r="K409" s="447">
        <v>546.70000000000005</v>
      </c>
      <c r="L409" s="447">
        <v>526.5</v>
      </c>
      <c r="M409" s="447">
        <v>7.6430899999999999</v>
      </c>
    </row>
    <row r="410" spans="1:13">
      <c r="A410" s="245">
        <v>400</v>
      </c>
      <c r="B410" s="450" t="s">
        <v>760</v>
      </c>
      <c r="C410" s="447">
        <v>114.6</v>
      </c>
      <c r="D410" s="448">
        <v>113.96666666666665</v>
      </c>
      <c r="E410" s="448">
        <v>111.2833333333333</v>
      </c>
      <c r="F410" s="448">
        <v>107.96666666666665</v>
      </c>
      <c r="G410" s="448">
        <v>105.2833333333333</v>
      </c>
      <c r="H410" s="448">
        <v>117.2833333333333</v>
      </c>
      <c r="I410" s="448">
        <v>119.96666666666667</v>
      </c>
      <c r="J410" s="448">
        <v>123.2833333333333</v>
      </c>
      <c r="K410" s="447">
        <v>116.65</v>
      </c>
      <c r="L410" s="447">
        <v>110.65</v>
      </c>
      <c r="M410" s="447">
        <v>53.032699999999998</v>
      </c>
    </row>
    <row r="411" spans="1:13">
      <c r="A411" s="245">
        <v>401</v>
      </c>
      <c r="B411" s="450" t="s">
        <v>483</v>
      </c>
      <c r="C411" s="447">
        <v>208.45</v>
      </c>
      <c r="D411" s="448">
        <v>209.15</v>
      </c>
      <c r="E411" s="448">
        <v>205.8</v>
      </c>
      <c r="F411" s="448">
        <v>203.15</v>
      </c>
      <c r="G411" s="448">
        <v>199.8</v>
      </c>
      <c r="H411" s="448">
        <v>211.8</v>
      </c>
      <c r="I411" s="448">
        <v>215.14999999999998</v>
      </c>
      <c r="J411" s="448">
        <v>217.8</v>
      </c>
      <c r="K411" s="447">
        <v>212.5</v>
      </c>
      <c r="L411" s="447">
        <v>206.5</v>
      </c>
      <c r="M411" s="447">
        <v>0.99890000000000001</v>
      </c>
    </row>
    <row r="412" spans="1:13">
      <c r="A412" s="245">
        <v>402</v>
      </c>
      <c r="B412" s="450" t="s">
        <v>170</v>
      </c>
      <c r="C412" s="447">
        <v>27510.35</v>
      </c>
      <c r="D412" s="448">
        <v>27560.133333333331</v>
      </c>
      <c r="E412" s="448">
        <v>27320.266666666663</v>
      </c>
      <c r="F412" s="448">
        <v>27130.183333333331</v>
      </c>
      <c r="G412" s="448">
        <v>26890.316666666662</v>
      </c>
      <c r="H412" s="448">
        <v>27750.216666666664</v>
      </c>
      <c r="I412" s="448">
        <v>27990.083333333332</v>
      </c>
      <c r="J412" s="448">
        <v>28180.166666666664</v>
      </c>
      <c r="K412" s="447">
        <v>27800</v>
      </c>
      <c r="L412" s="447">
        <v>27370.05</v>
      </c>
      <c r="M412" s="447">
        <v>0.33407999999999999</v>
      </c>
    </row>
    <row r="413" spans="1:13">
      <c r="A413" s="245">
        <v>403</v>
      </c>
      <c r="B413" s="450" t="s">
        <v>484</v>
      </c>
      <c r="C413" s="447">
        <v>1732.2</v>
      </c>
      <c r="D413" s="448">
        <v>1735.1000000000001</v>
      </c>
      <c r="E413" s="448">
        <v>1678.5000000000002</v>
      </c>
      <c r="F413" s="448">
        <v>1624.8000000000002</v>
      </c>
      <c r="G413" s="448">
        <v>1568.2000000000003</v>
      </c>
      <c r="H413" s="448">
        <v>1788.8000000000002</v>
      </c>
      <c r="I413" s="448">
        <v>1845.4</v>
      </c>
      <c r="J413" s="448">
        <v>1899.1000000000001</v>
      </c>
      <c r="K413" s="447">
        <v>1791.7</v>
      </c>
      <c r="L413" s="447">
        <v>1681.4</v>
      </c>
      <c r="M413" s="447">
        <v>1.0031099999999999</v>
      </c>
    </row>
    <row r="414" spans="1:13">
      <c r="A414" s="245">
        <v>404</v>
      </c>
      <c r="B414" s="450" t="s">
        <v>173</v>
      </c>
      <c r="C414" s="447">
        <v>1415.95</v>
      </c>
      <c r="D414" s="448">
        <v>1413.5166666666667</v>
      </c>
      <c r="E414" s="448">
        <v>1398.4333333333334</v>
      </c>
      <c r="F414" s="448">
        <v>1380.9166666666667</v>
      </c>
      <c r="G414" s="448">
        <v>1365.8333333333335</v>
      </c>
      <c r="H414" s="448">
        <v>1431.0333333333333</v>
      </c>
      <c r="I414" s="448">
        <v>1446.1166666666668</v>
      </c>
      <c r="J414" s="448">
        <v>1463.6333333333332</v>
      </c>
      <c r="K414" s="447">
        <v>1428.6</v>
      </c>
      <c r="L414" s="447">
        <v>1396</v>
      </c>
      <c r="M414" s="447">
        <v>12.24729</v>
      </c>
    </row>
    <row r="415" spans="1:13">
      <c r="A415" s="245">
        <v>405</v>
      </c>
      <c r="B415" s="450" t="s">
        <v>171</v>
      </c>
      <c r="C415" s="447">
        <v>2000.4</v>
      </c>
      <c r="D415" s="448">
        <v>2014.3</v>
      </c>
      <c r="E415" s="448">
        <v>1980.35</v>
      </c>
      <c r="F415" s="448">
        <v>1960.3</v>
      </c>
      <c r="G415" s="448">
        <v>1926.35</v>
      </c>
      <c r="H415" s="448">
        <v>2034.35</v>
      </c>
      <c r="I415" s="448">
        <v>2068.3000000000002</v>
      </c>
      <c r="J415" s="448">
        <v>2088.35</v>
      </c>
      <c r="K415" s="447">
        <v>2048.25</v>
      </c>
      <c r="L415" s="447">
        <v>1994.25</v>
      </c>
      <c r="M415" s="447">
        <v>2.2531300000000001</v>
      </c>
    </row>
    <row r="416" spans="1:13">
      <c r="A416" s="245">
        <v>406</v>
      </c>
      <c r="B416" s="450" t="s">
        <v>485</v>
      </c>
      <c r="C416" s="447">
        <v>452.1</v>
      </c>
      <c r="D416" s="448">
        <v>454.36666666666662</v>
      </c>
      <c r="E416" s="448">
        <v>446.28333333333325</v>
      </c>
      <c r="F416" s="448">
        <v>440.46666666666664</v>
      </c>
      <c r="G416" s="448">
        <v>432.38333333333327</v>
      </c>
      <c r="H416" s="448">
        <v>460.18333333333322</v>
      </c>
      <c r="I416" s="448">
        <v>468.26666666666659</v>
      </c>
      <c r="J416" s="448">
        <v>474.0833333333332</v>
      </c>
      <c r="K416" s="447">
        <v>462.45</v>
      </c>
      <c r="L416" s="447">
        <v>448.55</v>
      </c>
      <c r="M416" s="447">
        <v>4.1733700000000002</v>
      </c>
    </row>
    <row r="417" spans="1:13">
      <c r="A417" s="245">
        <v>407</v>
      </c>
      <c r="B417" s="450" t="s">
        <v>486</v>
      </c>
      <c r="C417" s="447">
        <v>1254.5999999999999</v>
      </c>
      <c r="D417" s="448">
        <v>1258.4166666666667</v>
      </c>
      <c r="E417" s="448">
        <v>1237.1833333333334</v>
      </c>
      <c r="F417" s="448">
        <v>1219.7666666666667</v>
      </c>
      <c r="G417" s="448">
        <v>1198.5333333333333</v>
      </c>
      <c r="H417" s="448">
        <v>1275.8333333333335</v>
      </c>
      <c r="I417" s="448">
        <v>1297.0666666666666</v>
      </c>
      <c r="J417" s="448">
        <v>1314.4833333333336</v>
      </c>
      <c r="K417" s="447">
        <v>1279.6500000000001</v>
      </c>
      <c r="L417" s="447">
        <v>1241</v>
      </c>
      <c r="M417" s="447">
        <v>0.17757000000000001</v>
      </c>
    </row>
    <row r="418" spans="1:13">
      <c r="A418" s="245">
        <v>408</v>
      </c>
      <c r="B418" s="450" t="s">
        <v>762</v>
      </c>
      <c r="C418" s="447">
        <v>1750.1</v>
      </c>
      <c r="D418" s="448">
        <v>1775.5166666666667</v>
      </c>
      <c r="E418" s="448">
        <v>1717.0833333333333</v>
      </c>
      <c r="F418" s="448">
        <v>1684.0666666666666</v>
      </c>
      <c r="G418" s="448">
        <v>1625.6333333333332</v>
      </c>
      <c r="H418" s="448">
        <v>1808.5333333333333</v>
      </c>
      <c r="I418" s="448">
        <v>1866.9666666666667</v>
      </c>
      <c r="J418" s="448">
        <v>1899.9833333333333</v>
      </c>
      <c r="K418" s="447">
        <v>1833.95</v>
      </c>
      <c r="L418" s="447">
        <v>1742.5</v>
      </c>
      <c r="M418" s="447">
        <v>1.64713</v>
      </c>
    </row>
    <row r="419" spans="1:13">
      <c r="A419" s="245">
        <v>409</v>
      </c>
      <c r="B419" s="450" t="s">
        <v>487</v>
      </c>
      <c r="C419" s="447">
        <v>599.5</v>
      </c>
      <c r="D419" s="448">
        <v>600.2166666666667</v>
      </c>
      <c r="E419" s="448">
        <v>591.73333333333335</v>
      </c>
      <c r="F419" s="448">
        <v>583.9666666666667</v>
      </c>
      <c r="G419" s="448">
        <v>575.48333333333335</v>
      </c>
      <c r="H419" s="448">
        <v>607.98333333333335</v>
      </c>
      <c r="I419" s="448">
        <v>616.4666666666667</v>
      </c>
      <c r="J419" s="448">
        <v>624.23333333333335</v>
      </c>
      <c r="K419" s="447">
        <v>608.70000000000005</v>
      </c>
      <c r="L419" s="447">
        <v>592.45000000000005</v>
      </c>
      <c r="M419" s="447">
        <v>1.8006200000000001</v>
      </c>
    </row>
    <row r="420" spans="1:13">
      <c r="A420" s="245">
        <v>410</v>
      </c>
      <c r="B420" s="450" t="s">
        <v>488</v>
      </c>
      <c r="C420" s="447">
        <v>11.3</v>
      </c>
      <c r="D420" s="448">
        <v>11.183333333333332</v>
      </c>
      <c r="E420" s="448">
        <v>10.866666666666664</v>
      </c>
      <c r="F420" s="448">
        <v>10.433333333333332</v>
      </c>
      <c r="G420" s="448">
        <v>10.116666666666664</v>
      </c>
      <c r="H420" s="448">
        <v>11.616666666666664</v>
      </c>
      <c r="I420" s="448">
        <v>11.93333333333333</v>
      </c>
      <c r="J420" s="448">
        <v>12.366666666666664</v>
      </c>
      <c r="K420" s="447">
        <v>11.5</v>
      </c>
      <c r="L420" s="447">
        <v>10.75</v>
      </c>
      <c r="M420" s="447">
        <v>527.13206000000002</v>
      </c>
    </row>
    <row r="421" spans="1:13">
      <c r="A421" s="245">
        <v>411</v>
      </c>
      <c r="B421" s="450" t="s">
        <v>763</v>
      </c>
      <c r="C421" s="447">
        <v>74.849999999999994</v>
      </c>
      <c r="D421" s="448">
        <v>75.233333333333334</v>
      </c>
      <c r="E421" s="448">
        <v>73.916666666666671</v>
      </c>
      <c r="F421" s="448">
        <v>72.983333333333334</v>
      </c>
      <c r="G421" s="448">
        <v>71.666666666666671</v>
      </c>
      <c r="H421" s="448">
        <v>76.166666666666671</v>
      </c>
      <c r="I421" s="448">
        <v>77.483333333333334</v>
      </c>
      <c r="J421" s="448">
        <v>78.416666666666671</v>
      </c>
      <c r="K421" s="447">
        <v>76.55</v>
      </c>
      <c r="L421" s="447">
        <v>74.3</v>
      </c>
      <c r="M421" s="447">
        <v>31.357659999999999</v>
      </c>
    </row>
    <row r="422" spans="1:13">
      <c r="A422" s="245">
        <v>412</v>
      </c>
      <c r="B422" s="450" t="s">
        <v>489</v>
      </c>
      <c r="C422" s="447">
        <v>106.8</v>
      </c>
      <c r="D422" s="448">
        <v>106.68333333333334</v>
      </c>
      <c r="E422" s="448">
        <v>104.86666666666667</v>
      </c>
      <c r="F422" s="448">
        <v>102.93333333333334</v>
      </c>
      <c r="G422" s="448">
        <v>101.11666666666667</v>
      </c>
      <c r="H422" s="448">
        <v>108.61666666666667</v>
      </c>
      <c r="I422" s="448">
        <v>110.43333333333334</v>
      </c>
      <c r="J422" s="448">
        <v>112.36666666666667</v>
      </c>
      <c r="K422" s="447">
        <v>108.5</v>
      </c>
      <c r="L422" s="447">
        <v>104.75</v>
      </c>
      <c r="M422" s="447">
        <v>6.3263699999999998</v>
      </c>
    </row>
    <row r="423" spans="1:13">
      <c r="A423" s="245">
        <v>413</v>
      </c>
      <c r="B423" s="450" t="s">
        <v>169</v>
      </c>
      <c r="C423" s="447">
        <v>384.55</v>
      </c>
      <c r="D423" s="448">
        <v>384.7833333333333</v>
      </c>
      <c r="E423" s="448">
        <v>381.76666666666659</v>
      </c>
      <c r="F423" s="448">
        <v>378.98333333333329</v>
      </c>
      <c r="G423" s="448">
        <v>375.96666666666658</v>
      </c>
      <c r="H423" s="448">
        <v>387.56666666666661</v>
      </c>
      <c r="I423" s="448">
        <v>390.58333333333326</v>
      </c>
      <c r="J423" s="448">
        <v>393.36666666666662</v>
      </c>
      <c r="K423" s="447">
        <v>387.8</v>
      </c>
      <c r="L423" s="447">
        <v>382</v>
      </c>
      <c r="M423" s="447">
        <v>428.98608000000002</v>
      </c>
    </row>
    <row r="424" spans="1:13">
      <c r="A424" s="245">
        <v>414</v>
      </c>
      <c r="B424" s="450" t="s">
        <v>168</v>
      </c>
      <c r="C424" s="447">
        <v>121.45</v>
      </c>
      <c r="D424" s="448">
        <v>122.61666666666667</v>
      </c>
      <c r="E424" s="448">
        <v>119.83333333333334</v>
      </c>
      <c r="F424" s="448">
        <v>118.21666666666667</v>
      </c>
      <c r="G424" s="448">
        <v>115.43333333333334</v>
      </c>
      <c r="H424" s="448">
        <v>124.23333333333335</v>
      </c>
      <c r="I424" s="448">
        <v>127.01666666666668</v>
      </c>
      <c r="J424" s="448">
        <v>128.63333333333335</v>
      </c>
      <c r="K424" s="447">
        <v>125.4</v>
      </c>
      <c r="L424" s="447">
        <v>121</v>
      </c>
      <c r="M424" s="447">
        <v>599.42600000000004</v>
      </c>
    </row>
    <row r="425" spans="1:13">
      <c r="A425" s="245">
        <v>415</v>
      </c>
      <c r="B425" s="450" t="s">
        <v>766</v>
      </c>
      <c r="C425" s="447">
        <v>242.2</v>
      </c>
      <c r="D425" s="448">
        <v>245.38333333333333</v>
      </c>
      <c r="E425" s="448">
        <v>236.66666666666666</v>
      </c>
      <c r="F425" s="448">
        <v>231.13333333333333</v>
      </c>
      <c r="G425" s="448">
        <v>222.41666666666666</v>
      </c>
      <c r="H425" s="448">
        <v>250.91666666666666</v>
      </c>
      <c r="I425" s="448">
        <v>259.63333333333333</v>
      </c>
      <c r="J425" s="448">
        <v>265.16666666666663</v>
      </c>
      <c r="K425" s="447">
        <v>254.1</v>
      </c>
      <c r="L425" s="447">
        <v>239.85</v>
      </c>
      <c r="M425" s="447">
        <v>12.364089999999999</v>
      </c>
    </row>
    <row r="426" spans="1:13">
      <c r="A426" s="245">
        <v>416</v>
      </c>
      <c r="B426" s="450" t="s">
        <v>833</v>
      </c>
      <c r="C426" s="447">
        <v>239.6</v>
      </c>
      <c r="D426" s="448">
        <v>238.78333333333333</v>
      </c>
      <c r="E426" s="448">
        <v>236.81666666666666</v>
      </c>
      <c r="F426" s="448">
        <v>234.03333333333333</v>
      </c>
      <c r="G426" s="448">
        <v>232.06666666666666</v>
      </c>
      <c r="H426" s="448">
        <v>241.56666666666666</v>
      </c>
      <c r="I426" s="448">
        <v>243.5333333333333</v>
      </c>
      <c r="J426" s="448">
        <v>246.31666666666666</v>
      </c>
      <c r="K426" s="447">
        <v>240.75</v>
      </c>
      <c r="L426" s="447">
        <v>236</v>
      </c>
      <c r="M426" s="447">
        <v>3.26234</v>
      </c>
    </row>
    <row r="427" spans="1:13">
      <c r="A427" s="245">
        <v>417</v>
      </c>
      <c r="B427" s="450" t="s">
        <v>174</v>
      </c>
      <c r="C427" s="447">
        <v>789.55</v>
      </c>
      <c r="D427" s="448">
        <v>797</v>
      </c>
      <c r="E427" s="448">
        <v>776.5</v>
      </c>
      <c r="F427" s="448">
        <v>763.45</v>
      </c>
      <c r="G427" s="448">
        <v>742.95</v>
      </c>
      <c r="H427" s="448">
        <v>810.05</v>
      </c>
      <c r="I427" s="448">
        <v>830.55</v>
      </c>
      <c r="J427" s="448">
        <v>843.59999999999991</v>
      </c>
      <c r="K427" s="447">
        <v>817.5</v>
      </c>
      <c r="L427" s="447">
        <v>783.95</v>
      </c>
      <c r="M427" s="447">
        <v>5.5794100000000002</v>
      </c>
    </row>
    <row r="428" spans="1:13">
      <c r="A428" s="245">
        <v>418</v>
      </c>
      <c r="B428" s="450" t="s">
        <v>490</v>
      </c>
      <c r="C428" s="447">
        <v>686.05</v>
      </c>
      <c r="D428" s="448">
        <v>681.11666666666667</v>
      </c>
      <c r="E428" s="448">
        <v>665.83333333333337</v>
      </c>
      <c r="F428" s="448">
        <v>645.61666666666667</v>
      </c>
      <c r="G428" s="448">
        <v>630.33333333333337</v>
      </c>
      <c r="H428" s="448">
        <v>701.33333333333337</v>
      </c>
      <c r="I428" s="448">
        <v>716.61666666666667</v>
      </c>
      <c r="J428" s="448">
        <v>736.83333333333337</v>
      </c>
      <c r="K428" s="447">
        <v>696.4</v>
      </c>
      <c r="L428" s="447">
        <v>660.9</v>
      </c>
      <c r="M428" s="447">
        <v>4.3884699999999999</v>
      </c>
    </row>
    <row r="429" spans="1:13">
      <c r="A429" s="245">
        <v>419</v>
      </c>
      <c r="B429" s="450" t="s">
        <v>793</v>
      </c>
      <c r="C429" s="447">
        <v>314.35000000000002</v>
      </c>
      <c r="D429" s="448">
        <v>315.88333333333338</v>
      </c>
      <c r="E429" s="448">
        <v>310.46666666666675</v>
      </c>
      <c r="F429" s="448">
        <v>306.58333333333337</v>
      </c>
      <c r="G429" s="448">
        <v>301.16666666666674</v>
      </c>
      <c r="H429" s="448">
        <v>319.76666666666677</v>
      </c>
      <c r="I429" s="448">
        <v>325.18333333333339</v>
      </c>
      <c r="J429" s="448">
        <v>329.06666666666678</v>
      </c>
      <c r="K429" s="447">
        <v>321.3</v>
      </c>
      <c r="L429" s="447">
        <v>312</v>
      </c>
      <c r="M429" s="447">
        <v>5.6699299999999999</v>
      </c>
    </row>
    <row r="430" spans="1:13">
      <c r="A430" s="245">
        <v>420</v>
      </c>
      <c r="B430" s="450" t="s">
        <v>491</v>
      </c>
      <c r="C430" s="447">
        <v>223.45</v>
      </c>
      <c r="D430" s="448">
        <v>225.88333333333333</v>
      </c>
      <c r="E430" s="448">
        <v>219.76666666666665</v>
      </c>
      <c r="F430" s="448">
        <v>216.08333333333331</v>
      </c>
      <c r="G430" s="448">
        <v>209.96666666666664</v>
      </c>
      <c r="H430" s="448">
        <v>229.56666666666666</v>
      </c>
      <c r="I430" s="448">
        <v>235.68333333333334</v>
      </c>
      <c r="J430" s="448">
        <v>239.36666666666667</v>
      </c>
      <c r="K430" s="447">
        <v>232</v>
      </c>
      <c r="L430" s="447">
        <v>222.2</v>
      </c>
      <c r="M430" s="447">
        <v>11.90185</v>
      </c>
    </row>
    <row r="431" spans="1:13">
      <c r="A431" s="245">
        <v>421</v>
      </c>
      <c r="B431" s="450" t="s">
        <v>175</v>
      </c>
      <c r="C431" s="447">
        <v>686.85</v>
      </c>
      <c r="D431" s="448">
        <v>691.16666666666663</v>
      </c>
      <c r="E431" s="448">
        <v>680.68333333333328</v>
      </c>
      <c r="F431" s="448">
        <v>674.51666666666665</v>
      </c>
      <c r="G431" s="448">
        <v>664.0333333333333</v>
      </c>
      <c r="H431" s="448">
        <v>697.33333333333326</v>
      </c>
      <c r="I431" s="448">
        <v>707.81666666666661</v>
      </c>
      <c r="J431" s="448">
        <v>713.98333333333323</v>
      </c>
      <c r="K431" s="447">
        <v>701.65</v>
      </c>
      <c r="L431" s="447">
        <v>685</v>
      </c>
      <c r="M431" s="447">
        <v>62.263759999999998</v>
      </c>
    </row>
    <row r="432" spans="1:13">
      <c r="A432" s="245">
        <v>422</v>
      </c>
      <c r="B432" s="450" t="s">
        <v>176</v>
      </c>
      <c r="C432" s="447">
        <v>524</v>
      </c>
      <c r="D432" s="448">
        <v>528.63333333333333</v>
      </c>
      <c r="E432" s="448">
        <v>517.31666666666661</v>
      </c>
      <c r="F432" s="448">
        <v>510.63333333333333</v>
      </c>
      <c r="G432" s="448">
        <v>499.31666666666661</v>
      </c>
      <c r="H432" s="448">
        <v>535.31666666666661</v>
      </c>
      <c r="I432" s="448">
        <v>546.63333333333344</v>
      </c>
      <c r="J432" s="448">
        <v>553.31666666666661</v>
      </c>
      <c r="K432" s="447">
        <v>539.95000000000005</v>
      </c>
      <c r="L432" s="447">
        <v>521.95000000000005</v>
      </c>
      <c r="M432" s="447">
        <v>51.178930000000001</v>
      </c>
    </row>
    <row r="433" spans="1:13">
      <c r="A433" s="245">
        <v>423</v>
      </c>
      <c r="B433" s="450" t="s">
        <v>492</v>
      </c>
      <c r="C433" s="447">
        <v>2426.9</v>
      </c>
      <c r="D433" s="448">
        <v>2421.1666666666665</v>
      </c>
      <c r="E433" s="448">
        <v>2401.7333333333331</v>
      </c>
      <c r="F433" s="448">
        <v>2376.5666666666666</v>
      </c>
      <c r="G433" s="448">
        <v>2357.1333333333332</v>
      </c>
      <c r="H433" s="448">
        <v>2446.333333333333</v>
      </c>
      <c r="I433" s="448">
        <v>2465.7666666666664</v>
      </c>
      <c r="J433" s="448">
        <v>2490.9333333333329</v>
      </c>
      <c r="K433" s="447">
        <v>2440.6</v>
      </c>
      <c r="L433" s="447">
        <v>2396</v>
      </c>
      <c r="M433" s="447">
        <v>0.12199</v>
      </c>
    </row>
    <row r="434" spans="1:13">
      <c r="A434" s="245">
        <v>424</v>
      </c>
      <c r="B434" s="450" t="s">
        <v>493</v>
      </c>
      <c r="C434" s="447">
        <v>739.4</v>
      </c>
      <c r="D434" s="448">
        <v>743.93333333333339</v>
      </c>
      <c r="E434" s="448">
        <v>730.86666666666679</v>
      </c>
      <c r="F434" s="448">
        <v>722.33333333333337</v>
      </c>
      <c r="G434" s="448">
        <v>709.26666666666677</v>
      </c>
      <c r="H434" s="448">
        <v>752.46666666666681</v>
      </c>
      <c r="I434" s="448">
        <v>765.53333333333342</v>
      </c>
      <c r="J434" s="448">
        <v>774.06666666666683</v>
      </c>
      <c r="K434" s="447">
        <v>757</v>
      </c>
      <c r="L434" s="447">
        <v>735.4</v>
      </c>
      <c r="M434" s="447">
        <v>0.46223999999999998</v>
      </c>
    </row>
    <row r="435" spans="1:13">
      <c r="A435" s="245">
        <v>425</v>
      </c>
      <c r="B435" s="450" t="s">
        <v>494</v>
      </c>
      <c r="C435" s="447">
        <v>259.89999999999998</v>
      </c>
      <c r="D435" s="448">
        <v>260.45</v>
      </c>
      <c r="E435" s="448">
        <v>255.39999999999998</v>
      </c>
      <c r="F435" s="448">
        <v>250.89999999999998</v>
      </c>
      <c r="G435" s="448">
        <v>245.84999999999997</v>
      </c>
      <c r="H435" s="448">
        <v>264.95</v>
      </c>
      <c r="I435" s="448">
        <v>270.00000000000006</v>
      </c>
      <c r="J435" s="448">
        <v>274.5</v>
      </c>
      <c r="K435" s="447">
        <v>265.5</v>
      </c>
      <c r="L435" s="447">
        <v>255.95</v>
      </c>
      <c r="M435" s="447">
        <v>7.3615899999999996</v>
      </c>
    </row>
    <row r="436" spans="1:13">
      <c r="A436" s="245">
        <v>426</v>
      </c>
      <c r="B436" s="450" t="s">
        <v>495</v>
      </c>
      <c r="C436" s="447">
        <v>267.39999999999998</v>
      </c>
      <c r="D436" s="448">
        <v>265.78333333333336</v>
      </c>
      <c r="E436" s="448">
        <v>262.2166666666667</v>
      </c>
      <c r="F436" s="448">
        <v>257.03333333333336</v>
      </c>
      <c r="G436" s="448">
        <v>253.4666666666667</v>
      </c>
      <c r="H436" s="448">
        <v>270.9666666666667</v>
      </c>
      <c r="I436" s="448">
        <v>274.53333333333342</v>
      </c>
      <c r="J436" s="448">
        <v>279.7166666666667</v>
      </c>
      <c r="K436" s="447">
        <v>269.35000000000002</v>
      </c>
      <c r="L436" s="447">
        <v>260.60000000000002</v>
      </c>
      <c r="M436" s="447">
        <v>1.60571</v>
      </c>
    </row>
    <row r="437" spans="1:13">
      <c r="A437" s="245">
        <v>427</v>
      </c>
      <c r="B437" s="450" t="s">
        <v>496</v>
      </c>
      <c r="C437" s="447">
        <v>2218</v>
      </c>
      <c r="D437" s="448">
        <v>2227.85</v>
      </c>
      <c r="E437" s="448">
        <v>2185.6999999999998</v>
      </c>
      <c r="F437" s="448">
        <v>2153.4</v>
      </c>
      <c r="G437" s="448">
        <v>2111.25</v>
      </c>
      <c r="H437" s="448">
        <v>2260.1499999999996</v>
      </c>
      <c r="I437" s="448">
        <v>2302.3000000000002</v>
      </c>
      <c r="J437" s="448">
        <v>2334.5999999999995</v>
      </c>
      <c r="K437" s="447">
        <v>2270</v>
      </c>
      <c r="L437" s="447">
        <v>2195.5500000000002</v>
      </c>
      <c r="M437" s="447">
        <v>1.5694300000000001</v>
      </c>
    </row>
    <row r="438" spans="1:13">
      <c r="A438" s="245">
        <v>428</v>
      </c>
      <c r="B438" s="450" t="s">
        <v>764</v>
      </c>
      <c r="C438" s="447">
        <v>699.15</v>
      </c>
      <c r="D438" s="448">
        <v>698.45000000000016</v>
      </c>
      <c r="E438" s="448">
        <v>681.90000000000032</v>
      </c>
      <c r="F438" s="448">
        <v>664.6500000000002</v>
      </c>
      <c r="G438" s="448">
        <v>648.10000000000036</v>
      </c>
      <c r="H438" s="448">
        <v>715.70000000000027</v>
      </c>
      <c r="I438" s="448">
        <v>732.25000000000023</v>
      </c>
      <c r="J438" s="448">
        <v>749.50000000000023</v>
      </c>
      <c r="K438" s="447">
        <v>715</v>
      </c>
      <c r="L438" s="447">
        <v>681.2</v>
      </c>
      <c r="M438" s="447">
        <v>2.6100300000000001</v>
      </c>
    </row>
    <row r="439" spans="1:13">
      <c r="A439" s="245">
        <v>429</v>
      </c>
      <c r="B439" s="450" t="s">
        <v>813</v>
      </c>
      <c r="C439" s="447">
        <v>507.85</v>
      </c>
      <c r="D439" s="448">
        <v>514.98333333333335</v>
      </c>
      <c r="E439" s="448">
        <v>497.86666666666667</v>
      </c>
      <c r="F439" s="448">
        <v>487.88333333333333</v>
      </c>
      <c r="G439" s="448">
        <v>470.76666666666665</v>
      </c>
      <c r="H439" s="448">
        <v>524.9666666666667</v>
      </c>
      <c r="I439" s="448">
        <v>542.08333333333348</v>
      </c>
      <c r="J439" s="448">
        <v>552.06666666666672</v>
      </c>
      <c r="K439" s="447">
        <v>532.1</v>
      </c>
      <c r="L439" s="447">
        <v>505</v>
      </c>
      <c r="M439" s="447">
        <v>2.2034500000000001</v>
      </c>
    </row>
    <row r="440" spans="1:13">
      <c r="A440" s="245">
        <v>430</v>
      </c>
      <c r="B440" s="450" t="s">
        <v>497</v>
      </c>
      <c r="C440" s="447">
        <v>5.5</v>
      </c>
      <c r="D440" s="448">
        <v>5.55</v>
      </c>
      <c r="E440" s="448">
        <v>5.4499999999999993</v>
      </c>
      <c r="F440" s="448">
        <v>5.3999999999999995</v>
      </c>
      <c r="G440" s="448">
        <v>5.2999999999999989</v>
      </c>
      <c r="H440" s="448">
        <v>5.6</v>
      </c>
      <c r="I440" s="448">
        <v>5.6999999999999993</v>
      </c>
      <c r="J440" s="448">
        <v>5.75</v>
      </c>
      <c r="K440" s="447">
        <v>5.65</v>
      </c>
      <c r="L440" s="447">
        <v>5.5</v>
      </c>
      <c r="M440" s="447">
        <v>113.57038</v>
      </c>
    </row>
    <row r="441" spans="1:13">
      <c r="A441" s="245">
        <v>431</v>
      </c>
      <c r="B441" s="450" t="s">
        <v>498</v>
      </c>
      <c r="C441" s="447">
        <v>133</v>
      </c>
      <c r="D441" s="448">
        <v>134.26666666666668</v>
      </c>
      <c r="E441" s="448">
        <v>130.73333333333335</v>
      </c>
      <c r="F441" s="448">
        <v>128.46666666666667</v>
      </c>
      <c r="G441" s="448">
        <v>124.93333333333334</v>
      </c>
      <c r="H441" s="448">
        <v>136.53333333333336</v>
      </c>
      <c r="I441" s="448">
        <v>140.06666666666672</v>
      </c>
      <c r="J441" s="448">
        <v>142.33333333333337</v>
      </c>
      <c r="K441" s="447">
        <v>137.80000000000001</v>
      </c>
      <c r="L441" s="447">
        <v>132</v>
      </c>
      <c r="M441" s="447">
        <v>1.37429</v>
      </c>
    </row>
    <row r="442" spans="1:13">
      <c r="A442" s="245">
        <v>432</v>
      </c>
      <c r="B442" s="450" t="s">
        <v>765</v>
      </c>
      <c r="C442" s="447">
        <v>1529.15</v>
      </c>
      <c r="D442" s="448">
        <v>1542.1000000000001</v>
      </c>
      <c r="E442" s="448">
        <v>1509.2000000000003</v>
      </c>
      <c r="F442" s="448">
        <v>1489.2500000000002</v>
      </c>
      <c r="G442" s="448">
        <v>1456.3500000000004</v>
      </c>
      <c r="H442" s="448">
        <v>1562.0500000000002</v>
      </c>
      <c r="I442" s="448">
        <v>1594.9500000000003</v>
      </c>
      <c r="J442" s="448">
        <v>1614.9</v>
      </c>
      <c r="K442" s="447">
        <v>1575</v>
      </c>
      <c r="L442" s="447">
        <v>1522.15</v>
      </c>
      <c r="M442" s="447">
        <v>0.13095999999999999</v>
      </c>
    </row>
    <row r="443" spans="1:13">
      <c r="A443" s="245">
        <v>433</v>
      </c>
      <c r="B443" s="450" t="s">
        <v>499</v>
      </c>
      <c r="C443" s="447">
        <v>1067.5</v>
      </c>
      <c r="D443" s="448">
        <v>1071.1166666666666</v>
      </c>
      <c r="E443" s="448">
        <v>1056.2333333333331</v>
      </c>
      <c r="F443" s="448">
        <v>1044.9666666666665</v>
      </c>
      <c r="G443" s="448">
        <v>1030.083333333333</v>
      </c>
      <c r="H443" s="448">
        <v>1082.3833333333332</v>
      </c>
      <c r="I443" s="448">
        <v>1097.2666666666669</v>
      </c>
      <c r="J443" s="448">
        <v>1108.5333333333333</v>
      </c>
      <c r="K443" s="447">
        <v>1086</v>
      </c>
      <c r="L443" s="447">
        <v>1059.8499999999999</v>
      </c>
      <c r="M443" s="447">
        <v>0.47961999999999999</v>
      </c>
    </row>
    <row r="444" spans="1:13">
      <c r="A444" s="245">
        <v>434</v>
      </c>
      <c r="B444" s="450" t="s">
        <v>275</v>
      </c>
      <c r="C444" s="447">
        <v>575.5</v>
      </c>
      <c r="D444" s="448">
        <v>579.13333333333333</v>
      </c>
      <c r="E444" s="448">
        <v>570.4666666666667</v>
      </c>
      <c r="F444" s="448">
        <v>565.43333333333339</v>
      </c>
      <c r="G444" s="448">
        <v>556.76666666666677</v>
      </c>
      <c r="H444" s="448">
        <v>584.16666666666663</v>
      </c>
      <c r="I444" s="448">
        <v>592.83333333333337</v>
      </c>
      <c r="J444" s="448">
        <v>597.86666666666656</v>
      </c>
      <c r="K444" s="447">
        <v>587.79999999999995</v>
      </c>
      <c r="L444" s="447">
        <v>574.1</v>
      </c>
      <c r="M444" s="447">
        <v>2.2366999999999999</v>
      </c>
    </row>
    <row r="445" spans="1:13">
      <c r="A445" s="245">
        <v>435</v>
      </c>
      <c r="B445" s="450" t="s">
        <v>500</v>
      </c>
      <c r="C445" s="447">
        <v>1253.3</v>
      </c>
      <c r="D445" s="448">
        <v>1215.8333333333333</v>
      </c>
      <c r="E445" s="448">
        <v>1132.6666666666665</v>
      </c>
      <c r="F445" s="448">
        <v>1012.0333333333333</v>
      </c>
      <c r="G445" s="448">
        <v>928.86666666666656</v>
      </c>
      <c r="H445" s="448">
        <v>1336.4666666666665</v>
      </c>
      <c r="I445" s="448">
        <v>1419.633333333333</v>
      </c>
      <c r="J445" s="448">
        <v>1540.2666666666664</v>
      </c>
      <c r="K445" s="447">
        <v>1299</v>
      </c>
      <c r="L445" s="447">
        <v>1095.2</v>
      </c>
      <c r="M445" s="447">
        <v>19.416250000000002</v>
      </c>
    </row>
    <row r="446" spans="1:13">
      <c r="A446" s="245">
        <v>436</v>
      </c>
      <c r="B446" s="450" t="s">
        <v>501</v>
      </c>
      <c r="C446" s="447">
        <v>577.70000000000005</v>
      </c>
      <c r="D446" s="448">
        <v>564.2833333333333</v>
      </c>
      <c r="E446" s="448">
        <v>544.76666666666665</v>
      </c>
      <c r="F446" s="448">
        <v>511.83333333333337</v>
      </c>
      <c r="G446" s="448">
        <v>492.31666666666672</v>
      </c>
      <c r="H446" s="448">
        <v>597.21666666666658</v>
      </c>
      <c r="I446" s="448">
        <v>616.73333333333323</v>
      </c>
      <c r="J446" s="448">
        <v>649.66666666666652</v>
      </c>
      <c r="K446" s="447">
        <v>583.79999999999995</v>
      </c>
      <c r="L446" s="447">
        <v>531.35</v>
      </c>
      <c r="M446" s="447">
        <v>4.5803099999999999</v>
      </c>
    </row>
    <row r="447" spans="1:13">
      <c r="A447" s="245">
        <v>437</v>
      </c>
      <c r="B447" s="450" t="s">
        <v>502</v>
      </c>
      <c r="C447" s="447">
        <v>7202.75</v>
      </c>
      <c r="D447" s="448">
        <v>7176.1833333333343</v>
      </c>
      <c r="E447" s="448">
        <v>7074.9166666666688</v>
      </c>
      <c r="F447" s="448">
        <v>6947.0833333333348</v>
      </c>
      <c r="G447" s="448">
        <v>6845.8166666666693</v>
      </c>
      <c r="H447" s="448">
        <v>7304.0166666666682</v>
      </c>
      <c r="I447" s="448">
        <v>7405.2833333333347</v>
      </c>
      <c r="J447" s="448">
        <v>7533.1166666666677</v>
      </c>
      <c r="K447" s="447">
        <v>7277.45</v>
      </c>
      <c r="L447" s="447">
        <v>7048.35</v>
      </c>
      <c r="M447" s="447">
        <v>6.0589999999999998E-2</v>
      </c>
    </row>
    <row r="448" spans="1:13">
      <c r="A448" s="245">
        <v>438</v>
      </c>
      <c r="B448" s="450" t="s">
        <v>503</v>
      </c>
      <c r="C448" s="447">
        <v>319.55</v>
      </c>
      <c r="D448" s="448">
        <v>313.8</v>
      </c>
      <c r="E448" s="448">
        <v>293.20000000000005</v>
      </c>
      <c r="F448" s="448">
        <v>266.85000000000002</v>
      </c>
      <c r="G448" s="448">
        <v>246.25000000000006</v>
      </c>
      <c r="H448" s="448">
        <v>340.15000000000003</v>
      </c>
      <c r="I448" s="448">
        <v>360.75000000000006</v>
      </c>
      <c r="J448" s="448">
        <v>387.1</v>
      </c>
      <c r="K448" s="447">
        <v>334.4</v>
      </c>
      <c r="L448" s="447">
        <v>287.45</v>
      </c>
      <c r="M448" s="447">
        <v>20.284369999999999</v>
      </c>
    </row>
    <row r="449" spans="1:13">
      <c r="A449" s="245">
        <v>439</v>
      </c>
      <c r="B449" s="450" t="s">
        <v>504</v>
      </c>
      <c r="C449" s="447">
        <v>39.6</v>
      </c>
      <c r="D449" s="448">
        <v>41.033333333333331</v>
      </c>
      <c r="E449" s="448">
        <v>37.666666666666664</v>
      </c>
      <c r="F449" s="448">
        <v>35.733333333333334</v>
      </c>
      <c r="G449" s="448">
        <v>32.366666666666667</v>
      </c>
      <c r="H449" s="448">
        <v>42.966666666666661</v>
      </c>
      <c r="I449" s="448">
        <v>46.333333333333336</v>
      </c>
      <c r="J449" s="448">
        <v>48.266666666666659</v>
      </c>
      <c r="K449" s="447">
        <v>44.4</v>
      </c>
      <c r="L449" s="447">
        <v>39.1</v>
      </c>
      <c r="M449" s="447">
        <v>843.60058000000004</v>
      </c>
    </row>
    <row r="450" spans="1:13">
      <c r="A450" s="245">
        <v>440</v>
      </c>
      <c r="B450" s="450" t="s">
        <v>188</v>
      </c>
      <c r="C450" s="447">
        <v>627.9</v>
      </c>
      <c r="D450" s="448">
        <v>633.0333333333333</v>
      </c>
      <c r="E450" s="448">
        <v>621.16666666666663</v>
      </c>
      <c r="F450" s="448">
        <v>614.43333333333328</v>
      </c>
      <c r="G450" s="448">
        <v>602.56666666666661</v>
      </c>
      <c r="H450" s="448">
        <v>639.76666666666665</v>
      </c>
      <c r="I450" s="448">
        <v>651.63333333333344</v>
      </c>
      <c r="J450" s="448">
        <v>658.36666666666667</v>
      </c>
      <c r="K450" s="447">
        <v>644.9</v>
      </c>
      <c r="L450" s="447">
        <v>626.29999999999995</v>
      </c>
      <c r="M450" s="447">
        <v>12.30302</v>
      </c>
    </row>
    <row r="451" spans="1:13">
      <c r="A451" s="245">
        <v>441</v>
      </c>
      <c r="B451" s="450" t="s">
        <v>767</v>
      </c>
      <c r="C451" s="447">
        <v>15332.75</v>
      </c>
      <c r="D451" s="448">
        <v>15427.783333333333</v>
      </c>
      <c r="E451" s="448">
        <v>15010.566666666666</v>
      </c>
      <c r="F451" s="448">
        <v>14688.383333333333</v>
      </c>
      <c r="G451" s="448">
        <v>14271.166666666666</v>
      </c>
      <c r="H451" s="448">
        <v>15749.966666666665</v>
      </c>
      <c r="I451" s="448">
        <v>16167.183333333332</v>
      </c>
      <c r="J451" s="448">
        <v>16489.366666666665</v>
      </c>
      <c r="K451" s="447">
        <v>15845</v>
      </c>
      <c r="L451" s="447">
        <v>15105.6</v>
      </c>
      <c r="M451" s="447">
        <v>1.157E-2</v>
      </c>
    </row>
    <row r="452" spans="1:13">
      <c r="A452" s="245">
        <v>442</v>
      </c>
      <c r="B452" s="450" t="s">
        <v>177</v>
      </c>
      <c r="C452" s="447">
        <v>706.95</v>
      </c>
      <c r="D452" s="448">
        <v>710.5333333333333</v>
      </c>
      <c r="E452" s="448">
        <v>701.76666666666665</v>
      </c>
      <c r="F452" s="448">
        <v>696.58333333333337</v>
      </c>
      <c r="G452" s="448">
        <v>687.81666666666672</v>
      </c>
      <c r="H452" s="448">
        <v>715.71666666666658</v>
      </c>
      <c r="I452" s="448">
        <v>724.48333333333323</v>
      </c>
      <c r="J452" s="448">
        <v>729.66666666666652</v>
      </c>
      <c r="K452" s="447">
        <v>719.3</v>
      </c>
      <c r="L452" s="447">
        <v>705.35</v>
      </c>
      <c r="M452" s="447">
        <v>22.228909999999999</v>
      </c>
    </row>
    <row r="453" spans="1:13">
      <c r="A453" s="245">
        <v>443</v>
      </c>
      <c r="B453" s="450" t="s">
        <v>768</v>
      </c>
      <c r="C453" s="447">
        <v>183.25</v>
      </c>
      <c r="D453" s="448">
        <v>182.73333333333335</v>
      </c>
      <c r="E453" s="448">
        <v>179.6166666666667</v>
      </c>
      <c r="F453" s="448">
        <v>175.98333333333335</v>
      </c>
      <c r="G453" s="448">
        <v>172.8666666666667</v>
      </c>
      <c r="H453" s="448">
        <v>186.3666666666667</v>
      </c>
      <c r="I453" s="448">
        <v>189.48333333333338</v>
      </c>
      <c r="J453" s="448">
        <v>193.1166666666667</v>
      </c>
      <c r="K453" s="447">
        <v>185.85</v>
      </c>
      <c r="L453" s="447">
        <v>179.1</v>
      </c>
      <c r="M453" s="447">
        <v>143.33673999999999</v>
      </c>
    </row>
    <row r="454" spans="1:13">
      <c r="A454" s="245">
        <v>444</v>
      </c>
      <c r="B454" s="450" t="s">
        <v>769</v>
      </c>
      <c r="C454" s="447">
        <v>1081.8499999999999</v>
      </c>
      <c r="D454" s="448">
        <v>1072.45</v>
      </c>
      <c r="E454" s="448">
        <v>1060.4000000000001</v>
      </c>
      <c r="F454" s="448">
        <v>1038.95</v>
      </c>
      <c r="G454" s="448">
        <v>1026.9000000000001</v>
      </c>
      <c r="H454" s="448">
        <v>1093.9000000000001</v>
      </c>
      <c r="I454" s="448">
        <v>1105.9499999999998</v>
      </c>
      <c r="J454" s="448">
        <v>1127.4000000000001</v>
      </c>
      <c r="K454" s="447">
        <v>1084.5</v>
      </c>
      <c r="L454" s="447">
        <v>1051</v>
      </c>
      <c r="M454" s="447">
        <v>4.8204399999999996</v>
      </c>
    </row>
    <row r="455" spans="1:13">
      <c r="A455" s="245">
        <v>445</v>
      </c>
      <c r="B455" s="450" t="s">
        <v>183</v>
      </c>
      <c r="C455" s="447">
        <v>3060</v>
      </c>
      <c r="D455" s="448">
        <v>3066.9666666666667</v>
      </c>
      <c r="E455" s="448">
        <v>3045.1333333333332</v>
      </c>
      <c r="F455" s="448">
        <v>3030.2666666666664</v>
      </c>
      <c r="G455" s="448">
        <v>3008.4333333333329</v>
      </c>
      <c r="H455" s="448">
        <v>3081.8333333333335</v>
      </c>
      <c r="I455" s="448">
        <v>3103.6666666666665</v>
      </c>
      <c r="J455" s="448">
        <v>3118.5333333333338</v>
      </c>
      <c r="K455" s="447">
        <v>3088.8</v>
      </c>
      <c r="L455" s="447">
        <v>3052.1</v>
      </c>
      <c r="M455" s="447">
        <v>23.29027</v>
      </c>
    </row>
    <row r="456" spans="1:13">
      <c r="A456" s="245">
        <v>446</v>
      </c>
      <c r="B456" s="450" t="s">
        <v>804</v>
      </c>
      <c r="C456" s="447">
        <v>644.9</v>
      </c>
      <c r="D456" s="448">
        <v>647</v>
      </c>
      <c r="E456" s="448">
        <v>638</v>
      </c>
      <c r="F456" s="448">
        <v>631.1</v>
      </c>
      <c r="G456" s="448">
        <v>622.1</v>
      </c>
      <c r="H456" s="448">
        <v>653.9</v>
      </c>
      <c r="I456" s="448">
        <v>662.9</v>
      </c>
      <c r="J456" s="448">
        <v>669.8</v>
      </c>
      <c r="K456" s="447">
        <v>656</v>
      </c>
      <c r="L456" s="447">
        <v>640.1</v>
      </c>
      <c r="M456" s="447">
        <v>21.027429999999999</v>
      </c>
    </row>
    <row r="457" spans="1:13">
      <c r="A457" s="245">
        <v>447</v>
      </c>
      <c r="B457" s="450" t="s">
        <v>178</v>
      </c>
      <c r="C457" s="447">
        <v>3618.9</v>
      </c>
      <c r="D457" s="448">
        <v>3634.7833333333328</v>
      </c>
      <c r="E457" s="448">
        <v>3584.5666666666657</v>
      </c>
      <c r="F457" s="448">
        <v>3550.2333333333327</v>
      </c>
      <c r="G457" s="448">
        <v>3500.0166666666655</v>
      </c>
      <c r="H457" s="448">
        <v>3669.1166666666659</v>
      </c>
      <c r="I457" s="448">
        <v>3719.333333333333</v>
      </c>
      <c r="J457" s="448">
        <v>3753.6666666666661</v>
      </c>
      <c r="K457" s="447">
        <v>3685</v>
      </c>
      <c r="L457" s="447">
        <v>3600.45</v>
      </c>
      <c r="M457" s="447">
        <v>1.00979</v>
      </c>
    </row>
    <row r="458" spans="1:13">
      <c r="A458" s="245">
        <v>448</v>
      </c>
      <c r="B458" s="450" t="s">
        <v>505</v>
      </c>
      <c r="C458" s="447">
        <v>1054.55</v>
      </c>
      <c r="D458" s="448">
        <v>1060.95</v>
      </c>
      <c r="E458" s="448">
        <v>1046.9000000000001</v>
      </c>
      <c r="F458" s="448">
        <v>1039.25</v>
      </c>
      <c r="G458" s="448">
        <v>1025.2</v>
      </c>
      <c r="H458" s="448">
        <v>1068.6000000000001</v>
      </c>
      <c r="I458" s="448">
        <v>1082.6499999999999</v>
      </c>
      <c r="J458" s="448">
        <v>1090.3000000000002</v>
      </c>
      <c r="K458" s="447">
        <v>1075</v>
      </c>
      <c r="L458" s="447">
        <v>1053.3</v>
      </c>
      <c r="M458" s="447">
        <v>0.21873000000000001</v>
      </c>
    </row>
    <row r="459" spans="1:13">
      <c r="A459" s="245">
        <v>449</v>
      </c>
      <c r="B459" s="450" t="s">
        <v>180</v>
      </c>
      <c r="C459" s="447">
        <v>145.15</v>
      </c>
      <c r="D459" s="448">
        <v>146.54999999999998</v>
      </c>
      <c r="E459" s="448">
        <v>142.69999999999996</v>
      </c>
      <c r="F459" s="448">
        <v>140.24999999999997</v>
      </c>
      <c r="G459" s="448">
        <v>136.39999999999995</v>
      </c>
      <c r="H459" s="448">
        <v>148.99999999999997</v>
      </c>
      <c r="I459" s="448">
        <v>152.85</v>
      </c>
      <c r="J459" s="448">
        <v>155.29999999999998</v>
      </c>
      <c r="K459" s="447">
        <v>150.4</v>
      </c>
      <c r="L459" s="447">
        <v>144.1</v>
      </c>
      <c r="M459" s="447">
        <v>34.041040000000002</v>
      </c>
    </row>
    <row r="460" spans="1:13">
      <c r="A460" s="245">
        <v>450</v>
      </c>
      <c r="B460" s="450" t="s">
        <v>179</v>
      </c>
      <c r="C460" s="447">
        <v>307.7</v>
      </c>
      <c r="D460" s="448">
        <v>310.13333333333333</v>
      </c>
      <c r="E460" s="448">
        <v>303.66666666666663</v>
      </c>
      <c r="F460" s="448">
        <v>299.63333333333333</v>
      </c>
      <c r="G460" s="448">
        <v>293.16666666666663</v>
      </c>
      <c r="H460" s="448">
        <v>314.16666666666663</v>
      </c>
      <c r="I460" s="448">
        <v>320.63333333333333</v>
      </c>
      <c r="J460" s="448">
        <v>324.66666666666663</v>
      </c>
      <c r="K460" s="447">
        <v>316.60000000000002</v>
      </c>
      <c r="L460" s="447">
        <v>306.10000000000002</v>
      </c>
      <c r="M460" s="447">
        <v>540.43898999999999</v>
      </c>
    </row>
    <row r="461" spans="1:13">
      <c r="A461" s="245">
        <v>451</v>
      </c>
      <c r="B461" s="450" t="s">
        <v>181</v>
      </c>
      <c r="C461" s="447">
        <v>102.95</v>
      </c>
      <c r="D461" s="448">
        <v>103.61666666666667</v>
      </c>
      <c r="E461" s="448">
        <v>101.78333333333335</v>
      </c>
      <c r="F461" s="448">
        <v>100.61666666666667</v>
      </c>
      <c r="G461" s="448">
        <v>98.783333333333346</v>
      </c>
      <c r="H461" s="448">
        <v>104.78333333333335</v>
      </c>
      <c r="I461" s="448">
        <v>106.61666666666666</v>
      </c>
      <c r="J461" s="448">
        <v>107.78333333333335</v>
      </c>
      <c r="K461" s="447">
        <v>105.45</v>
      </c>
      <c r="L461" s="447">
        <v>102.45</v>
      </c>
      <c r="M461" s="447">
        <v>194.94461999999999</v>
      </c>
    </row>
    <row r="462" spans="1:13">
      <c r="A462" s="245">
        <v>452</v>
      </c>
      <c r="B462" s="450" t="s">
        <v>770</v>
      </c>
      <c r="C462" s="447">
        <v>98.1</v>
      </c>
      <c r="D462" s="448">
        <v>98.366666666666674</v>
      </c>
      <c r="E462" s="448">
        <v>96.733333333333348</v>
      </c>
      <c r="F462" s="448">
        <v>95.366666666666674</v>
      </c>
      <c r="G462" s="448">
        <v>93.733333333333348</v>
      </c>
      <c r="H462" s="448">
        <v>99.733333333333348</v>
      </c>
      <c r="I462" s="448">
        <v>101.36666666666667</v>
      </c>
      <c r="J462" s="448">
        <v>102.73333333333335</v>
      </c>
      <c r="K462" s="447">
        <v>100</v>
      </c>
      <c r="L462" s="447">
        <v>97</v>
      </c>
      <c r="M462" s="447">
        <v>78.102199999999996</v>
      </c>
    </row>
    <row r="463" spans="1:13">
      <c r="A463" s="245">
        <v>453</v>
      </c>
      <c r="B463" s="450" t="s">
        <v>182</v>
      </c>
      <c r="C463" s="447">
        <v>1105.05</v>
      </c>
      <c r="D463" s="448">
        <v>1112.8666666666668</v>
      </c>
      <c r="E463" s="448">
        <v>1090.2333333333336</v>
      </c>
      <c r="F463" s="448">
        <v>1075.4166666666667</v>
      </c>
      <c r="G463" s="448">
        <v>1052.7833333333335</v>
      </c>
      <c r="H463" s="448">
        <v>1127.6833333333336</v>
      </c>
      <c r="I463" s="448">
        <v>1150.3166666666668</v>
      </c>
      <c r="J463" s="448">
        <v>1165.1333333333337</v>
      </c>
      <c r="K463" s="447">
        <v>1135.5</v>
      </c>
      <c r="L463" s="447">
        <v>1098.05</v>
      </c>
      <c r="M463" s="447">
        <v>284.46253000000002</v>
      </c>
    </row>
    <row r="464" spans="1:13">
      <c r="A464" s="245">
        <v>454</v>
      </c>
      <c r="B464" s="450" t="s">
        <v>506</v>
      </c>
      <c r="C464" s="447">
        <v>3257.45</v>
      </c>
      <c r="D464" s="448">
        <v>3253.0166666666664</v>
      </c>
      <c r="E464" s="448">
        <v>3207.083333333333</v>
      </c>
      <c r="F464" s="448">
        <v>3156.7166666666667</v>
      </c>
      <c r="G464" s="448">
        <v>3110.7833333333333</v>
      </c>
      <c r="H464" s="448">
        <v>3303.3833333333328</v>
      </c>
      <c r="I464" s="448">
        <v>3349.3166666666662</v>
      </c>
      <c r="J464" s="448">
        <v>3399.6833333333325</v>
      </c>
      <c r="K464" s="447">
        <v>3298.95</v>
      </c>
      <c r="L464" s="447">
        <v>3202.65</v>
      </c>
      <c r="M464" s="447">
        <v>0.24001</v>
      </c>
    </row>
    <row r="465" spans="1:13">
      <c r="A465" s="245">
        <v>455</v>
      </c>
      <c r="B465" s="450" t="s">
        <v>184</v>
      </c>
      <c r="C465" s="447">
        <v>973.1</v>
      </c>
      <c r="D465" s="448">
        <v>974.36666666666679</v>
      </c>
      <c r="E465" s="448">
        <v>963.93333333333362</v>
      </c>
      <c r="F465" s="448">
        <v>954.76666666666688</v>
      </c>
      <c r="G465" s="448">
        <v>944.33333333333371</v>
      </c>
      <c r="H465" s="448">
        <v>983.53333333333353</v>
      </c>
      <c r="I465" s="448">
        <v>993.9666666666667</v>
      </c>
      <c r="J465" s="448">
        <v>1003.1333333333334</v>
      </c>
      <c r="K465" s="447">
        <v>984.8</v>
      </c>
      <c r="L465" s="447">
        <v>965.2</v>
      </c>
      <c r="M465" s="447">
        <v>17.691939999999999</v>
      </c>
    </row>
    <row r="466" spans="1:13">
      <c r="A466" s="245">
        <v>456</v>
      </c>
      <c r="B466" s="450" t="s">
        <v>276</v>
      </c>
      <c r="C466" s="447">
        <v>165.8</v>
      </c>
      <c r="D466" s="448">
        <v>166.53333333333333</v>
      </c>
      <c r="E466" s="448">
        <v>162.61666666666667</v>
      </c>
      <c r="F466" s="448">
        <v>159.43333333333334</v>
      </c>
      <c r="G466" s="448">
        <v>155.51666666666668</v>
      </c>
      <c r="H466" s="448">
        <v>169.71666666666667</v>
      </c>
      <c r="I466" s="448">
        <v>173.63333333333335</v>
      </c>
      <c r="J466" s="448">
        <v>176.81666666666666</v>
      </c>
      <c r="K466" s="447">
        <v>170.45</v>
      </c>
      <c r="L466" s="447">
        <v>163.35</v>
      </c>
      <c r="M466" s="447">
        <v>20.68282</v>
      </c>
    </row>
    <row r="467" spans="1:13">
      <c r="A467" s="245">
        <v>457</v>
      </c>
      <c r="B467" s="450" t="s">
        <v>164</v>
      </c>
      <c r="C467" s="447">
        <v>997.4</v>
      </c>
      <c r="D467" s="448">
        <v>990.83333333333337</v>
      </c>
      <c r="E467" s="448">
        <v>976.66666666666674</v>
      </c>
      <c r="F467" s="448">
        <v>955.93333333333339</v>
      </c>
      <c r="G467" s="448">
        <v>941.76666666666677</v>
      </c>
      <c r="H467" s="448">
        <v>1011.5666666666667</v>
      </c>
      <c r="I467" s="448">
        <v>1025.7333333333336</v>
      </c>
      <c r="J467" s="448">
        <v>1046.4666666666667</v>
      </c>
      <c r="K467" s="447">
        <v>1005</v>
      </c>
      <c r="L467" s="447">
        <v>970.1</v>
      </c>
      <c r="M467" s="447">
        <v>6.4769199999999998</v>
      </c>
    </row>
    <row r="468" spans="1:13">
      <c r="A468" s="245">
        <v>458</v>
      </c>
      <c r="B468" s="450" t="s">
        <v>507</v>
      </c>
      <c r="C468" s="447">
        <v>1413.45</v>
      </c>
      <c r="D468" s="448">
        <v>1418.4333333333332</v>
      </c>
      <c r="E468" s="448">
        <v>1396.1166666666663</v>
      </c>
      <c r="F468" s="448">
        <v>1378.7833333333331</v>
      </c>
      <c r="G468" s="448">
        <v>1356.4666666666662</v>
      </c>
      <c r="H468" s="448">
        <v>1435.7666666666664</v>
      </c>
      <c r="I468" s="448">
        <v>1458.0833333333335</v>
      </c>
      <c r="J468" s="448">
        <v>1475.4166666666665</v>
      </c>
      <c r="K468" s="447">
        <v>1440.75</v>
      </c>
      <c r="L468" s="447">
        <v>1401.1</v>
      </c>
      <c r="M468" s="447">
        <v>0.24668999999999999</v>
      </c>
    </row>
    <row r="469" spans="1:13">
      <c r="A469" s="245">
        <v>459</v>
      </c>
      <c r="B469" s="450" t="s">
        <v>508</v>
      </c>
      <c r="C469" s="447">
        <v>1029.8</v>
      </c>
      <c r="D469" s="448">
        <v>1031.3</v>
      </c>
      <c r="E469" s="448">
        <v>1021.5999999999999</v>
      </c>
      <c r="F469" s="448">
        <v>1013.4</v>
      </c>
      <c r="G469" s="448">
        <v>1003.6999999999999</v>
      </c>
      <c r="H469" s="448">
        <v>1039.5</v>
      </c>
      <c r="I469" s="448">
        <v>1049.2000000000003</v>
      </c>
      <c r="J469" s="448">
        <v>1057.3999999999999</v>
      </c>
      <c r="K469" s="447">
        <v>1041</v>
      </c>
      <c r="L469" s="447">
        <v>1023.1</v>
      </c>
      <c r="M469" s="447">
        <v>1.47184</v>
      </c>
    </row>
    <row r="470" spans="1:13">
      <c r="A470" s="245">
        <v>460</v>
      </c>
      <c r="B470" s="450" t="s">
        <v>509</v>
      </c>
      <c r="C470" s="447">
        <v>1275.05</v>
      </c>
      <c r="D470" s="448">
        <v>1272.3500000000001</v>
      </c>
      <c r="E470" s="448">
        <v>1256.7000000000003</v>
      </c>
      <c r="F470" s="448">
        <v>1238.3500000000001</v>
      </c>
      <c r="G470" s="448">
        <v>1222.7000000000003</v>
      </c>
      <c r="H470" s="448">
        <v>1290.7000000000003</v>
      </c>
      <c r="I470" s="448">
        <v>1306.3500000000004</v>
      </c>
      <c r="J470" s="448">
        <v>1324.7000000000003</v>
      </c>
      <c r="K470" s="447">
        <v>1288</v>
      </c>
      <c r="L470" s="447">
        <v>1254</v>
      </c>
      <c r="M470" s="447">
        <v>0.20452999999999999</v>
      </c>
    </row>
    <row r="471" spans="1:13">
      <c r="A471" s="245">
        <v>461</v>
      </c>
      <c r="B471" s="450" t="s">
        <v>185</v>
      </c>
      <c r="C471" s="447">
        <v>1531.35</v>
      </c>
      <c r="D471" s="448">
        <v>1540.0333333333335</v>
      </c>
      <c r="E471" s="448">
        <v>1513.8166666666671</v>
      </c>
      <c r="F471" s="448">
        <v>1496.2833333333335</v>
      </c>
      <c r="G471" s="448">
        <v>1470.0666666666671</v>
      </c>
      <c r="H471" s="448">
        <v>1557.5666666666671</v>
      </c>
      <c r="I471" s="448">
        <v>1583.7833333333338</v>
      </c>
      <c r="J471" s="448">
        <v>1601.3166666666671</v>
      </c>
      <c r="K471" s="447">
        <v>1566.25</v>
      </c>
      <c r="L471" s="447">
        <v>1522.5</v>
      </c>
      <c r="M471" s="447">
        <v>30.32029</v>
      </c>
    </row>
    <row r="472" spans="1:13">
      <c r="A472" s="245">
        <v>462</v>
      </c>
      <c r="B472" s="450" t="s">
        <v>186</v>
      </c>
      <c r="C472" s="447">
        <v>2723.3</v>
      </c>
      <c r="D472" s="448">
        <v>2740.1</v>
      </c>
      <c r="E472" s="448">
        <v>2685.2</v>
      </c>
      <c r="F472" s="448">
        <v>2647.1</v>
      </c>
      <c r="G472" s="448">
        <v>2592.1999999999998</v>
      </c>
      <c r="H472" s="448">
        <v>2778.2</v>
      </c>
      <c r="I472" s="448">
        <v>2833.1000000000004</v>
      </c>
      <c r="J472" s="448">
        <v>2871.2</v>
      </c>
      <c r="K472" s="447">
        <v>2795</v>
      </c>
      <c r="L472" s="447">
        <v>2702</v>
      </c>
      <c r="M472" s="447">
        <v>3.8241700000000001</v>
      </c>
    </row>
    <row r="473" spans="1:13">
      <c r="A473" s="245">
        <v>463</v>
      </c>
      <c r="B473" s="450" t="s">
        <v>187</v>
      </c>
      <c r="C473" s="447">
        <v>430.75</v>
      </c>
      <c r="D473" s="448">
        <v>430.2833333333333</v>
      </c>
      <c r="E473" s="448">
        <v>423.01666666666659</v>
      </c>
      <c r="F473" s="448">
        <v>415.2833333333333</v>
      </c>
      <c r="G473" s="448">
        <v>408.01666666666659</v>
      </c>
      <c r="H473" s="448">
        <v>438.01666666666659</v>
      </c>
      <c r="I473" s="448">
        <v>445.28333333333325</v>
      </c>
      <c r="J473" s="448">
        <v>453.01666666666659</v>
      </c>
      <c r="K473" s="447">
        <v>437.55</v>
      </c>
      <c r="L473" s="447">
        <v>422.55</v>
      </c>
      <c r="M473" s="447">
        <v>10.92535</v>
      </c>
    </row>
    <row r="474" spans="1:13">
      <c r="A474" s="245">
        <v>464</v>
      </c>
      <c r="B474" s="450" t="s">
        <v>510</v>
      </c>
      <c r="C474" s="447">
        <v>811.6</v>
      </c>
      <c r="D474" s="448">
        <v>814.81666666666672</v>
      </c>
      <c r="E474" s="448">
        <v>800.18333333333339</v>
      </c>
      <c r="F474" s="448">
        <v>788.76666666666665</v>
      </c>
      <c r="G474" s="448">
        <v>774.13333333333333</v>
      </c>
      <c r="H474" s="448">
        <v>826.23333333333346</v>
      </c>
      <c r="I474" s="448">
        <v>840.8666666666669</v>
      </c>
      <c r="J474" s="448">
        <v>852.28333333333353</v>
      </c>
      <c r="K474" s="447">
        <v>829.45</v>
      </c>
      <c r="L474" s="447">
        <v>803.4</v>
      </c>
      <c r="M474" s="447">
        <v>5.5666900000000004</v>
      </c>
    </row>
    <row r="475" spans="1:13">
      <c r="A475" s="245">
        <v>465</v>
      </c>
      <c r="B475" s="450" t="s">
        <v>511</v>
      </c>
      <c r="C475" s="447">
        <v>16.8</v>
      </c>
      <c r="D475" s="448">
        <v>16.866666666666667</v>
      </c>
      <c r="E475" s="448">
        <v>16.583333333333336</v>
      </c>
      <c r="F475" s="448">
        <v>16.366666666666667</v>
      </c>
      <c r="G475" s="448">
        <v>16.083333333333336</v>
      </c>
      <c r="H475" s="448">
        <v>17.083333333333336</v>
      </c>
      <c r="I475" s="448">
        <v>17.366666666666667</v>
      </c>
      <c r="J475" s="448">
        <v>17.583333333333336</v>
      </c>
      <c r="K475" s="447">
        <v>17.149999999999999</v>
      </c>
      <c r="L475" s="447">
        <v>16.649999999999999</v>
      </c>
      <c r="M475" s="447">
        <v>128.96612999999999</v>
      </c>
    </row>
    <row r="476" spans="1:13">
      <c r="A476" s="245">
        <v>466</v>
      </c>
      <c r="B476" s="450" t="s">
        <v>512</v>
      </c>
      <c r="C476" s="447">
        <v>1183.3</v>
      </c>
      <c r="D476" s="448">
        <v>1189.1333333333334</v>
      </c>
      <c r="E476" s="448">
        <v>1169.5666666666668</v>
      </c>
      <c r="F476" s="448">
        <v>1155.8333333333335</v>
      </c>
      <c r="G476" s="448">
        <v>1136.2666666666669</v>
      </c>
      <c r="H476" s="448">
        <v>1202.8666666666668</v>
      </c>
      <c r="I476" s="448">
        <v>1222.4333333333334</v>
      </c>
      <c r="J476" s="448">
        <v>1236.1666666666667</v>
      </c>
      <c r="K476" s="447">
        <v>1208.7</v>
      </c>
      <c r="L476" s="447">
        <v>1175.4000000000001</v>
      </c>
      <c r="M476" s="447">
        <v>0.20415</v>
      </c>
    </row>
    <row r="477" spans="1:13">
      <c r="A477" s="245">
        <v>467</v>
      </c>
      <c r="B477" s="450" t="s">
        <v>513</v>
      </c>
      <c r="C477" s="447">
        <v>12.55</v>
      </c>
      <c r="D477" s="448">
        <v>12.6</v>
      </c>
      <c r="E477" s="448">
        <v>12.399999999999999</v>
      </c>
      <c r="F477" s="448">
        <v>12.249999999999998</v>
      </c>
      <c r="G477" s="448">
        <v>12.049999999999997</v>
      </c>
      <c r="H477" s="448">
        <v>12.75</v>
      </c>
      <c r="I477" s="448">
        <v>12.95</v>
      </c>
      <c r="J477" s="448">
        <v>13.100000000000001</v>
      </c>
      <c r="K477" s="447">
        <v>12.8</v>
      </c>
      <c r="L477" s="447">
        <v>12.45</v>
      </c>
      <c r="M477" s="447">
        <v>66.067449999999994</v>
      </c>
    </row>
    <row r="478" spans="1:13">
      <c r="A478" s="245">
        <v>468</v>
      </c>
      <c r="B478" s="450" t="s">
        <v>514</v>
      </c>
      <c r="C478" s="447">
        <v>441.4</v>
      </c>
      <c r="D478" s="448">
        <v>439.4666666666667</v>
      </c>
      <c r="E478" s="448">
        <v>429.93333333333339</v>
      </c>
      <c r="F478" s="448">
        <v>418.4666666666667</v>
      </c>
      <c r="G478" s="448">
        <v>408.93333333333339</v>
      </c>
      <c r="H478" s="448">
        <v>450.93333333333339</v>
      </c>
      <c r="I478" s="448">
        <v>460.4666666666667</v>
      </c>
      <c r="J478" s="448">
        <v>471.93333333333339</v>
      </c>
      <c r="K478" s="447">
        <v>449</v>
      </c>
      <c r="L478" s="447">
        <v>428</v>
      </c>
      <c r="M478" s="447">
        <v>3.2166800000000002</v>
      </c>
    </row>
    <row r="479" spans="1:13">
      <c r="A479" s="245">
        <v>469</v>
      </c>
      <c r="B479" s="450" t="s">
        <v>193</v>
      </c>
      <c r="C479" s="447">
        <v>767.5</v>
      </c>
      <c r="D479" s="448">
        <v>775.9666666666667</v>
      </c>
      <c r="E479" s="448">
        <v>754.53333333333342</v>
      </c>
      <c r="F479" s="448">
        <v>741.56666666666672</v>
      </c>
      <c r="G479" s="448">
        <v>720.13333333333344</v>
      </c>
      <c r="H479" s="448">
        <v>788.93333333333339</v>
      </c>
      <c r="I479" s="448">
        <v>810.36666666666679</v>
      </c>
      <c r="J479" s="448">
        <v>823.33333333333337</v>
      </c>
      <c r="K479" s="447">
        <v>797.4</v>
      </c>
      <c r="L479" s="447">
        <v>763</v>
      </c>
      <c r="M479" s="447">
        <v>84.954319999999996</v>
      </c>
    </row>
    <row r="480" spans="1:13">
      <c r="A480" s="245">
        <v>470</v>
      </c>
      <c r="B480" s="450" t="s">
        <v>190</v>
      </c>
      <c r="C480" s="447">
        <v>213.6</v>
      </c>
      <c r="D480" s="448">
        <v>214.21666666666667</v>
      </c>
      <c r="E480" s="448">
        <v>209.48333333333335</v>
      </c>
      <c r="F480" s="448">
        <v>205.36666666666667</v>
      </c>
      <c r="G480" s="448">
        <v>200.63333333333335</v>
      </c>
      <c r="H480" s="448">
        <v>218.33333333333334</v>
      </c>
      <c r="I480" s="448">
        <v>223.06666666666663</v>
      </c>
      <c r="J480" s="448">
        <v>227.18333333333334</v>
      </c>
      <c r="K480" s="447">
        <v>218.95</v>
      </c>
      <c r="L480" s="447">
        <v>210.1</v>
      </c>
      <c r="M480" s="447">
        <v>9.7054600000000004</v>
      </c>
    </row>
    <row r="481" spans="1:13">
      <c r="A481" s="245">
        <v>471</v>
      </c>
      <c r="B481" s="450" t="s">
        <v>784</v>
      </c>
      <c r="C481" s="447">
        <v>29.95</v>
      </c>
      <c r="D481" s="448">
        <v>29.866666666666664</v>
      </c>
      <c r="E481" s="448">
        <v>29.333333333333329</v>
      </c>
      <c r="F481" s="448">
        <v>28.716666666666665</v>
      </c>
      <c r="G481" s="448">
        <v>28.18333333333333</v>
      </c>
      <c r="H481" s="448">
        <v>30.483333333333327</v>
      </c>
      <c r="I481" s="448">
        <v>31.016666666666666</v>
      </c>
      <c r="J481" s="448">
        <v>31.633333333333326</v>
      </c>
      <c r="K481" s="447">
        <v>30.4</v>
      </c>
      <c r="L481" s="447">
        <v>29.25</v>
      </c>
      <c r="M481" s="447">
        <v>38.430100000000003</v>
      </c>
    </row>
    <row r="482" spans="1:13">
      <c r="A482" s="245">
        <v>472</v>
      </c>
      <c r="B482" s="450" t="s">
        <v>191</v>
      </c>
      <c r="C482" s="447">
        <v>6573.85</v>
      </c>
      <c r="D482" s="448">
        <v>6575.666666666667</v>
      </c>
      <c r="E482" s="448">
        <v>6518.8833333333341</v>
      </c>
      <c r="F482" s="448">
        <v>6463.916666666667</v>
      </c>
      <c r="G482" s="448">
        <v>6407.1333333333341</v>
      </c>
      <c r="H482" s="448">
        <v>6630.6333333333341</v>
      </c>
      <c r="I482" s="448">
        <v>6687.416666666667</v>
      </c>
      <c r="J482" s="448">
        <v>6742.3833333333341</v>
      </c>
      <c r="K482" s="447">
        <v>6632.45</v>
      </c>
      <c r="L482" s="447">
        <v>6520.7</v>
      </c>
      <c r="M482" s="447">
        <v>2.56088</v>
      </c>
    </row>
    <row r="483" spans="1:13">
      <c r="A483" s="245">
        <v>473</v>
      </c>
      <c r="B483" s="450" t="s">
        <v>192</v>
      </c>
      <c r="C483" s="447">
        <v>36.85</v>
      </c>
      <c r="D483" s="448">
        <v>36.85</v>
      </c>
      <c r="E483" s="448">
        <v>36.450000000000003</v>
      </c>
      <c r="F483" s="448">
        <v>36.050000000000004</v>
      </c>
      <c r="G483" s="448">
        <v>35.650000000000006</v>
      </c>
      <c r="H483" s="448">
        <v>37.25</v>
      </c>
      <c r="I483" s="448">
        <v>37.649999999999991</v>
      </c>
      <c r="J483" s="448">
        <v>38.049999999999997</v>
      </c>
      <c r="K483" s="447">
        <v>37.25</v>
      </c>
      <c r="L483" s="447">
        <v>36.450000000000003</v>
      </c>
      <c r="M483" s="447">
        <v>90.014660000000006</v>
      </c>
    </row>
    <row r="484" spans="1:13">
      <c r="A484" s="245">
        <v>474</v>
      </c>
      <c r="B484" s="450" t="s">
        <v>189</v>
      </c>
      <c r="C484" s="447">
        <v>1285.8</v>
      </c>
      <c r="D484" s="448">
        <v>1282.05</v>
      </c>
      <c r="E484" s="448">
        <v>1266.25</v>
      </c>
      <c r="F484" s="448">
        <v>1246.7</v>
      </c>
      <c r="G484" s="448">
        <v>1230.9000000000001</v>
      </c>
      <c r="H484" s="448">
        <v>1301.5999999999999</v>
      </c>
      <c r="I484" s="448">
        <v>1317.3999999999996</v>
      </c>
      <c r="J484" s="448">
        <v>1336.9499999999998</v>
      </c>
      <c r="K484" s="447">
        <v>1297.8499999999999</v>
      </c>
      <c r="L484" s="447">
        <v>1262.5</v>
      </c>
      <c r="M484" s="447">
        <v>7.01919</v>
      </c>
    </row>
    <row r="485" spans="1:13">
      <c r="A485" s="245">
        <v>475</v>
      </c>
      <c r="B485" s="450" t="s">
        <v>141</v>
      </c>
      <c r="C485" s="447">
        <v>572.15</v>
      </c>
      <c r="D485" s="448">
        <v>574.2833333333333</v>
      </c>
      <c r="E485" s="448">
        <v>565.36666666666656</v>
      </c>
      <c r="F485" s="448">
        <v>558.58333333333326</v>
      </c>
      <c r="G485" s="448">
        <v>549.66666666666652</v>
      </c>
      <c r="H485" s="448">
        <v>581.06666666666661</v>
      </c>
      <c r="I485" s="448">
        <v>589.98333333333335</v>
      </c>
      <c r="J485" s="448">
        <v>596.76666666666665</v>
      </c>
      <c r="K485" s="447">
        <v>583.20000000000005</v>
      </c>
      <c r="L485" s="447">
        <v>567.5</v>
      </c>
      <c r="M485" s="447">
        <v>43.027090000000001</v>
      </c>
    </row>
    <row r="486" spans="1:13">
      <c r="A486" s="245">
        <v>476</v>
      </c>
      <c r="B486" s="450" t="s">
        <v>277</v>
      </c>
      <c r="C486" s="447">
        <v>242.45</v>
      </c>
      <c r="D486" s="448">
        <v>240.80000000000004</v>
      </c>
      <c r="E486" s="448">
        <v>236.70000000000007</v>
      </c>
      <c r="F486" s="448">
        <v>230.95000000000005</v>
      </c>
      <c r="G486" s="448">
        <v>226.85000000000008</v>
      </c>
      <c r="H486" s="448">
        <v>246.55000000000007</v>
      </c>
      <c r="I486" s="448">
        <v>250.65000000000003</v>
      </c>
      <c r="J486" s="448">
        <v>256.40000000000009</v>
      </c>
      <c r="K486" s="447">
        <v>244.9</v>
      </c>
      <c r="L486" s="447">
        <v>235.05</v>
      </c>
      <c r="M486" s="447">
        <v>26.414290000000001</v>
      </c>
    </row>
    <row r="487" spans="1:13">
      <c r="A487" s="245">
        <v>477</v>
      </c>
      <c r="B487" s="450" t="s">
        <v>515</v>
      </c>
      <c r="C487" s="447">
        <v>2705.85</v>
      </c>
      <c r="D487" s="448">
        <v>2700.2833333333333</v>
      </c>
      <c r="E487" s="448">
        <v>2675.5666666666666</v>
      </c>
      <c r="F487" s="448">
        <v>2645.2833333333333</v>
      </c>
      <c r="G487" s="448">
        <v>2620.5666666666666</v>
      </c>
      <c r="H487" s="448">
        <v>2730.5666666666666</v>
      </c>
      <c r="I487" s="448">
        <v>2755.2833333333328</v>
      </c>
      <c r="J487" s="448">
        <v>2785.5666666666666</v>
      </c>
      <c r="K487" s="447">
        <v>2725</v>
      </c>
      <c r="L487" s="447">
        <v>2670</v>
      </c>
      <c r="M487" s="447">
        <v>0.1303</v>
      </c>
    </row>
    <row r="488" spans="1:13">
      <c r="A488" s="245">
        <v>478</v>
      </c>
      <c r="B488" s="450" t="s">
        <v>516</v>
      </c>
      <c r="C488" s="447">
        <v>349.95</v>
      </c>
      <c r="D488" s="448">
        <v>356.15000000000003</v>
      </c>
      <c r="E488" s="448">
        <v>339.80000000000007</v>
      </c>
      <c r="F488" s="448">
        <v>329.65000000000003</v>
      </c>
      <c r="G488" s="448">
        <v>313.30000000000007</v>
      </c>
      <c r="H488" s="448">
        <v>366.30000000000007</v>
      </c>
      <c r="I488" s="448">
        <v>382.65000000000009</v>
      </c>
      <c r="J488" s="448">
        <v>392.80000000000007</v>
      </c>
      <c r="K488" s="447">
        <v>372.5</v>
      </c>
      <c r="L488" s="447">
        <v>346</v>
      </c>
      <c r="M488" s="447">
        <v>10.911709999999999</v>
      </c>
    </row>
    <row r="489" spans="1:13">
      <c r="A489" s="245">
        <v>479</v>
      </c>
      <c r="B489" s="450" t="s">
        <v>517</v>
      </c>
      <c r="C489" s="447">
        <v>246.35</v>
      </c>
      <c r="D489" s="448">
        <v>247.45000000000002</v>
      </c>
      <c r="E489" s="448">
        <v>239.90000000000003</v>
      </c>
      <c r="F489" s="448">
        <v>233.45000000000002</v>
      </c>
      <c r="G489" s="448">
        <v>225.90000000000003</v>
      </c>
      <c r="H489" s="448">
        <v>253.90000000000003</v>
      </c>
      <c r="I489" s="448">
        <v>261.45000000000005</v>
      </c>
      <c r="J489" s="448">
        <v>267.90000000000003</v>
      </c>
      <c r="K489" s="447">
        <v>255</v>
      </c>
      <c r="L489" s="447">
        <v>241</v>
      </c>
      <c r="M489" s="447">
        <v>3.0531000000000001</v>
      </c>
    </row>
    <row r="490" spans="1:13">
      <c r="A490" s="245">
        <v>480</v>
      </c>
      <c r="B490" s="450" t="s">
        <v>518</v>
      </c>
      <c r="C490" s="447">
        <v>3255.35</v>
      </c>
      <c r="D490" s="448">
        <v>3244.4833333333336</v>
      </c>
      <c r="E490" s="448">
        <v>3216.2166666666672</v>
      </c>
      <c r="F490" s="448">
        <v>3177.0833333333335</v>
      </c>
      <c r="G490" s="448">
        <v>3148.8166666666671</v>
      </c>
      <c r="H490" s="448">
        <v>3283.6166666666672</v>
      </c>
      <c r="I490" s="448">
        <v>3311.8833333333337</v>
      </c>
      <c r="J490" s="448">
        <v>3351.0166666666673</v>
      </c>
      <c r="K490" s="447">
        <v>3272.75</v>
      </c>
      <c r="L490" s="447">
        <v>3205.35</v>
      </c>
      <c r="M490" s="447">
        <v>4.6960000000000002E-2</v>
      </c>
    </row>
    <row r="491" spans="1:13">
      <c r="A491" s="245">
        <v>481</v>
      </c>
      <c r="B491" s="450" t="s">
        <v>519</v>
      </c>
      <c r="C491" s="447">
        <v>839.35</v>
      </c>
      <c r="D491" s="448">
        <v>847.23333333333323</v>
      </c>
      <c r="E491" s="448">
        <v>828.11666666666645</v>
      </c>
      <c r="F491" s="448">
        <v>816.88333333333321</v>
      </c>
      <c r="G491" s="448">
        <v>797.76666666666642</v>
      </c>
      <c r="H491" s="448">
        <v>858.46666666666647</v>
      </c>
      <c r="I491" s="448">
        <v>877.58333333333326</v>
      </c>
      <c r="J491" s="448">
        <v>888.81666666666649</v>
      </c>
      <c r="K491" s="447">
        <v>866.35</v>
      </c>
      <c r="L491" s="447">
        <v>836</v>
      </c>
      <c r="M491" s="447">
        <v>1.7335</v>
      </c>
    </row>
    <row r="492" spans="1:13">
      <c r="A492" s="245">
        <v>482</v>
      </c>
      <c r="B492" s="450" t="s">
        <v>520</v>
      </c>
      <c r="C492" s="447">
        <v>48.9</v>
      </c>
      <c r="D492" s="448">
        <v>49.466666666666669</v>
      </c>
      <c r="E492" s="448">
        <v>48.033333333333339</v>
      </c>
      <c r="F492" s="448">
        <v>47.166666666666671</v>
      </c>
      <c r="G492" s="448">
        <v>45.733333333333341</v>
      </c>
      <c r="H492" s="448">
        <v>50.333333333333336</v>
      </c>
      <c r="I492" s="448">
        <v>51.766666666666673</v>
      </c>
      <c r="J492" s="448">
        <v>52.633333333333333</v>
      </c>
      <c r="K492" s="447">
        <v>50.9</v>
      </c>
      <c r="L492" s="447">
        <v>48.6</v>
      </c>
      <c r="M492" s="447">
        <v>24.536619999999999</v>
      </c>
    </row>
    <row r="493" spans="1:13">
      <c r="A493" s="245">
        <v>483</v>
      </c>
      <c r="B493" s="450" t="s">
        <v>521</v>
      </c>
      <c r="C493" s="447">
        <v>1276.1500000000001</v>
      </c>
      <c r="D493" s="448">
        <v>1289.3833333333334</v>
      </c>
      <c r="E493" s="448">
        <v>1257.7666666666669</v>
      </c>
      <c r="F493" s="448">
        <v>1239.3833333333334</v>
      </c>
      <c r="G493" s="448">
        <v>1207.7666666666669</v>
      </c>
      <c r="H493" s="448">
        <v>1307.7666666666669</v>
      </c>
      <c r="I493" s="448">
        <v>1339.3833333333332</v>
      </c>
      <c r="J493" s="448">
        <v>1357.7666666666669</v>
      </c>
      <c r="K493" s="447">
        <v>1321</v>
      </c>
      <c r="L493" s="447">
        <v>1271</v>
      </c>
      <c r="M493" s="447">
        <v>0.30792999999999998</v>
      </c>
    </row>
    <row r="494" spans="1:13">
      <c r="A494" s="245">
        <v>484</v>
      </c>
      <c r="B494" s="450" t="s">
        <v>278</v>
      </c>
      <c r="C494" s="447">
        <v>393.05</v>
      </c>
      <c r="D494" s="448">
        <v>394.86666666666662</v>
      </c>
      <c r="E494" s="448">
        <v>385.03333333333325</v>
      </c>
      <c r="F494" s="448">
        <v>377.01666666666665</v>
      </c>
      <c r="G494" s="448">
        <v>367.18333333333328</v>
      </c>
      <c r="H494" s="448">
        <v>402.88333333333321</v>
      </c>
      <c r="I494" s="448">
        <v>412.71666666666658</v>
      </c>
      <c r="J494" s="448">
        <v>420.73333333333318</v>
      </c>
      <c r="K494" s="447">
        <v>404.7</v>
      </c>
      <c r="L494" s="447">
        <v>386.85</v>
      </c>
      <c r="M494" s="447">
        <v>1.56446</v>
      </c>
    </row>
    <row r="495" spans="1:13">
      <c r="A495" s="245">
        <v>485</v>
      </c>
      <c r="B495" s="450" t="s">
        <v>522</v>
      </c>
      <c r="C495" s="447">
        <v>1005.95</v>
      </c>
      <c r="D495" s="448">
        <v>1008.5833333333334</v>
      </c>
      <c r="E495" s="448">
        <v>998.4666666666667</v>
      </c>
      <c r="F495" s="448">
        <v>990.98333333333335</v>
      </c>
      <c r="G495" s="448">
        <v>980.86666666666667</v>
      </c>
      <c r="H495" s="448">
        <v>1016.0666666666667</v>
      </c>
      <c r="I495" s="448">
        <v>1026.1833333333334</v>
      </c>
      <c r="J495" s="448">
        <v>1033.6666666666667</v>
      </c>
      <c r="K495" s="447">
        <v>1018.7</v>
      </c>
      <c r="L495" s="447">
        <v>1001.1</v>
      </c>
      <c r="M495" s="447">
        <v>2.3409800000000001</v>
      </c>
    </row>
    <row r="496" spans="1:13">
      <c r="A496" s="245">
        <v>486</v>
      </c>
      <c r="B496" s="450" t="s">
        <v>523</v>
      </c>
      <c r="C496" s="447">
        <v>2266.5500000000002</v>
      </c>
      <c r="D496" s="448">
        <v>2302.4833333333331</v>
      </c>
      <c r="E496" s="448">
        <v>2209.0166666666664</v>
      </c>
      <c r="F496" s="448">
        <v>2151.4833333333331</v>
      </c>
      <c r="G496" s="448">
        <v>2058.0166666666664</v>
      </c>
      <c r="H496" s="448">
        <v>2360.0166666666664</v>
      </c>
      <c r="I496" s="448">
        <v>2453.4833333333327</v>
      </c>
      <c r="J496" s="448">
        <v>2511.0166666666664</v>
      </c>
      <c r="K496" s="447">
        <v>2395.9499999999998</v>
      </c>
      <c r="L496" s="447">
        <v>2244.9499999999998</v>
      </c>
      <c r="M496" s="447">
        <v>1.0781700000000001</v>
      </c>
    </row>
    <row r="497" spans="1:13">
      <c r="A497" s="245">
        <v>487</v>
      </c>
      <c r="B497" s="450" t="s">
        <v>524</v>
      </c>
      <c r="C497" s="447">
        <v>1802.8</v>
      </c>
      <c r="D497" s="448">
        <v>1814.5166666666667</v>
      </c>
      <c r="E497" s="448">
        <v>1780.0833333333333</v>
      </c>
      <c r="F497" s="448">
        <v>1757.3666666666666</v>
      </c>
      <c r="G497" s="448">
        <v>1722.9333333333332</v>
      </c>
      <c r="H497" s="448">
        <v>1837.2333333333333</v>
      </c>
      <c r="I497" s="448">
        <v>1871.6666666666667</v>
      </c>
      <c r="J497" s="448">
        <v>1894.3833333333334</v>
      </c>
      <c r="K497" s="447">
        <v>1848.95</v>
      </c>
      <c r="L497" s="447">
        <v>1791.8</v>
      </c>
      <c r="M497" s="447">
        <v>1.2611000000000001</v>
      </c>
    </row>
    <row r="498" spans="1:13">
      <c r="A498" s="245">
        <v>488</v>
      </c>
      <c r="B498" s="450" t="s">
        <v>118</v>
      </c>
      <c r="C498" s="447">
        <v>8.4</v>
      </c>
      <c r="D498" s="448">
        <v>8.4166666666666661</v>
      </c>
      <c r="E498" s="448">
        <v>8.3333333333333321</v>
      </c>
      <c r="F498" s="448">
        <v>8.2666666666666657</v>
      </c>
      <c r="G498" s="448">
        <v>8.1833333333333318</v>
      </c>
      <c r="H498" s="448">
        <v>8.4833333333333325</v>
      </c>
      <c r="I498" s="448">
        <v>8.5666666666666647</v>
      </c>
      <c r="J498" s="448">
        <v>8.6333333333333329</v>
      </c>
      <c r="K498" s="447">
        <v>8.5</v>
      </c>
      <c r="L498" s="447">
        <v>8.35</v>
      </c>
      <c r="M498" s="447">
        <v>678.89823000000001</v>
      </c>
    </row>
    <row r="499" spans="1:13">
      <c r="A499" s="245">
        <v>489</v>
      </c>
      <c r="B499" s="450" t="s">
        <v>195</v>
      </c>
      <c r="C499" s="447">
        <v>1008.9</v>
      </c>
      <c r="D499" s="448">
        <v>1013.0833333333334</v>
      </c>
      <c r="E499" s="448">
        <v>996.41666666666674</v>
      </c>
      <c r="F499" s="448">
        <v>983.93333333333339</v>
      </c>
      <c r="G499" s="448">
        <v>967.26666666666677</v>
      </c>
      <c r="H499" s="448">
        <v>1025.5666666666666</v>
      </c>
      <c r="I499" s="448">
        <v>1042.2333333333336</v>
      </c>
      <c r="J499" s="448">
        <v>1054.7166666666667</v>
      </c>
      <c r="K499" s="447">
        <v>1029.75</v>
      </c>
      <c r="L499" s="447">
        <v>1000.6</v>
      </c>
      <c r="M499" s="447">
        <v>11.481490000000001</v>
      </c>
    </row>
    <row r="500" spans="1:13">
      <c r="A500" s="245">
        <v>490</v>
      </c>
      <c r="B500" s="450" t="s">
        <v>525</v>
      </c>
      <c r="C500" s="447">
        <v>6829.7</v>
      </c>
      <c r="D500" s="448">
        <v>6864.8833333333341</v>
      </c>
      <c r="E500" s="448">
        <v>6764.8166666666684</v>
      </c>
      <c r="F500" s="448">
        <v>6699.9333333333343</v>
      </c>
      <c r="G500" s="448">
        <v>6599.8666666666686</v>
      </c>
      <c r="H500" s="448">
        <v>6929.7666666666682</v>
      </c>
      <c r="I500" s="448">
        <v>7029.8333333333339</v>
      </c>
      <c r="J500" s="448">
        <v>7094.7166666666681</v>
      </c>
      <c r="K500" s="447">
        <v>6964.95</v>
      </c>
      <c r="L500" s="447">
        <v>6800</v>
      </c>
      <c r="M500" s="447">
        <v>0.10992</v>
      </c>
    </row>
    <row r="501" spans="1:13">
      <c r="A501" s="245">
        <v>491</v>
      </c>
      <c r="B501" s="450" t="s">
        <v>526</v>
      </c>
      <c r="C501" s="447">
        <v>141.94999999999999</v>
      </c>
      <c r="D501" s="448">
        <v>142.88333333333333</v>
      </c>
      <c r="E501" s="448">
        <v>140.06666666666666</v>
      </c>
      <c r="F501" s="448">
        <v>138.18333333333334</v>
      </c>
      <c r="G501" s="448">
        <v>135.36666666666667</v>
      </c>
      <c r="H501" s="448">
        <v>144.76666666666665</v>
      </c>
      <c r="I501" s="448">
        <v>147.58333333333331</v>
      </c>
      <c r="J501" s="448">
        <v>149.46666666666664</v>
      </c>
      <c r="K501" s="447">
        <v>145.69999999999999</v>
      </c>
      <c r="L501" s="447">
        <v>141</v>
      </c>
      <c r="M501" s="447">
        <v>8.7220499999999994</v>
      </c>
    </row>
    <row r="502" spans="1:13">
      <c r="A502" s="245">
        <v>492</v>
      </c>
      <c r="B502" s="450" t="s">
        <v>527</v>
      </c>
      <c r="C502" s="447">
        <v>96</v>
      </c>
      <c r="D502" s="448">
        <v>96.283333333333346</v>
      </c>
      <c r="E502" s="448">
        <v>95.066666666666691</v>
      </c>
      <c r="F502" s="448">
        <v>94.13333333333334</v>
      </c>
      <c r="G502" s="448">
        <v>92.916666666666686</v>
      </c>
      <c r="H502" s="448">
        <v>97.216666666666697</v>
      </c>
      <c r="I502" s="448">
        <v>98.433333333333366</v>
      </c>
      <c r="J502" s="448">
        <v>99.366666666666703</v>
      </c>
      <c r="K502" s="447">
        <v>97.5</v>
      </c>
      <c r="L502" s="447">
        <v>95.35</v>
      </c>
      <c r="M502" s="447">
        <v>20.668710000000001</v>
      </c>
    </row>
    <row r="503" spans="1:13">
      <c r="A503" s="245">
        <v>493</v>
      </c>
      <c r="B503" s="450" t="s">
        <v>771</v>
      </c>
      <c r="C503" s="447">
        <v>472.3</v>
      </c>
      <c r="D503" s="448">
        <v>470.43333333333334</v>
      </c>
      <c r="E503" s="448">
        <v>463.86666666666667</v>
      </c>
      <c r="F503" s="448">
        <v>455.43333333333334</v>
      </c>
      <c r="G503" s="448">
        <v>448.86666666666667</v>
      </c>
      <c r="H503" s="448">
        <v>478.86666666666667</v>
      </c>
      <c r="I503" s="448">
        <v>485.43333333333339</v>
      </c>
      <c r="J503" s="448">
        <v>493.86666666666667</v>
      </c>
      <c r="K503" s="447">
        <v>477</v>
      </c>
      <c r="L503" s="447">
        <v>462</v>
      </c>
      <c r="M503" s="447">
        <v>1.2115</v>
      </c>
    </row>
    <row r="504" spans="1:13">
      <c r="A504" s="245">
        <v>494</v>
      </c>
      <c r="B504" s="450" t="s">
        <v>528</v>
      </c>
      <c r="C504" s="447">
        <v>2098.9499999999998</v>
      </c>
      <c r="D504" s="448">
        <v>2106.4</v>
      </c>
      <c r="E504" s="448">
        <v>2078.8000000000002</v>
      </c>
      <c r="F504" s="448">
        <v>2058.65</v>
      </c>
      <c r="G504" s="448">
        <v>2031.0500000000002</v>
      </c>
      <c r="H504" s="448">
        <v>2126.5500000000002</v>
      </c>
      <c r="I504" s="448">
        <v>2154.1499999999996</v>
      </c>
      <c r="J504" s="448">
        <v>2174.3000000000002</v>
      </c>
      <c r="K504" s="447">
        <v>2134</v>
      </c>
      <c r="L504" s="447">
        <v>2086.25</v>
      </c>
      <c r="M504" s="447">
        <v>0.52807999999999999</v>
      </c>
    </row>
    <row r="505" spans="1:13">
      <c r="A505" s="245">
        <v>495</v>
      </c>
      <c r="B505" s="450" t="s">
        <v>196</v>
      </c>
      <c r="C505" s="447">
        <v>508.25</v>
      </c>
      <c r="D505" s="448">
        <v>509.61666666666662</v>
      </c>
      <c r="E505" s="448">
        <v>502.23333333333323</v>
      </c>
      <c r="F505" s="448">
        <v>496.21666666666664</v>
      </c>
      <c r="G505" s="448">
        <v>488.83333333333326</v>
      </c>
      <c r="H505" s="448">
        <v>515.63333333333321</v>
      </c>
      <c r="I505" s="448">
        <v>523.01666666666654</v>
      </c>
      <c r="J505" s="448">
        <v>529.03333333333319</v>
      </c>
      <c r="K505" s="447">
        <v>517</v>
      </c>
      <c r="L505" s="447">
        <v>503.6</v>
      </c>
      <c r="M505" s="447">
        <v>62.92304</v>
      </c>
    </row>
    <row r="506" spans="1:13">
      <c r="A506" s="245">
        <v>496</v>
      </c>
      <c r="B506" s="450" t="s">
        <v>529</v>
      </c>
      <c r="C506" s="447">
        <v>690.1</v>
      </c>
      <c r="D506" s="448">
        <v>694.4</v>
      </c>
      <c r="E506" s="448">
        <v>673.8</v>
      </c>
      <c r="F506" s="448">
        <v>657.5</v>
      </c>
      <c r="G506" s="448">
        <v>636.9</v>
      </c>
      <c r="H506" s="448">
        <v>710.69999999999993</v>
      </c>
      <c r="I506" s="448">
        <v>731.30000000000007</v>
      </c>
      <c r="J506" s="448">
        <v>747.59999999999991</v>
      </c>
      <c r="K506" s="447">
        <v>715</v>
      </c>
      <c r="L506" s="447">
        <v>678.1</v>
      </c>
      <c r="M506" s="447">
        <v>59.554839999999999</v>
      </c>
    </row>
    <row r="507" spans="1:13">
      <c r="A507" s="245">
        <v>497</v>
      </c>
      <c r="B507" s="450" t="s">
        <v>197</v>
      </c>
      <c r="C507" s="447">
        <v>13.25</v>
      </c>
      <c r="D507" s="448">
        <v>13.266666666666666</v>
      </c>
      <c r="E507" s="448">
        <v>13.133333333333331</v>
      </c>
      <c r="F507" s="448">
        <v>13.016666666666666</v>
      </c>
      <c r="G507" s="448">
        <v>12.883333333333331</v>
      </c>
      <c r="H507" s="448">
        <v>13.383333333333331</v>
      </c>
      <c r="I507" s="448">
        <v>13.516666666666664</v>
      </c>
      <c r="J507" s="448">
        <v>13.633333333333331</v>
      </c>
      <c r="K507" s="447">
        <v>13.4</v>
      </c>
      <c r="L507" s="447">
        <v>13.15</v>
      </c>
      <c r="M507" s="447">
        <v>759.11848999999995</v>
      </c>
    </row>
    <row r="508" spans="1:13">
      <c r="A508" s="245">
        <v>498</v>
      </c>
      <c r="B508" s="450" t="s">
        <v>198</v>
      </c>
      <c r="C508" s="447">
        <v>191.6</v>
      </c>
      <c r="D508" s="448">
        <v>191.85</v>
      </c>
      <c r="E508" s="448">
        <v>189</v>
      </c>
      <c r="F508" s="448">
        <v>186.4</v>
      </c>
      <c r="G508" s="448">
        <v>183.55</v>
      </c>
      <c r="H508" s="448">
        <v>194.45</v>
      </c>
      <c r="I508" s="448">
        <v>197.29999999999995</v>
      </c>
      <c r="J508" s="448">
        <v>199.89999999999998</v>
      </c>
      <c r="K508" s="447">
        <v>194.7</v>
      </c>
      <c r="L508" s="447">
        <v>189.25</v>
      </c>
      <c r="M508" s="447">
        <v>149.28706</v>
      </c>
    </row>
    <row r="509" spans="1:13">
      <c r="A509" s="245">
        <v>499</v>
      </c>
      <c r="B509" s="450" t="s">
        <v>530</v>
      </c>
      <c r="C509" s="447">
        <v>279.64999999999998</v>
      </c>
      <c r="D509" s="448">
        <v>281.76666666666665</v>
      </c>
      <c r="E509" s="448">
        <v>276.58333333333331</v>
      </c>
      <c r="F509" s="448">
        <v>273.51666666666665</v>
      </c>
      <c r="G509" s="448">
        <v>268.33333333333331</v>
      </c>
      <c r="H509" s="448">
        <v>284.83333333333331</v>
      </c>
      <c r="I509" s="448">
        <v>290.01666666666671</v>
      </c>
      <c r="J509" s="448">
        <v>293.08333333333331</v>
      </c>
      <c r="K509" s="447">
        <v>286.95</v>
      </c>
      <c r="L509" s="447">
        <v>278.7</v>
      </c>
      <c r="M509" s="447">
        <v>0.79840999999999995</v>
      </c>
    </row>
    <row r="510" spans="1:13">
      <c r="A510" s="245">
        <v>500</v>
      </c>
      <c r="B510" s="450" t="s">
        <v>531</v>
      </c>
      <c r="C510" s="447">
        <v>2122.3000000000002</v>
      </c>
      <c r="D510" s="448">
        <v>2123.85</v>
      </c>
      <c r="E510" s="448">
        <v>2111</v>
      </c>
      <c r="F510" s="448">
        <v>2099.7000000000003</v>
      </c>
      <c r="G510" s="448">
        <v>2086.8500000000004</v>
      </c>
      <c r="H510" s="448">
        <v>2135.1499999999996</v>
      </c>
      <c r="I510" s="448">
        <v>2147.9999999999991</v>
      </c>
      <c r="J510" s="448">
        <v>2159.2999999999993</v>
      </c>
      <c r="K510" s="447">
        <v>2136.6999999999998</v>
      </c>
      <c r="L510" s="447">
        <v>2112.5500000000002</v>
      </c>
      <c r="M510" s="447">
        <v>0.86265000000000003</v>
      </c>
    </row>
    <row r="511" spans="1:13">
      <c r="A511" s="245">
        <v>501</v>
      </c>
      <c r="B511" s="450" t="s">
        <v>741</v>
      </c>
      <c r="C511" s="447">
        <v>1210.2</v>
      </c>
      <c r="D511" s="448">
        <v>1197.0166666666667</v>
      </c>
      <c r="E511" s="448">
        <v>1174.2333333333333</v>
      </c>
      <c r="F511" s="448">
        <v>1138.2666666666667</v>
      </c>
      <c r="G511" s="448">
        <v>1115.4833333333333</v>
      </c>
      <c r="H511" s="448">
        <v>1232.9833333333333</v>
      </c>
      <c r="I511" s="448">
        <v>1255.7666666666667</v>
      </c>
      <c r="J511" s="448">
        <v>1291.7333333333333</v>
      </c>
      <c r="K511" s="447">
        <v>1219.8</v>
      </c>
      <c r="L511" s="447">
        <v>1161.05</v>
      </c>
      <c r="M511" s="447">
        <v>0.30198999999999998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38"/>
      <c r="B5" s="538"/>
      <c r="C5" s="539"/>
      <c r="D5" s="539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40" t="s">
        <v>533</v>
      </c>
      <c r="C7" s="540"/>
      <c r="D7" s="239">
        <f>Main!B10</f>
        <v>44337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44336</v>
      </c>
      <c r="B10" s="244">
        <v>530043</v>
      </c>
      <c r="C10" s="245" t="s">
        <v>1003</v>
      </c>
      <c r="D10" s="245" t="s">
        <v>1004</v>
      </c>
      <c r="E10" s="522" t="s">
        <v>543</v>
      </c>
      <c r="F10" s="338">
        <v>29772</v>
      </c>
      <c r="G10" s="244">
        <v>121.61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44336</v>
      </c>
      <c r="B11" s="244">
        <v>542865</v>
      </c>
      <c r="C11" s="245" t="s">
        <v>1005</v>
      </c>
      <c r="D11" s="245" t="s">
        <v>980</v>
      </c>
      <c r="E11" s="245" t="s">
        <v>542</v>
      </c>
      <c r="F11" s="338">
        <v>30000</v>
      </c>
      <c r="G11" s="244">
        <v>10.199999999999999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44336</v>
      </c>
      <c r="B12" s="244">
        <v>542865</v>
      </c>
      <c r="C12" s="245" t="s">
        <v>1005</v>
      </c>
      <c r="D12" s="245" t="s">
        <v>980</v>
      </c>
      <c r="E12" s="522" t="s">
        <v>543</v>
      </c>
      <c r="F12" s="338">
        <v>70000</v>
      </c>
      <c r="G12" s="244">
        <v>9.5399999999999991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44336</v>
      </c>
      <c r="B13" s="244">
        <v>542865</v>
      </c>
      <c r="C13" s="245" t="s">
        <v>1005</v>
      </c>
      <c r="D13" s="245" t="s">
        <v>1006</v>
      </c>
      <c r="E13" s="522" t="s">
        <v>542</v>
      </c>
      <c r="F13" s="338">
        <v>70000</v>
      </c>
      <c r="G13" s="244">
        <v>9.5399999999999991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44336</v>
      </c>
      <c r="B14" s="244">
        <v>542865</v>
      </c>
      <c r="C14" s="245" t="s">
        <v>1005</v>
      </c>
      <c r="D14" s="245" t="s">
        <v>1006</v>
      </c>
      <c r="E14" s="245" t="s">
        <v>543</v>
      </c>
      <c r="F14" s="338">
        <v>20000</v>
      </c>
      <c r="G14" s="244">
        <v>10.199999999999999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44336</v>
      </c>
      <c r="B15" s="244">
        <v>539596</v>
      </c>
      <c r="C15" s="245" t="s">
        <v>1007</v>
      </c>
      <c r="D15" s="245" t="s">
        <v>1008</v>
      </c>
      <c r="E15" s="245" t="s">
        <v>542</v>
      </c>
      <c r="F15" s="338">
        <v>250500</v>
      </c>
      <c r="G15" s="244">
        <v>4.9000000000000004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44336</v>
      </c>
      <c r="B16" s="244">
        <v>539596</v>
      </c>
      <c r="C16" s="245" t="s">
        <v>1007</v>
      </c>
      <c r="D16" s="245" t="s">
        <v>1009</v>
      </c>
      <c r="E16" s="245" t="s">
        <v>543</v>
      </c>
      <c r="F16" s="338">
        <v>250500</v>
      </c>
      <c r="G16" s="244">
        <v>4.9000000000000004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44336</v>
      </c>
      <c r="B17" s="244">
        <v>538708</v>
      </c>
      <c r="C17" s="245" t="s">
        <v>1010</v>
      </c>
      <c r="D17" s="245" t="s">
        <v>851</v>
      </c>
      <c r="E17" s="245" t="s">
        <v>542</v>
      </c>
      <c r="F17" s="338">
        <v>478963</v>
      </c>
      <c r="G17" s="244">
        <v>2.87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44336</v>
      </c>
      <c r="B18" s="244">
        <v>538708</v>
      </c>
      <c r="C18" s="245" t="s">
        <v>1010</v>
      </c>
      <c r="D18" s="245" t="s">
        <v>1009</v>
      </c>
      <c r="E18" s="522" t="s">
        <v>543</v>
      </c>
      <c r="F18" s="338">
        <v>578238</v>
      </c>
      <c r="G18" s="244">
        <v>2.87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44336</v>
      </c>
      <c r="B19" s="244">
        <v>542918</v>
      </c>
      <c r="C19" s="245" t="s">
        <v>1011</v>
      </c>
      <c r="D19" s="245" t="s">
        <v>1012</v>
      </c>
      <c r="E19" s="245" t="s">
        <v>542</v>
      </c>
      <c r="F19" s="338">
        <v>24000</v>
      </c>
      <c r="G19" s="244">
        <v>26.79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44336</v>
      </c>
      <c r="B20" s="244">
        <v>500655</v>
      </c>
      <c r="C20" s="245" t="s">
        <v>1013</v>
      </c>
      <c r="D20" s="245" t="s">
        <v>1014</v>
      </c>
      <c r="E20" s="245" t="s">
        <v>542</v>
      </c>
      <c r="F20" s="338">
        <v>128000</v>
      </c>
      <c r="G20" s="244">
        <v>755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44336</v>
      </c>
      <c r="B21" s="244">
        <v>539097</v>
      </c>
      <c r="C21" s="245" t="s">
        <v>981</v>
      </c>
      <c r="D21" s="245" t="s">
        <v>929</v>
      </c>
      <c r="E21" s="245" t="s">
        <v>542</v>
      </c>
      <c r="F21" s="338">
        <v>92500</v>
      </c>
      <c r="G21" s="244">
        <v>57.18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44336</v>
      </c>
      <c r="B22" s="244">
        <v>539097</v>
      </c>
      <c r="C22" s="245" t="s">
        <v>981</v>
      </c>
      <c r="D22" s="245" t="s">
        <v>929</v>
      </c>
      <c r="E22" s="522" t="s">
        <v>543</v>
      </c>
      <c r="F22" s="338">
        <v>87500</v>
      </c>
      <c r="G22" s="244">
        <v>57.26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44336</v>
      </c>
      <c r="B23" s="244">
        <v>539097</v>
      </c>
      <c r="C23" s="245" t="s">
        <v>981</v>
      </c>
      <c r="D23" s="245" t="s">
        <v>1015</v>
      </c>
      <c r="E23" s="245" t="s">
        <v>542</v>
      </c>
      <c r="F23" s="338">
        <v>102500</v>
      </c>
      <c r="G23" s="244">
        <v>57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44336</v>
      </c>
      <c r="B24" s="244">
        <v>539097</v>
      </c>
      <c r="C24" s="245" t="s">
        <v>981</v>
      </c>
      <c r="D24" s="245" t="s">
        <v>1016</v>
      </c>
      <c r="E24" s="245" t="s">
        <v>542</v>
      </c>
      <c r="F24" s="338">
        <v>102500</v>
      </c>
      <c r="G24" s="244">
        <v>56.99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44336</v>
      </c>
      <c r="B25" s="244">
        <v>540750</v>
      </c>
      <c r="C25" s="245" t="s">
        <v>398</v>
      </c>
      <c r="D25" s="245" t="s">
        <v>1017</v>
      </c>
      <c r="E25" s="522" t="s">
        <v>542</v>
      </c>
      <c r="F25" s="338">
        <v>1654117</v>
      </c>
      <c r="G25" s="244">
        <v>362.68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44336</v>
      </c>
      <c r="B26" s="244">
        <v>540750</v>
      </c>
      <c r="C26" s="245" t="s">
        <v>398</v>
      </c>
      <c r="D26" s="245" t="s">
        <v>1018</v>
      </c>
      <c r="E26" s="245" t="s">
        <v>542</v>
      </c>
      <c r="F26" s="338">
        <v>2214870</v>
      </c>
      <c r="G26" s="244">
        <v>361.66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44336</v>
      </c>
      <c r="B27" s="244">
        <v>540750</v>
      </c>
      <c r="C27" s="245" t="s">
        <v>398</v>
      </c>
      <c r="D27" s="245" t="s">
        <v>1019</v>
      </c>
      <c r="E27" s="522" t="s">
        <v>543</v>
      </c>
      <c r="F27" s="338">
        <v>13400000</v>
      </c>
      <c r="G27" s="244">
        <v>363.84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44336</v>
      </c>
      <c r="B28" s="244">
        <v>539679</v>
      </c>
      <c r="C28" s="245" t="s">
        <v>1020</v>
      </c>
      <c r="D28" s="245" t="s">
        <v>1021</v>
      </c>
      <c r="E28" s="522" t="s">
        <v>542</v>
      </c>
      <c r="F28" s="338">
        <v>100000</v>
      </c>
      <c r="G28" s="244">
        <v>10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44336</v>
      </c>
      <c r="B29" s="244">
        <v>539679</v>
      </c>
      <c r="C29" s="245" t="s">
        <v>1020</v>
      </c>
      <c r="D29" s="245" t="s">
        <v>1022</v>
      </c>
      <c r="E29" s="245" t="s">
        <v>543</v>
      </c>
      <c r="F29" s="338">
        <v>30300</v>
      </c>
      <c r="G29" s="244">
        <v>10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44336</v>
      </c>
      <c r="B30" s="244">
        <v>539679</v>
      </c>
      <c r="C30" s="245" t="s">
        <v>1020</v>
      </c>
      <c r="D30" s="245" t="s">
        <v>1023</v>
      </c>
      <c r="E30" s="522" t="s">
        <v>543</v>
      </c>
      <c r="F30" s="338">
        <v>45000</v>
      </c>
      <c r="G30" s="244">
        <v>10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44336</v>
      </c>
      <c r="B31" s="244">
        <v>543289</v>
      </c>
      <c r="C31" s="245" t="s">
        <v>1024</v>
      </c>
      <c r="D31" s="245" t="s">
        <v>965</v>
      </c>
      <c r="E31" s="522" t="s">
        <v>543</v>
      </c>
      <c r="F31" s="338">
        <v>18000</v>
      </c>
      <c r="G31" s="244">
        <v>20.079999999999998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44336</v>
      </c>
      <c r="B32" s="244">
        <v>543194</v>
      </c>
      <c r="C32" s="245" t="s">
        <v>1025</v>
      </c>
      <c r="D32" s="245" t="s">
        <v>1026</v>
      </c>
      <c r="E32" s="245" t="s">
        <v>542</v>
      </c>
      <c r="F32" s="338">
        <v>15000</v>
      </c>
      <c r="G32" s="244">
        <v>375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44336</v>
      </c>
      <c r="B33" s="244">
        <v>543194</v>
      </c>
      <c r="C33" s="245" t="s">
        <v>1025</v>
      </c>
      <c r="D33" s="245" t="s">
        <v>1027</v>
      </c>
      <c r="E33" s="522" t="s">
        <v>543</v>
      </c>
      <c r="F33" s="338">
        <v>12000</v>
      </c>
      <c r="G33" s="244">
        <v>375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44336</v>
      </c>
      <c r="B34" s="244">
        <v>535657</v>
      </c>
      <c r="C34" s="245" t="s">
        <v>982</v>
      </c>
      <c r="D34" s="245" t="s">
        <v>1028</v>
      </c>
      <c r="E34" s="245" t="s">
        <v>543</v>
      </c>
      <c r="F34" s="338">
        <v>72200</v>
      </c>
      <c r="G34" s="244">
        <v>3.55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44336</v>
      </c>
      <c r="B35" s="244">
        <v>540198</v>
      </c>
      <c r="C35" s="245" t="s">
        <v>1029</v>
      </c>
      <c r="D35" s="245" t="s">
        <v>1030</v>
      </c>
      <c r="E35" s="522" t="s">
        <v>542</v>
      </c>
      <c r="F35" s="338">
        <v>200</v>
      </c>
      <c r="G35" s="244">
        <v>24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44336</v>
      </c>
      <c r="B36" s="244">
        <v>540198</v>
      </c>
      <c r="C36" s="245" t="s">
        <v>1029</v>
      </c>
      <c r="D36" s="245" t="s">
        <v>1030</v>
      </c>
      <c r="E36" s="245" t="s">
        <v>543</v>
      </c>
      <c r="F36" s="338">
        <v>35000</v>
      </c>
      <c r="G36" s="244">
        <v>24.18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44336</v>
      </c>
      <c r="B37" s="244">
        <v>539273</v>
      </c>
      <c r="C37" s="245" t="s">
        <v>1031</v>
      </c>
      <c r="D37" s="245" t="s">
        <v>1032</v>
      </c>
      <c r="E37" s="522" t="s">
        <v>542</v>
      </c>
      <c r="F37" s="338">
        <v>14000</v>
      </c>
      <c r="G37" s="244">
        <v>25.23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44336</v>
      </c>
      <c r="B38" s="244">
        <v>539273</v>
      </c>
      <c r="C38" s="245" t="s">
        <v>1031</v>
      </c>
      <c r="D38" s="245" t="s">
        <v>1032</v>
      </c>
      <c r="E38" s="245" t="s">
        <v>543</v>
      </c>
      <c r="F38" s="338">
        <v>14000</v>
      </c>
      <c r="G38" s="244">
        <v>20.36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44336</v>
      </c>
      <c r="B39" s="244">
        <v>512217</v>
      </c>
      <c r="C39" s="245" t="s">
        <v>1033</v>
      </c>
      <c r="D39" s="245" t="s">
        <v>1034</v>
      </c>
      <c r="E39" s="522" t="s">
        <v>543</v>
      </c>
      <c r="F39" s="338">
        <v>30699</v>
      </c>
      <c r="G39" s="244">
        <v>11.48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44336</v>
      </c>
      <c r="B40" s="244">
        <v>540175</v>
      </c>
      <c r="C40" s="245" t="s">
        <v>1035</v>
      </c>
      <c r="D40" s="245" t="s">
        <v>1036</v>
      </c>
      <c r="E40" s="522" t="s">
        <v>543</v>
      </c>
      <c r="F40" s="338">
        <v>27000</v>
      </c>
      <c r="G40" s="244">
        <v>13.8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44336</v>
      </c>
      <c r="B41" s="244">
        <v>540175</v>
      </c>
      <c r="C41" s="245" t="s">
        <v>1035</v>
      </c>
      <c r="D41" s="245" t="s">
        <v>1037</v>
      </c>
      <c r="E41" s="245" t="s">
        <v>542</v>
      </c>
      <c r="F41" s="338">
        <v>40000</v>
      </c>
      <c r="G41" s="244">
        <v>13.8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44336</v>
      </c>
      <c r="B42" s="244">
        <v>540175</v>
      </c>
      <c r="C42" s="245" t="s">
        <v>1035</v>
      </c>
      <c r="D42" s="245" t="s">
        <v>1037</v>
      </c>
      <c r="E42" s="245" t="s">
        <v>543</v>
      </c>
      <c r="F42" s="338">
        <v>1500</v>
      </c>
      <c r="G42" s="244">
        <v>12.54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44336</v>
      </c>
      <c r="B43" s="244">
        <v>539561</v>
      </c>
      <c r="C43" s="245" t="s">
        <v>1038</v>
      </c>
      <c r="D43" s="245" t="s">
        <v>1039</v>
      </c>
      <c r="E43" s="522" t="s">
        <v>542</v>
      </c>
      <c r="F43" s="338">
        <v>3436</v>
      </c>
      <c r="G43" s="244">
        <v>88.55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44336</v>
      </c>
      <c r="B44" s="244">
        <v>539561</v>
      </c>
      <c r="C44" s="245" t="s">
        <v>1038</v>
      </c>
      <c r="D44" s="245" t="s">
        <v>1039</v>
      </c>
      <c r="E44" s="522" t="s">
        <v>543</v>
      </c>
      <c r="F44" s="338">
        <v>60000</v>
      </c>
      <c r="G44" s="244">
        <v>90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44336</v>
      </c>
      <c r="B45" s="244">
        <v>539561</v>
      </c>
      <c r="C45" s="245" t="s">
        <v>1038</v>
      </c>
      <c r="D45" s="245" t="s">
        <v>1040</v>
      </c>
      <c r="E45" s="245" t="s">
        <v>542</v>
      </c>
      <c r="F45" s="338">
        <v>44550</v>
      </c>
      <c r="G45" s="244">
        <v>90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44336</v>
      </c>
      <c r="B46" s="244">
        <v>539526</v>
      </c>
      <c r="C46" s="245" t="s">
        <v>983</v>
      </c>
      <c r="D46" s="245" t="s">
        <v>984</v>
      </c>
      <c r="E46" s="522" t="s">
        <v>542</v>
      </c>
      <c r="F46" s="338">
        <v>448697</v>
      </c>
      <c r="G46" s="244">
        <v>0.62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44336</v>
      </c>
      <c r="B47" s="244">
        <v>539526</v>
      </c>
      <c r="C47" s="245" t="s">
        <v>983</v>
      </c>
      <c r="D47" s="245" t="s">
        <v>984</v>
      </c>
      <c r="E47" s="245" t="s">
        <v>543</v>
      </c>
      <c r="F47" s="338">
        <v>1591696</v>
      </c>
      <c r="G47" s="244">
        <v>0.6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44336</v>
      </c>
      <c r="B48" s="244">
        <v>513472</v>
      </c>
      <c r="C48" s="245" t="s">
        <v>985</v>
      </c>
      <c r="D48" s="245" t="s">
        <v>1041</v>
      </c>
      <c r="E48" s="522" t="s">
        <v>542</v>
      </c>
      <c r="F48" s="338">
        <v>41000</v>
      </c>
      <c r="G48" s="244">
        <v>15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44336</v>
      </c>
      <c r="B49" s="244">
        <v>513472</v>
      </c>
      <c r="C49" s="245" t="s">
        <v>985</v>
      </c>
      <c r="D49" s="245" t="s">
        <v>1042</v>
      </c>
      <c r="E49" s="522" t="s">
        <v>542</v>
      </c>
      <c r="F49" s="338">
        <v>73206</v>
      </c>
      <c r="G49" s="244">
        <v>14.82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44336</v>
      </c>
      <c r="B50" s="244">
        <v>513472</v>
      </c>
      <c r="C50" s="245" t="s">
        <v>985</v>
      </c>
      <c r="D50" s="245" t="s">
        <v>1042</v>
      </c>
      <c r="E50" s="245" t="s">
        <v>543</v>
      </c>
      <c r="F50" s="338">
        <v>41206</v>
      </c>
      <c r="G50" s="244">
        <v>15.01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44336</v>
      </c>
      <c r="B51" s="244">
        <v>513472</v>
      </c>
      <c r="C51" s="245" t="s">
        <v>985</v>
      </c>
      <c r="D51" s="245" t="s">
        <v>986</v>
      </c>
      <c r="E51" s="245" t="s">
        <v>543</v>
      </c>
      <c r="F51" s="338">
        <v>100000</v>
      </c>
      <c r="G51" s="244">
        <v>14.78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44336</v>
      </c>
      <c r="B52" s="244">
        <v>542034</v>
      </c>
      <c r="C52" s="245" t="s">
        <v>1043</v>
      </c>
      <c r="D52" s="245" t="s">
        <v>1009</v>
      </c>
      <c r="E52" s="245" t="s">
        <v>543</v>
      </c>
      <c r="F52" s="338">
        <v>234000</v>
      </c>
      <c r="G52" s="244">
        <v>37.11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44336</v>
      </c>
      <c r="B53" s="244">
        <v>539026</v>
      </c>
      <c r="C53" s="245" t="s">
        <v>1044</v>
      </c>
      <c r="D53" s="245" t="s">
        <v>1045</v>
      </c>
      <c r="E53" s="522" t="s">
        <v>542</v>
      </c>
      <c r="F53" s="338">
        <v>20000</v>
      </c>
      <c r="G53" s="244">
        <v>8.1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44336</v>
      </c>
      <c r="B54" s="244">
        <v>539026</v>
      </c>
      <c r="C54" s="245" t="s">
        <v>1044</v>
      </c>
      <c r="D54" s="245" t="s">
        <v>1045</v>
      </c>
      <c r="E54" s="522" t="s">
        <v>543</v>
      </c>
      <c r="F54" s="338">
        <v>20000</v>
      </c>
      <c r="G54" s="244">
        <v>8.15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44336</v>
      </c>
      <c r="B55" s="244">
        <v>539026</v>
      </c>
      <c r="C55" s="245" t="s">
        <v>1044</v>
      </c>
      <c r="D55" s="245" t="s">
        <v>1046</v>
      </c>
      <c r="E55" s="245" t="s">
        <v>542</v>
      </c>
      <c r="F55" s="338">
        <v>36000</v>
      </c>
      <c r="G55" s="244">
        <v>8.15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44336</v>
      </c>
      <c r="B56" s="244">
        <v>539026</v>
      </c>
      <c r="C56" s="245" t="s">
        <v>1044</v>
      </c>
      <c r="D56" s="245" t="s">
        <v>988</v>
      </c>
      <c r="E56" s="245" t="s">
        <v>543</v>
      </c>
      <c r="F56" s="338">
        <v>36000</v>
      </c>
      <c r="G56" s="244">
        <v>8.1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44336</v>
      </c>
      <c r="B57" s="244">
        <v>539222</v>
      </c>
      <c r="C57" s="245" t="s">
        <v>987</v>
      </c>
      <c r="D57" s="245" t="s">
        <v>1046</v>
      </c>
      <c r="E57" s="522" t="s">
        <v>542</v>
      </c>
      <c r="F57" s="338">
        <v>40000</v>
      </c>
      <c r="G57" s="244">
        <v>8.25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44336</v>
      </c>
      <c r="B58" s="244">
        <v>539222</v>
      </c>
      <c r="C58" s="245" t="s">
        <v>987</v>
      </c>
      <c r="D58" s="245" t="s">
        <v>988</v>
      </c>
      <c r="E58" s="245" t="s">
        <v>543</v>
      </c>
      <c r="F58" s="338">
        <v>40000</v>
      </c>
      <c r="G58" s="244">
        <v>8.1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44336</v>
      </c>
      <c r="B59" s="244">
        <v>539222</v>
      </c>
      <c r="C59" s="245" t="s">
        <v>987</v>
      </c>
      <c r="D59" s="245" t="s">
        <v>1047</v>
      </c>
      <c r="E59" s="245" t="s">
        <v>542</v>
      </c>
      <c r="F59" s="338">
        <v>67500</v>
      </c>
      <c r="G59" s="244">
        <v>8.25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44336</v>
      </c>
      <c r="B60" s="244">
        <v>539222</v>
      </c>
      <c r="C60" s="245" t="s">
        <v>987</v>
      </c>
      <c r="D60" s="245" t="s">
        <v>1048</v>
      </c>
      <c r="E60" s="245" t="s">
        <v>543</v>
      </c>
      <c r="F60" s="338">
        <v>65000</v>
      </c>
      <c r="G60" s="244">
        <v>8.25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44336</v>
      </c>
      <c r="B61" s="244">
        <v>542654</v>
      </c>
      <c r="C61" s="245" t="s">
        <v>1049</v>
      </c>
      <c r="D61" s="245" t="s">
        <v>1050</v>
      </c>
      <c r="E61" s="245" t="s">
        <v>543</v>
      </c>
      <c r="F61" s="338">
        <v>13000</v>
      </c>
      <c r="G61" s="244">
        <v>83.85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44336</v>
      </c>
      <c r="B62" s="244">
        <v>542654</v>
      </c>
      <c r="C62" s="222" t="s">
        <v>1049</v>
      </c>
      <c r="D62" s="222" t="s">
        <v>1051</v>
      </c>
      <c r="E62" s="245" t="s">
        <v>542</v>
      </c>
      <c r="F62" s="338">
        <v>14000</v>
      </c>
      <c r="G62" s="244">
        <v>84.42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44336</v>
      </c>
      <c r="B63" s="244" t="s">
        <v>1052</v>
      </c>
      <c r="C63" s="245" t="s">
        <v>1053</v>
      </c>
      <c r="D63" s="245" t="s">
        <v>902</v>
      </c>
      <c r="E63" s="245" t="s">
        <v>542</v>
      </c>
      <c r="F63" s="338">
        <v>184307</v>
      </c>
      <c r="G63" s="244">
        <v>61.04</v>
      </c>
      <c r="H63" s="315" t="s">
        <v>839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44336</v>
      </c>
      <c r="B64" s="244" t="s">
        <v>69</v>
      </c>
      <c r="C64" s="245" t="s">
        <v>1054</v>
      </c>
      <c r="D64" s="245" t="s">
        <v>1055</v>
      </c>
      <c r="E64" s="245" t="s">
        <v>542</v>
      </c>
      <c r="F64" s="338">
        <v>18116135</v>
      </c>
      <c r="G64" s="244">
        <v>75.31</v>
      </c>
      <c r="H64" s="315" t="s">
        <v>839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44336</v>
      </c>
      <c r="B65" s="244" t="s">
        <v>1056</v>
      </c>
      <c r="C65" s="245" t="s">
        <v>1057</v>
      </c>
      <c r="D65" s="245" t="s">
        <v>1058</v>
      </c>
      <c r="E65" s="245" t="s">
        <v>542</v>
      </c>
      <c r="F65" s="338">
        <v>32000</v>
      </c>
      <c r="G65" s="244">
        <v>38.299999999999997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44336</v>
      </c>
      <c r="B66" s="244" t="s">
        <v>115</v>
      </c>
      <c r="C66" s="245" t="s">
        <v>1059</v>
      </c>
      <c r="D66" s="245" t="s">
        <v>1060</v>
      </c>
      <c r="E66" s="245" t="s">
        <v>542</v>
      </c>
      <c r="F66" s="338">
        <v>2723670</v>
      </c>
      <c r="G66" s="244">
        <v>204.4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44336</v>
      </c>
      <c r="B67" s="244" t="s">
        <v>115</v>
      </c>
      <c r="C67" s="245" t="s">
        <v>1059</v>
      </c>
      <c r="D67" s="245" t="s">
        <v>1061</v>
      </c>
      <c r="E67" s="245" t="s">
        <v>542</v>
      </c>
      <c r="F67" s="338">
        <v>4349069</v>
      </c>
      <c r="G67" s="244">
        <v>203.68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44336</v>
      </c>
      <c r="B68" s="244" t="s">
        <v>115</v>
      </c>
      <c r="C68" s="245" t="s">
        <v>1059</v>
      </c>
      <c r="D68" s="245" t="s">
        <v>913</v>
      </c>
      <c r="E68" s="245" t="s">
        <v>542</v>
      </c>
      <c r="F68" s="338">
        <v>4627184</v>
      </c>
      <c r="G68" s="244">
        <v>205.65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44336</v>
      </c>
      <c r="B69" s="244" t="s">
        <v>115</v>
      </c>
      <c r="C69" s="245" t="s">
        <v>1059</v>
      </c>
      <c r="D69" s="245" t="s">
        <v>1055</v>
      </c>
      <c r="E69" s="245" t="s">
        <v>542</v>
      </c>
      <c r="F69" s="338">
        <v>4877465</v>
      </c>
      <c r="G69" s="244">
        <v>205.54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44336</v>
      </c>
      <c r="B70" s="244" t="s">
        <v>130</v>
      </c>
      <c r="C70" s="245" t="s">
        <v>1062</v>
      </c>
      <c r="D70" s="245" t="s">
        <v>1061</v>
      </c>
      <c r="E70" s="245" t="s">
        <v>542</v>
      </c>
      <c r="F70" s="338">
        <v>323357</v>
      </c>
      <c r="G70" s="244">
        <v>802.69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44336</v>
      </c>
      <c r="B71" s="244" t="s">
        <v>130</v>
      </c>
      <c r="C71" s="245" t="s">
        <v>1062</v>
      </c>
      <c r="D71" s="245" t="s">
        <v>902</v>
      </c>
      <c r="E71" s="245" t="s">
        <v>542</v>
      </c>
      <c r="F71" s="338">
        <v>809846</v>
      </c>
      <c r="G71" s="244">
        <v>803.26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44336</v>
      </c>
      <c r="B72" s="244" t="s">
        <v>951</v>
      </c>
      <c r="C72" s="245" t="s">
        <v>952</v>
      </c>
      <c r="D72" s="245" t="s">
        <v>929</v>
      </c>
      <c r="E72" s="245" t="s">
        <v>542</v>
      </c>
      <c r="F72" s="338">
        <v>106589</v>
      </c>
      <c r="G72" s="244">
        <v>22.75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44336</v>
      </c>
      <c r="B73" s="244" t="s">
        <v>1063</v>
      </c>
      <c r="C73" s="245" t="s">
        <v>1064</v>
      </c>
      <c r="D73" s="245" t="s">
        <v>913</v>
      </c>
      <c r="E73" s="245" t="s">
        <v>542</v>
      </c>
      <c r="F73" s="338">
        <v>89943</v>
      </c>
      <c r="G73" s="244">
        <v>411.75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44336</v>
      </c>
      <c r="B74" s="244" t="s">
        <v>1063</v>
      </c>
      <c r="C74" s="245" t="s">
        <v>1064</v>
      </c>
      <c r="D74" s="245" t="s">
        <v>902</v>
      </c>
      <c r="E74" s="245" t="s">
        <v>542</v>
      </c>
      <c r="F74" s="338">
        <v>94248</v>
      </c>
      <c r="G74" s="244">
        <v>411.74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44336</v>
      </c>
      <c r="B75" s="244" t="s">
        <v>1065</v>
      </c>
      <c r="C75" s="245" t="s">
        <v>1066</v>
      </c>
      <c r="D75" s="245" t="s">
        <v>966</v>
      </c>
      <c r="E75" s="245" t="s">
        <v>542</v>
      </c>
      <c r="F75" s="338">
        <v>146276</v>
      </c>
      <c r="G75" s="244">
        <v>713.22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44336</v>
      </c>
      <c r="B76" s="244" t="s">
        <v>1065</v>
      </c>
      <c r="C76" s="245" t="s">
        <v>1066</v>
      </c>
      <c r="D76" s="245" t="s">
        <v>913</v>
      </c>
      <c r="E76" s="245" t="s">
        <v>542</v>
      </c>
      <c r="F76" s="338">
        <v>109889</v>
      </c>
      <c r="G76" s="244">
        <v>713.16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44336</v>
      </c>
      <c r="B77" s="244" t="s">
        <v>1065</v>
      </c>
      <c r="C77" s="245" t="s">
        <v>1066</v>
      </c>
      <c r="D77" s="245" t="s">
        <v>902</v>
      </c>
      <c r="E77" s="245" t="s">
        <v>542</v>
      </c>
      <c r="F77" s="338">
        <v>113325</v>
      </c>
      <c r="G77" s="244">
        <v>714.09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44336</v>
      </c>
      <c r="B78" s="244" t="s">
        <v>989</v>
      </c>
      <c r="C78" s="245" t="s">
        <v>990</v>
      </c>
      <c r="D78" s="245" t="s">
        <v>968</v>
      </c>
      <c r="E78" s="245" t="s">
        <v>542</v>
      </c>
      <c r="F78" s="338">
        <v>843531</v>
      </c>
      <c r="G78" s="244">
        <v>71.41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44336</v>
      </c>
      <c r="B79" s="244" t="s">
        <v>989</v>
      </c>
      <c r="C79" s="245" t="s">
        <v>990</v>
      </c>
      <c r="D79" s="245" t="s">
        <v>967</v>
      </c>
      <c r="E79" s="245" t="s">
        <v>542</v>
      </c>
      <c r="F79" s="338">
        <v>1768043</v>
      </c>
      <c r="G79" s="244">
        <v>71.59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44336</v>
      </c>
      <c r="B80" s="244" t="s">
        <v>989</v>
      </c>
      <c r="C80" s="245" t="s">
        <v>990</v>
      </c>
      <c r="D80" s="245" t="s">
        <v>902</v>
      </c>
      <c r="E80" s="245" t="s">
        <v>542</v>
      </c>
      <c r="F80" s="338">
        <v>1320388</v>
      </c>
      <c r="G80" s="244">
        <v>71.23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44336</v>
      </c>
      <c r="B81" s="244" t="s">
        <v>1067</v>
      </c>
      <c r="C81" s="245" t="s">
        <v>1068</v>
      </c>
      <c r="D81" s="245" t="s">
        <v>902</v>
      </c>
      <c r="E81" s="245" t="s">
        <v>542</v>
      </c>
      <c r="F81" s="338">
        <v>344915</v>
      </c>
      <c r="G81" s="244">
        <v>40.79</v>
      </c>
      <c r="H81" s="315" t="s">
        <v>839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44336</v>
      </c>
      <c r="B82" s="244" t="s">
        <v>1067</v>
      </c>
      <c r="C82" s="245" t="s">
        <v>1068</v>
      </c>
      <c r="D82" s="245" t="s">
        <v>966</v>
      </c>
      <c r="E82" s="245" t="s">
        <v>542</v>
      </c>
      <c r="F82" s="338">
        <v>187030</v>
      </c>
      <c r="G82" s="244">
        <v>40.89</v>
      </c>
      <c r="H82" s="315" t="s">
        <v>839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44336</v>
      </c>
      <c r="B83" s="244" t="s">
        <v>1069</v>
      </c>
      <c r="C83" s="245" t="s">
        <v>1070</v>
      </c>
      <c r="D83" s="245" t="s">
        <v>902</v>
      </c>
      <c r="E83" s="245" t="s">
        <v>542</v>
      </c>
      <c r="F83" s="338">
        <v>566377</v>
      </c>
      <c r="G83" s="244">
        <v>126.9</v>
      </c>
      <c r="H83" s="315" t="s">
        <v>839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44336</v>
      </c>
      <c r="B84" s="244" t="s">
        <v>1071</v>
      </c>
      <c r="C84" s="245" t="s">
        <v>1072</v>
      </c>
      <c r="D84" s="245" t="s">
        <v>902</v>
      </c>
      <c r="E84" s="245" t="s">
        <v>542</v>
      </c>
      <c r="F84" s="338">
        <v>303453</v>
      </c>
      <c r="G84" s="244">
        <v>78.56</v>
      </c>
      <c r="H84" s="315" t="s">
        <v>839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44336</v>
      </c>
      <c r="B85" s="244" t="s">
        <v>1052</v>
      </c>
      <c r="C85" s="245" t="s">
        <v>1053</v>
      </c>
      <c r="D85" s="245" t="s">
        <v>1073</v>
      </c>
      <c r="E85" s="245" t="s">
        <v>543</v>
      </c>
      <c r="F85" s="338">
        <v>214500</v>
      </c>
      <c r="G85" s="244">
        <v>62.31</v>
      </c>
      <c r="H85" s="315" t="s">
        <v>839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44336</v>
      </c>
      <c r="B86" s="244" t="s">
        <v>1052</v>
      </c>
      <c r="C86" s="245" t="s">
        <v>1053</v>
      </c>
      <c r="D86" s="245" t="s">
        <v>902</v>
      </c>
      <c r="E86" s="245" t="s">
        <v>543</v>
      </c>
      <c r="F86" s="338">
        <v>184307</v>
      </c>
      <c r="G86" s="244">
        <v>60.77</v>
      </c>
      <c r="H86" s="315" t="s">
        <v>839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44336</v>
      </c>
      <c r="B87" s="244" t="s">
        <v>69</v>
      </c>
      <c r="C87" s="245" t="s">
        <v>1054</v>
      </c>
      <c r="D87" s="245" t="s">
        <v>1055</v>
      </c>
      <c r="E87" s="245" t="s">
        <v>543</v>
      </c>
      <c r="F87" s="338">
        <v>18116135</v>
      </c>
      <c r="G87" s="244">
        <v>75.34</v>
      </c>
      <c r="H87" s="315" t="s">
        <v>839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44336</v>
      </c>
      <c r="B88" s="244" t="s">
        <v>1074</v>
      </c>
      <c r="C88" s="245" t="s">
        <v>1075</v>
      </c>
      <c r="D88" s="245" t="s">
        <v>1076</v>
      </c>
      <c r="E88" s="245" t="s">
        <v>543</v>
      </c>
      <c r="F88" s="338">
        <v>2510000</v>
      </c>
      <c r="G88" s="244">
        <v>44.21</v>
      </c>
      <c r="H88" s="315" t="s">
        <v>839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44336</v>
      </c>
      <c r="B89" s="244" t="s">
        <v>1056</v>
      </c>
      <c r="C89" s="245" t="s">
        <v>1057</v>
      </c>
      <c r="D89" s="245" t="s">
        <v>1077</v>
      </c>
      <c r="E89" s="245" t="s">
        <v>543</v>
      </c>
      <c r="F89" s="338">
        <v>44000</v>
      </c>
      <c r="G89" s="244">
        <v>38.299999999999997</v>
      </c>
      <c r="H89" s="315" t="s">
        <v>839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44336</v>
      </c>
      <c r="B90" s="244" t="s">
        <v>1056</v>
      </c>
      <c r="C90" s="245" t="s">
        <v>1057</v>
      </c>
      <c r="D90" s="245" t="s">
        <v>1058</v>
      </c>
      <c r="E90" s="245" t="s">
        <v>543</v>
      </c>
      <c r="F90" s="338">
        <v>32000</v>
      </c>
      <c r="G90" s="244">
        <v>40.76</v>
      </c>
      <c r="H90" s="315" t="s">
        <v>839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44336</v>
      </c>
      <c r="B91" s="244" t="s">
        <v>115</v>
      </c>
      <c r="C91" s="245" t="s">
        <v>1059</v>
      </c>
      <c r="D91" s="245" t="s">
        <v>1061</v>
      </c>
      <c r="E91" s="245" t="s">
        <v>543</v>
      </c>
      <c r="F91" s="338">
        <v>4349826</v>
      </c>
      <c r="G91" s="244">
        <v>203.84</v>
      </c>
      <c r="H91" s="315" t="s">
        <v>839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44336</v>
      </c>
      <c r="B92" s="244" t="s">
        <v>115</v>
      </c>
      <c r="C92" s="245" t="s">
        <v>1059</v>
      </c>
      <c r="D92" s="245" t="s">
        <v>913</v>
      </c>
      <c r="E92" s="245" t="s">
        <v>543</v>
      </c>
      <c r="F92" s="338">
        <v>4690564</v>
      </c>
      <c r="G92" s="244">
        <v>205.76</v>
      </c>
      <c r="H92" s="315" t="s">
        <v>839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44336</v>
      </c>
      <c r="B93" s="244" t="s">
        <v>115</v>
      </c>
      <c r="C93" s="245" t="s">
        <v>1059</v>
      </c>
      <c r="D93" s="245" t="s">
        <v>1060</v>
      </c>
      <c r="E93" s="245" t="s">
        <v>543</v>
      </c>
      <c r="F93" s="338">
        <v>2723421</v>
      </c>
      <c r="G93" s="244">
        <v>204.57</v>
      </c>
      <c r="H93" s="315" t="s">
        <v>839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44336</v>
      </c>
      <c r="B94" s="244" t="s">
        <v>115</v>
      </c>
      <c r="C94" s="245" t="s">
        <v>1059</v>
      </c>
      <c r="D94" s="245" t="s">
        <v>1055</v>
      </c>
      <c r="E94" s="245" t="s">
        <v>543</v>
      </c>
      <c r="F94" s="338">
        <v>4877465</v>
      </c>
      <c r="G94" s="244">
        <v>205.65</v>
      </c>
      <c r="H94" s="315" t="s">
        <v>839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44336</v>
      </c>
      <c r="B95" s="244" t="s">
        <v>130</v>
      </c>
      <c r="C95" s="245" t="s">
        <v>1062</v>
      </c>
      <c r="D95" s="245" t="s">
        <v>1061</v>
      </c>
      <c r="E95" s="245" t="s">
        <v>543</v>
      </c>
      <c r="F95" s="338">
        <v>316797</v>
      </c>
      <c r="G95" s="244">
        <v>804.18</v>
      </c>
      <c r="H95" s="315" t="s">
        <v>839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44336</v>
      </c>
      <c r="B96" s="244" t="s">
        <v>130</v>
      </c>
      <c r="C96" s="245" t="s">
        <v>1062</v>
      </c>
      <c r="D96" s="245" t="s">
        <v>902</v>
      </c>
      <c r="E96" s="245" t="s">
        <v>543</v>
      </c>
      <c r="F96" s="338">
        <v>809846</v>
      </c>
      <c r="G96" s="244">
        <v>803.95</v>
      </c>
      <c r="H96" s="315" t="s">
        <v>839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44336</v>
      </c>
      <c r="B97" s="244" t="s">
        <v>951</v>
      </c>
      <c r="C97" s="245" t="s">
        <v>952</v>
      </c>
      <c r="D97" s="245" t="s">
        <v>929</v>
      </c>
      <c r="E97" s="245" t="s">
        <v>543</v>
      </c>
      <c r="F97" s="338">
        <v>54898</v>
      </c>
      <c r="G97" s="244">
        <v>22.69</v>
      </c>
      <c r="H97" s="315" t="s">
        <v>839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44336</v>
      </c>
      <c r="B98" s="244" t="s">
        <v>1078</v>
      </c>
      <c r="C98" s="245" t="s">
        <v>1079</v>
      </c>
      <c r="D98" s="245" t="s">
        <v>1080</v>
      </c>
      <c r="E98" s="245" t="s">
        <v>543</v>
      </c>
      <c r="F98" s="338">
        <v>175000</v>
      </c>
      <c r="G98" s="244">
        <v>68.510000000000005</v>
      </c>
      <c r="H98" s="315" t="s">
        <v>839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44336</v>
      </c>
      <c r="B99" s="244" t="s">
        <v>1063</v>
      </c>
      <c r="C99" s="245" t="s">
        <v>1064</v>
      </c>
      <c r="D99" s="245" t="s">
        <v>913</v>
      </c>
      <c r="E99" s="245" t="s">
        <v>543</v>
      </c>
      <c r="F99" s="338">
        <v>94179</v>
      </c>
      <c r="G99" s="244">
        <v>412.15</v>
      </c>
      <c r="H99" s="315" t="s">
        <v>839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44336</v>
      </c>
      <c r="B100" s="244" t="s">
        <v>1063</v>
      </c>
      <c r="C100" s="245" t="s">
        <v>1064</v>
      </c>
      <c r="D100" s="245" t="s">
        <v>902</v>
      </c>
      <c r="E100" s="245" t="s">
        <v>543</v>
      </c>
      <c r="F100" s="338">
        <v>94248</v>
      </c>
      <c r="G100" s="244">
        <v>412.83</v>
      </c>
      <c r="H100" s="315" t="s">
        <v>839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44336</v>
      </c>
      <c r="B101" s="244" t="s">
        <v>1065</v>
      </c>
      <c r="C101" s="245" t="s">
        <v>1066</v>
      </c>
      <c r="D101" s="245" t="s">
        <v>913</v>
      </c>
      <c r="E101" s="245" t="s">
        <v>543</v>
      </c>
      <c r="F101" s="338">
        <v>111262</v>
      </c>
      <c r="G101" s="244">
        <v>714.82</v>
      </c>
      <c r="H101" s="315" t="s">
        <v>839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44336</v>
      </c>
      <c r="B102" s="244" t="s">
        <v>1065</v>
      </c>
      <c r="C102" s="245" t="s">
        <v>1066</v>
      </c>
      <c r="D102" s="245" t="s">
        <v>902</v>
      </c>
      <c r="E102" s="245" t="s">
        <v>543</v>
      </c>
      <c r="F102" s="338">
        <v>113325</v>
      </c>
      <c r="G102" s="244">
        <v>712.57</v>
      </c>
      <c r="H102" s="315" t="s">
        <v>839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44336</v>
      </c>
      <c r="B103" s="244" t="s">
        <v>1065</v>
      </c>
      <c r="C103" s="245" t="s">
        <v>1066</v>
      </c>
      <c r="D103" s="245" t="s">
        <v>966</v>
      </c>
      <c r="E103" s="245" t="s">
        <v>543</v>
      </c>
      <c r="F103" s="338">
        <v>146276</v>
      </c>
      <c r="G103" s="244">
        <v>713.77</v>
      </c>
      <c r="H103" s="315" t="s">
        <v>839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44336</v>
      </c>
      <c r="B104" s="244" t="s">
        <v>989</v>
      </c>
      <c r="C104" s="245" t="s">
        <v>990</v>
      </c>
      <c r="D104" s="245" t="s">
        <v>968</v>
      </c>
      <c r="E104" s="245" t="s">
        <v>543</v>
      </c>
      <c r="F104" s="338">
        <v>834487</v>
      </c>
      <c r="G104" s="244">
        <v>70.84</v>
      </c>
      <c r="H104" s="315" t="s">
        <v>839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44336</v>
      </c>
      <c r="B105" s="244" t="s">
        <v>989</v>
      </c>
      <c r="C105" s="245" t="s">
        <v>990</v>
      </c>
      <c r="D105" s="245" t="s">
        <v>902</v>
      </c>
      <c r="E105" s="245" t="s">
        <v>543</v>
      </c>
      <c r="F105" s="338">
        <v>1320388</v>
      </c>
      <c r="G105" s="244">
        <v>71.239999999999995</v>
      </c>
      <c r="H105" s="315" t="s">
        <v>839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44336</v>
      </c>
      <c r="B106" s="244" t="s">
        <v>989</v>
      </c>
      <c r="C106" s="245" t="s">
        <v>990</v>
      </c>
      <c r="D106" s="245" t="s">
        <v>967</v>
      </c>
      <c r="E106" s="245" t="s">
        <v>543</v>
      </c>
      <c r="F106" s="338">
        <v>1520543</v>
      </c>
      <c r="G106" s="244">
        <v>71.8</v>
      </c>
      <c r="H106" s="315" t="s">
        <v>839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44336</v>
      </c>
      <c r="B107" s="244" t="s">
        <v>1067</v>
      </c>
      <c r="C107" s="245" t="s">
        <v>1068</v>
      </c>
      <c r="D107" s="245" t="s">
        <v>902</v>
      </c>
      <c r="E107" s="245" t="s">
        <v>543</v>
      </c>
      <c r="F107" s="338">
        <v>344915</v>
      </c>
      <c r="G107" s="244">
        <v>41.03</v>
      </c>
      <c r="H107" s="315" t="s">
        <v>839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44336</v>
      </c>
      <c r="B108" s="244" t="s">
        <v>1067</v>
      </c>
      <c r="C108" s="245" t="s">
        <v>1068</v>
      </c>
      <c r="D108" s="245" t="s">
        <v>966</v>
      </c>
      <c r="E108" s="245" t="s">
        <v>543</v>
      </c>
      <c r="F108" s="338">
        <v>187030</v>
      </c>
      <c r="G108" s="244">
        <v>40.92</v>
      </c>
      <c r="H108" s="315" t="s">
        <v>839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44336</v>
      </c>
      <c r="B109" s="244" t="s">
        <v>1069</v>
      </c>
      <c r="C109" s="245" t="s">
        <v>1070</v>
      </c>
      <c r="D109" s="245" t="s">
        <v>902</v>
      </c>
      <c r="E109" s="245" t="s">
        <v>543</v>
      </c>
      <c r="F109" s="338">
        <v>566377</v>
      </c>
      <c r="G109" s="244">
        <v>126.92</v>
      </c>
      <c r="H109" s="315" t="s">
        <v>839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44336</v>
      </c>
      <c r="B110" s="244" t="s">
        <v>1071</v>
      </c>
      <c r="C110" s="245" t="s">
        <v>1072</v>
      </c>
      <c r="D110" s="245" t="s">
        <v>902</v>
      </c>
      <c r="E110" s="245" t="s">
        <v>543</v>
      </c>
      <c r="F110" s="338">
        <v>303453</v>
      </c>
      <c r="G110" s="244">
        <v>78.56</v>
      </c>
      <c r="H110" s="315" t="s">
        <v>839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B111" s="244"/>
      <c r="C111" s="245"/>
      <c r="D111" s="245"/>
      <c r="E111" s="245"/>
      <c r="F111" s="338"/>
      <c r="G111" s="244"/>
      <c r="H111" s="315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B112" s="244"/>
      <c r="C112" s="245"/>
      <c r="D112" s="245"/>
      <c r="E112" s="245"/>
      <c r="F112" s="338"/>
      <c r="G112" s="244"/>
      <c r="H112" s="315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2:35">
      <c r="B113" s="244"/>
      <c r="C113" s="245"/>
      <c r="D113" s="245"/>
      <c r="E113" s="245"/>
      <c r="F113" s="338"/>
      <c r="G113" s="244"/>
      <c r="H113" s="315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2:35">
      <c r="B114" s="244"/>
      <c r="C114" s="245"/>
      <c r="D114" s="245"/>
      <c r="E114" s="245"/>
      <c r="F114" s="338"/>
      <c r="G114" s="244"/>
      <c r="H114" s="315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2:35">
      <c r="B115" s="244"/>
      <c r="C115" s="245"/>
      <c r="D115" s="245"/>
      <c r="E115" s="245"/>
      <c r="F115" s="338"/>
      <c r="G115" s="244"/>
      <c r="H115" s="315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2:35">
      <c r="B116" s="244"/>
      <c r="C116" s="245"/>
      <c r="D116" s="245"/>
      <c r="E116" s="245"/>
      <c r="F116" s="338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2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2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2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2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2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2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2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2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2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2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2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2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0"/>
  <sheetViews>
    <sheetView zoomScale="83" zoomScaleNormal="85" workbookViewId="0">
      <selection activeCell="K26" sqref="K2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44337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52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51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842</v>
      </c>
      <c r="G10" s="364">
        <v>1370</v>
      </c>
      <c r="H10" s="359"/>
      <c r="I10" s="356" t="s">
        <v>843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51" customFormat="1" ht="14.25">
      <c r="A11" s="470">
        <v>2</v>
      </c>
      <c r="B11" s="510">
        <v>44295</v>
      </c>
      <c r="C11" s="471"/>
      <c r="D11" s="424" t="s">
        <v>365</v>
      </c>
      <c r="E11" s="472" t="s">
        <v>557</v>
      </c>
      <c r="F11" s="422">
        <v>1440</v>
      </c>
      <c r="G11" s="473">
        <v>1370</v>
      </c>
      <c r="H11" s="472">
        <v>1545</v>
      </c>
      <c r="I11" s="474" t="s">
        <v>845</v>
      </c>
      <c r="J11" s="423" t="s">
        <v>953</v>
      </c>
      <c r="K11" s="423">
        <f t="shared" ref="K11" si="0">H11-F11</f>
        <v>105</v>
      </c>
      <c r="L11" s="453">
        <f t="shared" ref="L11" si="1">(F11*-0.8)/100</f>
        <v>-11.52</v>
      </c>
      <c r="M11" s="421">
        <f t="shared" ref="M11" si="2">(K11+L11)/F11</f>
        <v>6.4916666666666664E-2</v>
      </c>
      <c r="N11" s="423" t="s">
        <v>556</v>
      </c>
      <c r="O11" s="475">
        <v>44334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51" customFormat="1" ht="14.25">
      <c r="A12" s="470">
        <v>3</v>
      </c>
      <c r="B12" s="442">
        <v>44301</v>
      </c>
      <c r="C12" s="471"/>
      <c r="D12" s="424" t="s">
        <v>744</v>
      </c>
      <c r="E12" s="472" t="s">
        <v>557</v>
      </c>
      <c r="F12" s="422">
        <v>4125</v>
      </c>
      <c r="G12" s="473">
        <v>3850</v>
      </c>
      <c r="H12" s="472">
        <v>4390</v>
      </c>
      <c r="I12" s="474" t="s">
        <v>846</v>
      </c>
      <c r="J12" s="423" t="s">
        <v>901</v>
      </c>
      <c r="K12" s="423">
        <f t="shared" ref="K12" si="3">H12-F12</f>
        <v>265</v>
      </c>
      <c r="L12" s="453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75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51" customFormat="1" ht="14.25">
      <c r="A13" s="470">
        <v>4</v>
      </c>
      <c r="B13" s="442">
        <v>44313</v>
      </c>
      <c r="C13" s="471"/>
      <c r="D13" s="424" t="s">
        <v>242</v>
      </c>
      <c r="E13" s="472" t="s">
        <v>557</v>
      </c>
      <c r="F13" s="422">
        <v>492.5</v>
      </c>
      <c r="G13" s="473">
        <v>460</v>
      </c>
      <c r="H13" s="472">
        <v>524</v>
      </c>
      <c r="I13" s="474">
        <v>550</v>
      </c>
      <c r="J13" s="423" t="s">
        <v>872</v>
      </c>
      <c r="K13" s="423">
        <f t="shared" ref="K13" si="6">H13-F13</f>
        <v>31.5</v>
      </c>
      <c r="L13" s="453">
        <f t="shared" ref="L13" si="7">(F13*-0.8)/100</f>
        <v>-3.94</v>
      </c>
      <c r="M13" s="421">
        <f t="shared" ref="M13" si="8">(K13+L13)/F13</f>
        <v>5.5959390862944158E-2</v>
      </c>
      <c r="N13" s="423" t="s">
        <v>556</v>
      </c>
      <c r="O13" s="475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51" customFormat="1" ht="14.25">
      <c r="A14" s="340">
        <v>5</v>
      </c>
      <c r="B14" s="354">
        <v>44314</v>
      </c>
      <c r="C14" s="355"/>
      <c r="D14" s="391" t="s">
        <v>852</v>
      </c>
      <c r="E14" s="359" t="s">
        <v>557</v>
      </c>
      <c r="F14" s="364" t="s">
        <v>853</v>
      </c>
      <c r="G14" s="364">
        <v>2600</v>
      </c>
      <c r="H14" s="359"/>
      <c r="I14" s="356">
        <v>3200</v>
      </c>
      <c r="J14" s="361" t="s">
        <v>558</v>
      </c>
      <c r="K14" s="361"/>
      <c r="L14" s="369"/>
      <c r="M14" s="333"/>
      <c r="N14" s="342"/>
      <c r="O14" s="339"/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51" customFormat="1" ht="14.25">
      <c r="A15" s="470">
        <v>6</v>
      </c>
      <c r="B15" s="510">
        <v>44315</v>
      </c>
      <c r="C15" s="471"/>
      <c r="D15" s="424" t="s">
        <v>855</v>
      </c>
      <c r="E15" s="472" t="s">
        <v>557</v>
      </c>
      <c r="F15" s="422">
        <v>300</v>
      </c>
      <c r="G15" s="473">
        <v>278</v>
      </c>
      <c r="H15" s="472">
        <v>318</v>
      </c>
      <c r="I15" s="474" t="s">
        <v>856</v>
      </c>
      <c r="J15" s="423" t="s">
        <v>940</v>
      </c>
      <c r="K15" s="423">
        <f t="shared" ref="K15" si="9">H15-F15</f>
        <v>18</v>
      </c>
      <c r="L15" s="453">
        <f t="shared" ref="L15" si="10">(F15*-0.8)/100</f>
        <v>-2.4</v>
      </c>
      <c r="M15" s="421">
        <f t="shared" ref="M15" si="11">(K15+L15)/F15</f>
        <v>5.1999999999999998E-2</v>
      </c>
      <c r="N15" s="423" t="s">
        <v>556</v>
      </c>
      <c r="O15" s="475">
        <v>44333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51" customFormat="1" ht="14.25">
      <c r="A16" s="470">
        <v>7</v>
      </c>
      <c r="B16" s="442">
        <v>44319</v>
      </c>
      <c r="C16" s="471"/>
      <c r="D16" s="424" t="s">
        <v>59</v>
      </c>
      <c r="E16" s="472" t="s">
        <v>557</v>
      </c>
      <c r="F16" s="422">
        <v>1750</v>
      </c>
      <c r="G16" s="473">
        <v>1635</v>
      </c>
      <c r="H16" s="472">
        <v>1857.5</v>
      </c>
      <c r="I16" s="474">
        <v>1950</v>
      </c>
      <c r="J16" s="423" t="s">
        <v>900</v>
      </c>
      <c r="K16" s="423">
        <f t="shared" ref="K16" si="12">H16-F16</f>
        <v>107.5</v>
      </c>
      <c r="L16" s="453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75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51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861</v>
      </c>
      <c r="G17" s="364">
        <v>619</v>
      </c>
      <c r="H17" s="359"/>
      <c r="I17" s="356" t="s">
        <v>862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51" customFormat="1" ht="14.25">
      <c r="A18" s="470">
        <v>9</v>
      </c>
      <c r="B18" s="510">
        <v>44333</v>
      </c>
      <c r="C18" s="471"/>
      <c r="D18" s="424" t="s">
        <v>260</v>
      </c>
      <c r="E18" s="472" t="s">
        <v>557</v>
      </c>
      <c r="F18" s="473">
        <v>3535</v>
      </c>
      <c r="G18" s="473">
        <v>3340</v>
      </c>
      <c r="H18" s="472">
        <v>3752.5</v>
      </c>
      <c r="I18" s="474" t="s">
        <v>941</v>
      </c>
      <c r="J18" s="423" t="s">
        <v>969</v>
      </c>
      <c r="K18" s="423">
        <f t="shared" ref="K18" si="15">H18-F18</f>
        <v>217.5</v>
      </c>
      <c r="L18" s="453">
        <f t="shared" ref="L18" si="16">(F18*-0.8)/100</f>
        <v>-28.28</v>
      </c>
      <c r="M18" s="421">
        <f t="shared" ref="M18" si="17">(K18+L18)/F18</f>
        <v>5.3527581329561529E-2</v>
      </c>
      <c r="N18" s="423" t="s">
        <v>556</v>
      </c>
      <c r="O18" s="475">
        <v>44335</v>
      </c>
      <c r="P18" s="432"/>
      <c r="Q18" s="4"/>
      <c r="R18" s="433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51" customFormat="1" ht="14.25">
      <c r="A19" s="340">
        <v>10</v>
      </c>
      <c r="B19" s="397">
        <v>44335</v>
      </c>
      <c r="C19" s="355"/>
      <c r="D19" s="391" t="s">
        <v>973</v>
      </c>
      <c r="E19" s="359" t="s">
        <v>557</v>
      </c>
      <c r="F19" s="364" t="s">
        <v>974</v>
      </c>
      <c r="G19" s="364">
        <v>129</v>
      </c>
      <c r="H19" s="359"/>
      <c r="I19" s="356" t="s">
        <v>975</v>
      </c>
      <c r="J19" s="361" t="s">
        <v>558</v>
      </c>
      <c r="K19" s="361"/>
      <c r="L19" s="369"/>
      <c r="M19" s="333"/>
      <c r="N19" s="342"/>
      <c r="O19" s="339"/>
      <c r="P19" s="432"/>
      <c r="Q19" s="4"/>
      <c r="R19" s="43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51" customFormat="1" ht="14.25">
      <c r="A20" s="340"/>
      <c r="B20" s="354"/>
      <c r="C20" s="355"/>
      <c r="D20" s="391"/>
      <c r="E20" s="359"/>
      <c r="F20" s="364"/>
      <c r="G20" s="364"/>
      <c r="H20" s="359"/>
      <c r="I20" s="356"/>
      <c r="J20" s="361"/>
      <c r="K20" s="361"/>
      <c r="L20" s="369"/>
      <c r="M20" s="333"/>
      <c r="N20" s="342"/>
      <c r="O20" s="339"/>
      <c r="P20" s="432"/>
      <c r="Q20" s="4"/>
      <c r="R20" s="433"/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2" customFormat="1" ht="14.25">
      <c r="A21" s="340"/>
      <c r="B21" s="354"/>
      <c r="C21" s="355"/>
      <c r="D21" s="366"/>
      <c r="E21" s="359"/>
      <c r="F21" s="359"/>
      <c r="G21" s="364"/>
      <c r="H21" s="359"/>
      <c r="I21" s="356"/>
      <c r="J21" s="361"/>
      <c r="K21" s="361"/>
      <c r="L21" s="369"/>
      <c r="M21" s="333"/>
      <c r="N21" s="342"/>
      <c r="O21" s="339"/>
      <c r="P21" s="432"/>
      <c r="Q21" s="4"/>
      <c r="R21" s="433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412"/>
      <c r="B22" s="413"/>
      <c r="C22" s="414"/>
      <c r="D22" s="415"/>
      <c r="E22" s="416"/>
      <c r="F22" s="416"/>
      <c r="G22" s="379"/>
      <c r="H22" s="416"/>
      <c r="I22" s="417"/>
      <c r="J22" s="380"/>
      <c r="K22" s="380"/>
      <c r="L22" s="418"/>
      <c r="M22" s="76"/>
      <c r="N22" s="419"/>
      <c r="O22" s="420"/>
      <c r="P22" s="362"/>
      <c r="Q22" s="61"/>
      <c r="R22" s="312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4.25">
      <c r="A23" s="412"/>
      <c r="B23" s="413"/>
      <c r="C23" s="414"/>
      <c r="D23" s="415"/>
      <c r="E23" s="416"/>
      <c r="F23" s="416"/>
      <c r="G23" s="379"/>
      <c r="H23" s="416"/>
      <c r="I23" s="417"/>
      <c r="J23" s="380"/>
      <c r="K23" s="380"/>
      <c r="L23" s="418"/>
      <c r="M23" s="76"/>
      <c r="N23" s="419"/>
      <c r="O23" s="420"/>
      <c r="P23" s="362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2" customHeight="1">
      <c r="A24" s="20" t="s">
        <v>560</v>
      </c>
      <c r="B24" s="21"/>
      <c r="C24" s="22"/>
      <c r="D24" s="23"/>
      <c r="E24" s="24"/>
      <c r="F24" s="25"/>
      <c r="G24" s="25"/>
      <c r="H24" s="25"/>
      <c r="I24" s="25"/>
      <c r="J24" s="62"/>
      <c r="K24" s="25"/>
      <c r="L24" s="370"/>
      <c r="M24" s="35"/>
      <c r="N24" s="62"/>
      <c r="O24" s="63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6" t="s">
        <v>561</v>
      </c>
      <c r="B25" s="20"/>
      <c r="C25" s="20"/>
      <c r="D25" s="20"/>
      <c r="F25" s="27" t="s">
        <v>562</v>
      </c>
      <c r="G25" s="14"/>
      <c r="H25" s="28"/>
      <c r="I25" s="33"/>
      <c r="J25" s="64"/>
      <c r="K25" s="65"/>
      <c r="L25" s="371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 t="s">
        <v>563</v>
      </c>
      <c r="B26" s="20"/>
      <c r="C26" s="20"/>
      <c r="D26" s="20"/>
      <c r="E26" s="29"/>
      <c r="F26" s="27" t="s">
        <v>564</v>
      </c>
      <c r="G26" s="14"/>
      <c r="H26" s="28"/>
      <c r="I26" s="33"/>
      <c r="J26" s="64"/>
      <c r="K26" s="65"/>
      <c r="L26" s="371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/>
      <c r="B27" s="20"/>
      <c r="C27" s="20"/>
      <c r="D27" s="20"/>
      <c r="E27" s="29"/>
      <c r="F27" s="14"/>
      <c r="G27" s="14"/>
      <c r="H27" s="28"/>
      <c r="I27" s="33"/>
      <c r="J27" s="68"/>
      <c r="K27" s="65"/>
      <c r="L27" s="371"/>
      <c r="M27" s="14"/>
      <c r="N27" s="69"/>
      <c r="O27" s="5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5">
      <c r="A28" s="8"/>
      <c r="B28" s="30" t="s">
        <v>565</v>
      </c>
      <c r="C28" s="30"/>
      <c r="D28" s="30"/>
      <c r="E28" s="30"/>
      <c r="F28" s="31"/>
      <c r="G28" s="29"/>
      <c r="H28" s="29"/>
      <c r="I28" s="70"/>
      <c r="J28" s="71"/>
      <c r="K28" s="72"/>
      <c r="L28" s="372"/>
      <c r="M28" s="9"/>
      <c r="N28" s="8"/>
      <c r="O28" s="50"/>
      <c r="P28" s="4"/>
      <c r="R28" s="79"/>
      <c r="S28" s="13"/>
      <c r="T28" s="13"/>
      <c r="U28" s="13"/>
      <c r="V28" s="13"/>
      <c r="W28" s="13"/>
      <c r="X28" s="13"/>
      <c r="Y28" s="13"/>
      <c r="Z28" s="13"/>
    </row>
    <row r="29" spans="1:38" s="3" customFormat="1" ht="38.25">
      <c r="A29" s="17" t="s">
        <v>16</v>
      </c>
      <c r="B29" s="18" t="s">
        <v>534</v>
      </c>
      <c r="C29" s="18"/>
      <c r="D29" s="19" t="s">
        <v>545</v>
      </c>
      <c r="E29" s="18" t="s">
        <v>546</v>
      </c>
      <c r="F29" s="18" t="s">
        <v>547</v>
      </c>
      <c r="G29" s="18" t="s">
        <v>566</v>
      </c>
      <c r="H29" s="18" t="s">
        <v>549</v>
      </c>
      <c r="I29" s="18" t="s">
        <v>550</v>
      </c>
      <c r="J29" s="18" t="s">
        <v>551</v>
      </c>
      <c r="K29" s="59" t="s">
        <v>567</v>
      </c>
      <c r="L29" s="373" t="s">
        <v>818</v>
      </c>
      <c r="M29" s="60" t="s">
        <v>817</v>
      </c>
      <c r="N29" s="18" t="s">
        <v>554</v>
      </c>
      <c r="O29" s="75" t="s">
        <v>555</v>
      </c>
      <c r="P29" s="4"/>
      <c r="Q29" s="37"/>
      <c r="R29" s="35"/>
      <c r="S29" s="35"/>
      <c r="T29" s="35"/>
    </row>
    <row r="30" spans="1:38" s="350" customFormat="1" ht="15" customHeight="1">
      <c r="A30" s="443">
        <v>1</v>
      </c>
      <c r="B30" s="442">
        <v>44306</v>
      </c>
      <c r="C30" s="444"/>
      <c r="D30" s="445" t="s">
        <v>848</v>
      </c>
      <c r="E30" s="422" t="s">
        <v>557</v>
      </c>
      <c r="F30" s="422">
        <v>510</v>
      </c>
      <c r="G30" s="446">
        <v>494</v>
      </c>
      <c r="H30" s="446">
        <v>526</v>
      </c>
      <c r="I30" s="422" t="s">
        <v>849</v>
      </c>
      <c r="J30" s="423" t="s">
        <v>886</v>
      </c>
      <c r="K30" s="423">
        <f>H30-F30</f>
        <v>16</v>
      </c>
      <c r="L30" s="453">
        <f>(F30*-0.7)/100</f>
        <v>-3.57</v>
      </c>
      <c r="M30" s="421">
        <f>(K30+L30)/F30</f>
        <v>2.4372549019607843E-2</v>
      </c>
      <c r="N30" s="423" t="s">
        <v>556</v>
      </c>
      <c r="O30" s="475">
        <v>44323</v>
      </c>
      <c r="P30" s="4"/>
      <c r="Q30" s="4"/>
      <c r="R30" s="314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0" customFormat="1" ht="15" customHeight="1">
      <c r="A31" s="443">
        <v>2</v>
      </c>
      <c r="B31" s="442">
        <v>44314</v>
      </c>
      <c r="C31" s="444"/>
      <c r="D31" s="445" t="s">
        <v>854</v>
      </c>
      <c r="E31" s="422" t="s">
        <v>557</v>
      </c>
      <c r="F31" s="422">
        <v>1500</v>
      </c>
      <c r="G31" s="446">
        <v>1450</v>
      </c>
      <c r="H31" s="446">
        <v>1541</v>
      </c>
      <c r="I31" s="422">
        <v>1600</v>
      </c>
      <c r="J31" s="423" t="s">
        <v>915</v>
      </c>
      <c r="K31" s="423">
        <f t="shared" ref="K31" si="18">H31-F31</f>
        <v>41</v>
      </c>
      <c r="L31" s="453">
        <f>(F31*-0.7)/100</f>
        <v>-10.5</v>
      </c>
      <c r="M31" s="421">
        <f t="shared" ref="M31" si="19">(K31+L31)/F31</f>
        <v>2.0333333333333332E-2</v>
      </c>
      <c r="N31" s="423" t="s">
        <v>556</v>
      </c>
      <c r="O31" s="475">
        <v>44328</v>
      </c>
      <c r="P31" s="4"/>
      <c r="Q31" s="4"/>
      <c r="R31" s="31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43">
        <v>3</v>
      </c>
      <c r="B32" s="442">
        <v>44316</v>
      </c>
      <c r="C32" s="444"/>
      <c r="D32" s="445" t="s">
        <v>372</v>
      </c>
      <c r="E32" s="422" t="s">
        <v>557</v>
      </c>
      <c r="F32" s="422">
        <v>533.5</v>
      </c>
      <c r="G32" s="446">
        <v>517</v>
      </c>
      <c r="H32" s="446">
        <v>548.5</v>
      </c>
      <c r="I32" s="422" t="s">
        <v>847</v>
      </c>
      <c r="J32" s="423" t="s">
        <v>883</v>
      </c>
      <c r="K32" s="423">
        <f t="shared" ref="K32:K40" si="20">H32-F32</f>
        <v>15</v>
      </c>
      <c r="L32" s="453">
        <f>(F32*-0.7)/100</f>
        <v>-3.7344999999999997</v>
      </c>
      <c r="M32" s="421">
        <f t="shared" ref="M32" si="21">(K32+L32)/F32</f>
        <v>2.1116213683223993E-2</v>
      </c>
      <c r="N32" s="423" t="s">
        <v>556</v>
      </c>
      <c r="O32" s="475">
        <v>44323</v>
      </c>
      <c r="P32" s="4"/>
      <c r="Q32" s="4"/>
      <c r="R32" s="31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43">
        <v>4</v>
      </c>
      <c r="B33" s="442">
        <v>44319</v>
      </c>
      <c r="C33" s="444"/>
      <c r="D33" s="445" t="s">
        <v>175</v>
      </c>
      <c r="E33" s="422" t="s">
        <v>557</v>
      </c>
      <c r="F33" s="422">
        <v>651</v>
      </c>
      <c r="G33" s="446">
        <v>630</v>
      </c>
      <c r="H33" s="446">
        <v>663</v>
      </c>
      <c r="I33" s="422">
        <v>690</v>
      </c>
      <c r="J33" s="423" t="s">
        <v>857</v>
      </c>
      <c r="K33" s="423">
        <f t="shared" si="20"/>
        <v>12</v>
      </c>
      <c r="L33" s="453">
        <f>(F33*-0.07)/100</f>
        <v>-0.45570000000000005</v>
      </c>
      <c r="M33" s="421">
        <f t="shared" ref="M33:M34" si="22">(K33+L33)/F33</f>
        <v>1.7733179723502305E-2</v>
      </c>
      <c r="N33" s="423" t="s">
        <v>556</v>
      </c>
      <c r="O33" s="462">
        <v>44319</v>
      </c>
      <c r="P33" s="4"/>
      <c r="Q33" s="4"/>
      <c r="R33" s="31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78">
        <v>5</v>
      </c>
      <c r="B34" s="479">
        <v>44319</v>
      </c>
      <c r="C34" s="480"/>
      <c r="D34" s="481" t="s">
        <v>87</v>
      </c>
      <c r="E34" s="482" t="s">
        <v>557</v>
      </c>
      <c r="F34" s="482">
        <v>543</v>
      </c>
      <c r="G34" s="483">
        <v>524</v>
      </c>
      <c r="H34" s="483">
        <v>524</v>
      </c>
      <c r="I34" s="482" t="s">
        <v>860</v>
      </c>
      <c r="J34" s="484" t="s">
        <v>894</v>
      </c>
      <c r="K34" s="484">
        <f t="shared" si="20"/>
        <v>-19</v>
      </c>
      <c r="L34" s="485">
        <f t="shared" ref="L34:L40" si="23">(F34*-0.7)/100</f>
        <v>-3.8009999999999997</v>
      </c>
      <c r="M34" s="486">
        <f t="shared" si="22"/>
        <v>-4.1990791896869245E-2</v>
      </c>
      <c r="N34" s="484" t="s">
        <v>620</v>
      </c>
      <c r="O34" s="487">
        <v>44326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43">
        <v>6</v>
      </c>
      <c r="B35" s="442">
        <v>44320</v>
      </c>
      <c r="C35" s="444"/>
      <c r="D35" s="445" t="s">
        <v>68</v>
      </c>
      <c r="E35" s="422" t="s">
        <v>557</v>
      </c>
      <c r="F35" s="422">
        <v>558.5</v>
      </c>
      <c r="G35" s="446">
        <v>544</v>
      </c>
      <c r="H35" s="446">
        <v>574</v>
      </c>
      <c r="I35" s="422" t="s">
        <v>871</v>
      </c>
      <c r="J35" s="423" t="s">
        <v>881</v>
      </c>
      <c r="K35" s="423">
        <f t="shared" si="20"/>
        <v>15.5</v>
      </c>
      <c r="L35" s="453">
        <f t="shared" si="23"/>
        <v>-3.9095</v>
      </c>
      <c r="M35" s="421">
        <f t="shared" ref="M35" si="24">(K35+L35)/F35</f>
        <v>2.0752909579230081E-2</v>
      </c>
      <c r="N35" s="423" t="s">
        <v>556</v>
      </c>
      <c r="O35" s="475">
        <v>44326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7</v>
      </c>
      <c r="B36" s="442">
        <v>44321</v>
      </c>
      <c r="C36" s="444"/>
      <c r="D36" s="445" t="s">
        <v>324</v>
      </c>
      <c r="E36" s="422" t="s">
        <v>557</v>
      </c>
      <c r="F36" s="422">
        <v>526</v>
      </c>
      <c r="G36" s="446">
        <v>510</v>
      </c>
      <c r="H36" s="446">
        <v>535</v>
      </c>
      <c r="I36" s="422">
        <v>550</v>
      </c>
      <c r="J36" s="423" t="s">
        <v>799</v>
      </c>
      <c r="K36" s="423">
        <f t="shared" si="20"/>
        <v>9</v>
      </c>
      <c r="L36" s="453">
        <f t="shared" si="23"/>
        <v>-3.6819999999999999</v>
      </c>
      <c r="M36" s="421">
        <f t="shared" ref="M36:M37" si="25">(K36+L36)/F36</f>
        <v>1.0110266159695817E-2</v>
      </c>
      <c r="N36" s="423" t="s">
        <v>556</v>
      </c>
      <c r="O36" s="475">
        <v>44322</v>
      </c>
      <c r="P36" s="4"/>
      <c r="Q36" s="4"/>
      <c r="R36" s="31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8</v>
      </c>
      <c r="B37" s="442">
        <v>44321</v>
      </c>
      <c r="C37" s="444"/>
      <c r="D37" s="445" t="s">
        <v>292</v>
      </c>
      <c r="E37" s="422" t="s">
        <v>557</v>
      </c>
      <c r="F37" s="422">
        <v>326.5</v>
      </c>
      <c r="G37" s="446">
        <v>317</v>
      </c>
      <c r="H37" s="446">
        <v>338</v>
      </c>
      <c r="I37" s="422">
        <v>345</v>
      </c>
      <c r="J37" s="423" t="s">
        <v>903</v>
      </c>
      <c r="K37" s="423">
        <f t="shared" si="20"/>
        <v>11.5</v>
      </c>
      <c r="L37" s="453">
        <f t="shared" si="23"/>
        <v>-2.2854999999999999</v>
      </c>
      <c r="M37" s="421">
        <f t="shared" si="25"/>
        <v>2.822205206738132E-2</v>
      </c>
      <c r="N37" s="423" t="s">
        <v>556</v>
      </c>
      <c r="O37" s="475">
        <v>44326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43">
        <v>9</v>
      </c>
      <c r="B38" s="442">
        <v>44323</v>
      </c>
      <c r="C38" s="444"/>
      <c r="D38" s="445" t="s">
        <v>888</v>
      </c>
      <c r="E38" s="422" t="s">
        <v>557</v>
      </c>
      <c r="F38" s="422">
        <v>609</v>
      </c>
      <c r="G38" s="446">
        <v>590</v>
      </c>
      <c r="H38" s="446">
        <v>628</v>
      </c>
      <c r="I38" s="422">
        <v>650</v>
      </c>
      <c r="J38" s="423" t="s">
        <v>896</v>
      </c>
      <c r="K38" s="423">
        <f t="shared" si="20"/>
        <v>19</v>
      </c>
      <c r="L38" s="453">
        <f t="shared" si="23"/>
        <v>-4.2629999999999999</v>
      </c>
      <c r="M38" s="421">
        <f t="shared" ref="M38" si="26">(K38+L38)/F38</f>
        <v>2.4198686371100165E-2</v>
      </c>
      <c r="N38" s="423" t="s">
        <v>556</v>
      </c>
      <c r="O38" s="475">
        <v>44326</v>
      </c>
      <c r="P38" s="4"/>
      <c r="Q38" s="4"/>
      <c r="R38" s="31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10</v>
      </c>
      <c r="B39" s="442">
        <v>44323</v>
      </c>
      <c r="C39" s="444"/>
      <c r="D39" s="445" t="s">
        <v>740</v>
      </c>
      <c r="E39" s="422" t="s">
        <v>557</v>
      </c>
      <c r="F39" s="422">
        <v>802.5</v>
      </c>
      <c r="G39" s="446">
        <v>778</v>
      </c>
      <c r="H39" s="446">
        <v>825</v>
      </c>
      <c r="I39" s="422" t="s">
        <v>891</v>
      </c>
      <c r="J39" s="423" t="s">
        <v>895</v>
      </c>
      <c r="K39" s="423">
        <f t="shared" si="20"/>
        <v>22.5</v>
      </c>
      <c r="L39" s="453">
        <f t="shared" si="23"/>
        <v>-5.6174999999999997</v>
      </c>
      <c r="M39" s="421">
        <f t="shared" ref="M39" si="27">(K39+L39)/F39</f>
        <v>2.1037383177570094E-2</v>
      </c>
      <c r="N39" s="423" t="s">
        <v>556</v>
      </c>
      <c r="O39" s="475">
        <v>44326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488">
        <v>11</v>
      </c>
      <c r="B40" s="489">
        <v>44326</v>
      </c>
      <c r="C40" s="490"/>
      <c r="D40" s="491" t="s">
        <v>372</v>
      </c>
      <c r="E40" s="492" t="s">
        <v>557</v>
      </c>
      <c r="F40" s="492">
        <v>530</v>
      </c>
      <c r="G40" s="493">
        <v>515</v>
      </c>
      <c r="H40" s="493">
        <v>530</v>
      </c>
      <c r="I40" s="492" t="s">
        <v>847</v>
      </c>
      <c r="J40" s="494" t="s">
        <v>665</v>
      </c>
      <c r="K40" s="494">
        <f t="shared" si="20"/>
        <v>0</v>
      </c>
      <c r="L40" s="495">
        <f t="shared" si="23"/>
        <v>-3.71</v>
      </c>
      <c r="M40" s="496">
        <f t="shared" ref="M40:M41" si="28">(K40+L40)/F40</f>
        <v>-7.0000000000000001E-3</v>
      </c>
      <c r="N40" s="494" t="s">
        <v>665</v>
      </c>
      <c r="O40" s="497">
        <v>44327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43">
        <v>12</v>
      </c>
      <c r="B41" s="442">
        <v>44326</v>
      </c>
      <c r="C41" s="444"/>
      <c r="D41" s="445" t="s">
        <v>50</v>
      </c>
      <c r="E41" s="422" t="s">
        <v>557</v>
      </c>
      <c r="F41" s="422">
        <v>2550</v>
      </c>
      <c r="G41" s="446">
        <v>2475</v>
      </c>
      <c r="H41" s="446">
        <v>2620</v>
      </c>
      <c r="I41" s="422" t="s">
        <v>897</v>
      </c>
      <c r="J41" s="423" t="s">
        <v>731</v>
      </c>
      <c r="K41" s="423">
        <f>H41-F41</f>
        <v>70</v>
      </c>
      <c r="L41" s="453">
        <f>(F41*-0.7)/100</f>
        <v>-17.850000000000001</v>
      </c>
      <c r="M41" s="421">
        <f t="shared" si="28"/>
        <v>2.0450980392156863E-2</v>
      </c>
      <c r="N41" s="423" t="s">
        <v>556</v>
      </c>
      <c r="O41" s="475">
        <v>44330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13</v>
      </c>
      <c r="B42" s="442">
        <v>44327</v>
      </c>
      <c r="C42" s="444"/>
      <c r="D42" s="445" t="s">
        <v>160</v>
      </c>
      <c r="E42" s="422" t="s">
        <v>557</v>
      </c>
      <c r="F42" s="422">
        <v>1837</v>
      </c>
      <c r="G42" s="446">
        <v>1780</v>
      </c>
      <c r="H42" s="446">
        <v>1877.5</v>
      </c>
      <c r="I42" s="422" t="s">
        <v>910</v>
      </c>
      <c r="J42" s="423" t="s">
        <v>904</v>
      </c>
      <c r="K42" s="423">
        <f>H42-F42</f>
        <v>40.5</v>
      </c>
      <c r="L42" s="453">
        <f>(F42*-0.07)/100</f>
        <v>-1.2859</v>
      </c>
      <c r="M42" s="421">
        <f t="shared" ref="M42:M43" si="29">(K42+L42)/F42</f>
        <v>2.1346815459989114E-2</v>
      </c>
      <c r="N42" s="423" t="s">
        <v>556</v>
      </c>
      <c r="O42" s="462">
        <v>44327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78">
        <v>14</v>
      </c>
      <c r="B43" s="479">
        <v>44327</v>
      </c>
      <c r="C43" s="480"/>
      <c r="D43" s="481" t="s">
        <v>174</v>
      </c>
      <c r="E43" s="482" t="s">
        <v>557</v>
      </c>
      <c r="F43" s="482">
        <v>846.5</v>
      </c>
      <c r="G43" s="483">
        <v>820</v>
      </c>
      <c r="H43" s="483">
        <v>820</v>
      </c>
      <c r="I43" s="482">
        <v>895</v>
      </c>
      <c r="J43" s="484" t="s">
        <v>916</v>
      </c>
      <c r="K43" s="484">
        <f t="shared" ref="K43" si="30">H43-F43</f>
        <v>-26.5</v>
      </c>
      <c r="L43" s="485">
        <f t="shared" ref="L43" si="31">(F43*-0.7)/100</f>
        <v>-5.9254999999999995</v>
      </c>
      <c r="M43" s="486">
        <f t="shared" si="29"/>
        <v>-3.8305375073833428E-2</v>
      </c>
      <c r="N43" s="484" t="s">
        <v>620</v>
      </c>
      <c r="O43" s="487">
        <v>44328</v>
      </c>
      <c r="P43" s="4"/>
      <c r="Q43" s="4"/>
      <c r="R43" s="31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78">
        <v>15</v>
      </c>
      <c r="B44" s="479">
        <v>44328</v>
      </c>
      <c r="C44" s="480"/>
      <c r="D44" s="481" t="s">
        <v>372</v>
      </c>
      <c r="E44" s="482" t="s">
        <v>557</v>
      </c>
      <c r="F44" s="482">
        <v>524</v>
      </c>
      <c r="G44" s="483">
        <v>507</v>
      </c>
      <c r="H44" s="483">
        <v>507</v>
      </c>
      <c r="I44" s="482">
        <v>560</v>
      </c>
      <c r="J44" s="484" t="s">
        <v>930</v>
      </c>
      <c r="K44" s="484">
        <f t="shared" ref="K44" si="32">H44-F44</f>
        <v>-17</v>
      </c>
      <c r="L44" s="485">
        <f t="shared" ref="L44" si="33">(F44*-0.7)/100</f>
        <v>-3.6679999999999997</v>
      </c>
      <c r="M44" s="486">
        <f t="shared" ref="M44" si="34">(K44+L44)/F44</f>
        <v>-3.9442748091603051E-2</v>
      </c>
      <c r="N44" s="484" t="s">
        <v>620</v>
      </c>
      <c r="O44" s="487">
        <v>44330</v>
      </c>
      <c r="P44" s="4"/>
      <c r="Q44" s="4"/>
      <c r="R44" s="31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5">
        <v>16</v>
      </c>
      <c r="B45" s="397">
        <v>44330</v>
      </c>
      <c r="C45" s="400"/>
      <c r="D45" s="367" t="s">
        <v>120</v>
      </c>
      <c r="E45" s="368" t="s">
        <v>557</v>
      </c>
      <c r="F45" s="368" t="s">
        <v>931</v>
      </c>
      <c r="G45" s="401">
        <v>497</v>
      </c>
      <c r="H45" s="401"/>
      <c r="I45" s="368" t="s">
        <v>932</v>
      </c>
      <c r="J45" s="334" t="s">
        <v>558</v>
      </c>
      <c r="K45" s="334"/>
      <c r="L45" s="383"/>
      <c r="M45" s="381"/>
      <c r="N45" s="361"/>
      <c r="O45" s="374"/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443">
        <v>17</v>
      </c>
      <c r="B46" s="442">
        <v>44330</v>
      </c>
      <c r="C46" s="444"/>
      <c r="D46" s="445" t="s">
        <v>321</v>
      </c>
      <c r="E46" s="422" t="s">
        <v>557</v>
      </c>
      <c r="F46" s="422">
        <v>292</v>
      </c>
      <c r="G46" s="446">
        <v>284</v>
      </c>
      <c r="H46" s="446">
        <v>298.5</v>
      </c>
      <c r="I46" s="422">
        <v>310</v>
      </c>
      <c r="J46" s="423" t="s">
        <v>874</v>
      </c>
      <c r="K46" s="423">
        <f>H46-F46</f>
        <v>6.5</v>
      </c>
      <c r="L46" s="453">
        <f>(F46*-0.07)/100</f>
        <v>-0.20440000000000003</v>
      </c>
      <c r="M46" s="421">
        <f t="shared" ref="M46:M48" si="35">(K46+L46)/F46</f>
        <v>2.1560273972602739E-2</v>
      </c>
      <c r="N46" s="423" t="s">
        <v>556</v>
      </c>
      <c r="O46" s="462">
        <v>44330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443">
        <v>18</v>
      </c>
      <c r="B47" s="442">
        <v>44330</v>
      </c>
      <c r="C47" s="444"/>
      <c r="D47" s="445" t="s">
        <v>938</v>
      </c>
      <c r="E47" s="422" t="s">
        <v>557</v>
      </c>
      <c r="F47" s="422">
        <v>2160</v>
      </c>
      <c r="G47" s="446">
        <v>2090</v>
      </c>
      <c r="H47" s="446">
        <v>2225</v>
      </c>
      <c r="I47" s="422" t="s">
        <v>939</v>
      </c>
      <c r="J47" s="423" t="s">
        <v>997</v>
      </c>
      <c r="K47" s="423">
        <f>H47-F47</f>
        <v>65</v>
      </c>
      <c r="L47" s="453">
        <f>(F47*-0.7)/100</f>
        <v>-15.12</v>
      </c>
      <c r="M47" s="421">
        <f t="shared" si="35"/>
        <v>2.3092592592592595E-2</v>
      </c>
      <c r="N47" s="423" t="s">
        <v>556</v>
      </c>
      <c r="O47" s="475">
        <v>44336</v>
      </c>
      <c r="P47" s="4"/>
      <c r="Q47" s="4"/>
      <c r="R47" s="31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478">
        <v>19</v>
      </c>
      <c r="B48" s="479">
        <v>44334</v>
      </c>
      <c r="C48" s="480"/>
      <c r="D48" s="481" t="s">
        <v>68</v>
      </c>
      <c r="E48" s="482" t="s">
        <v>557</v>
      </c>
      <c r="F48" s="482">
        <v>541</v>
      </c>
      <c r="G48" s="483">
        <v>524</v>
      </c>
      <c r="H48" s="483">
        <v>523</v>
      </c>
      <c r="I48" s="482" t="s">
        <v>860</v>
      </c>
      <c r="J48" s="484" t="s">
        <v>998</v>
      </c>
      <c r="K48" s="484">
        <f t="shared" ref="K48" si="36">H48-F48</f>
        <v>-18</v>
      </c>
      <c r="L48" s="485">
        <f t="shared" ref="L48" si="37">(F48*-0.7)/100</f>
        <v>-3.7869999999999999</v>
      </c>
      <c r="M48" s="486">
        <f t="shared" si="35"/>
        <v>-4.0271719038817003E-2</v>
      </c>
      <c r="N48" s="484" t="s">
        <v>620</v>
      </c>
      <c r="O48" s="487">
        <v>44336</v>
      </c>
      <c r="P48" s="4"/>
      <c r="Q48" s="4"/>
      <c r="R48" s="31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5">
        <v>20</v>
      </c>
      <c r="B49" s="397">
        <v>44334</v>
      </c>
      <c r="C49" s="400"/>
      <c r="D49" s="367" t="s">
        <v>304</v>
      </c>
      <c r="E49" s="368" t="s">
        <v>557</v>
      </c>
      <c r="F49" s="368" t="s">
        <v>955</v>
      </c>
      <c r="G49" s="401">
        <v>1280</v>
      </c>
      <c r="H49" s="401"/>
      <c r="I49" s="368" t="s">
        <v>956</v>
      </c>
      <c r="J49" s="334" t="s">
        <v>558</v>
      </c>
      <c r="K49" s="334"/>
      <c r="L49" s="383"/>
      <c r="M49" s="381"/>
      <c r="N49" s="361"/>
      <c r="O49" s="374"/>
      <c r="P49" s="4"/>
      <c r="Q49" s="4"/>
      <c r="R49" s="31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5">
        <v>21</v>
      </c>
      <c r="B50" s="397">
        <v>44334</v>
      </c>
      <c r="C50" s="400"/>
      <c r="D50" s="367" t="s">
        <v>372</v>
      </c>
      <c r="E50" s="368" t="s">
        <v>557</v>
      </c>
      <c r="F50" s="368" t="s">
        <v>957</v>
      </c>
      <c r="G50" s="401">
        <v>514</v>
      </c>
      <c r="H50" s="401"/>
      <c r="I50" s="368">
        <v>560</v>
      </c>
      <c r="J50" s="334" t="s">
        <v>558</v>
      </c>
      <c r="K50" s="334"/>
      <c r="L50" s="383"/>
      <c r="M50" s="381"/>
      <c r="N50" s="361"/>
      <c r="O50" s="374"/>
      <c r="P50" s="4"/>
      <c r="Q50" s="4"/>
      <c r="R50" s="31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375">
        <v>22</v>
      </c>
      <c r="B51" s="397">
        <v>44336</v>
      </c>
      <c r="C51" s="400"/>
      <c r="D51" s="367" t="s">
        <v>176</v>
      </c>
      <c r="E51" s="368" t="s">
        <v>557</v>
      </c>
      <c r="F51" s="368" t="s">
        <v>991</v>
      </c>
      <c r="G51" s="401">
        <v>518</v>
      </c>
      <c r="H51" s="401"/>
      <c r="I51" s="368">
        <v>555</v>
      </c>
      <c r="J51" s="334" t="s">
        <v>558</v>
      </c>
      <c r="K51" s="334"/>
      <c r="L51" s="383"/>
      <c r="M51" s="381"/>
      <c r="N51" s="361"/>
      <c r="O51" s="374"/>
      <c r="P51" s="4"/>
      <c r="Q51" s="4"/>
      <c r="R51" s="314" t="s">
        <v>792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50" customFormat="1" ht="15" customHeight="1">
      <c r="A52" s="375">
        <v>23</v>
      </c>
      <c r="B52" s="397">
        <v>44336</v>
      </c>
      <c r="C52" s="400"/>
      <c r="D52" s="367" t="s">
        <v>169</v>
      </c>
      <c r="E52" s="368" t="s">
        <v>557</v>
      </c>
      <c r="F52" s="368" t="s">
        <v>993</v>
      </c>
      <c r="G52" s="401">
        <v>369</v>
      </c>
      <c r="H52" s="401"/>
      <c r="I52" s="368" t="s">
        <v>994</v>
      </c>
      <c r="J52" s="334" t="s">
        <v>558</v>
      </c>
      <c r="K52" s="334"/>
      <c r="L52" s="383"/>
      <c r="M52" s="381"/>
      <c r="N52" s="361"/>
      <c r="O52" s="374"/>
      <c r="P52" s="4"/>
      <c r="Q52" s="4"/>
      <c r="R52" s="31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50" customFormat="1" ht="15" customHeight="1">
      <c r="A53" s="375">
        <v>24</v>
      </c>
      <c r="B53" s="397">
        <v>44336</v>
      </c>
      <c r="C53" s="400"/>
      <c r="D53" s="367" t="s">
        <v>107</v>
      </c>
      <c r="E53" s="368" t="s">
        <v>557</v>
      </c>
      <c r="F53" s="368" t="s">
        <v>995</v>
      </c>
      <c r="G53" s="401">
        <v>889</v>
      </c>
      <c r="H53" s="401"/>
      <c r="I53" s="368" t="s">
        <v>996</v>
      </c>
      <c r="J53" s="334" t="s">
        <v>558</v>
      </c>
      <c r="K53" s="334"/>
      <c r="L53" s="383"/>
      <c r="M53" s="381"/>
      <c r="N53" s="361"/>
      <c r="O53" s="374"/>
      <c r="P53" s="4"/>
      <c r="Q53" s="4"/>
      <c r="R53" s="31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50" customFormat="1" ht="15" customHeight="1">
      <c r="A54" s="375"/>
      <c r="B54" s="397"/>
      <c r="C54" s="400"/>
      <c r="D54" s="367"/>
      <c r="E54" s="368"/>
      <c r="F54" s="368"/>
      <c r="G54" s="401"/>
      <c r="H54" s="401"/>
      <c r="I54" s="368"/>
      <c r="J54" s="334"/>
      <c r="K54" s="334"/>
      <c r="L54" s="383"/>
      <c r="M54" s="381"/>
      <c r="N54" s="361"/>
      <c r="O54" s="374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50" customFormat="1" ht="14.25">
      <c r="A55" s="375"/>
      <c r="B55" s="397"/>
      <c r="C55" s="400"/>
      <c r="D55" s="367"/>
      <c r="E55" s="368"/>
      <c r="F55" s="368"/>
      <c r="G55" s="401"/>
      <c r="H55" s="401"/>
      <c r="I55" s="368"/>
      <c r="J55" s="334"/>
      <c r="K55" s="334"/>
      <c r="L55" s="383"/>
      <c r="M55" s="381"/>
      <c r="N55" s="361"/>
      <c r="O55" s="374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50" customFormat="1" ht="15" customHeight="1">
      <c r="A56" s="375"/>
      <c r="B56" s="397"/>
      <c r="C56" s="400"/>
      <c r="D56" s="367"/>
      <c r="E56" s="368"/>
      <c r="F56" s="368"/>
      <c r="G56" s="401"/>
      <c r="H56" s="401"/>
      <c r="I56" s="368"/>
      <c r="J56" s="334"/>
      <c r="K56" s="334"/>
      <c r="L56" s="383"/>
      <c r="M56" s="381"/>
      <c r="N56" s="361"/>
      <c r="O56" s="374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50" customFormat="1" ht="15" customHeight="1">
      <c r="A57" s="464"/>
      <c r="B57" s="403"/>
      <c r="C57" s="465"/>
      <c r="D57" s="466"/>
      <c r="E57" s="378"/>
      <c r="F57" s="378"/>
      <c r="G57" s="467"/>
      <c r="H57" s="467"/>
      <c r="I57" s="378"/>
      <c r="J57" s="376"/>
      <c r="K57" s="376"/>
      <c r="L57" s="468"/>
      <c r="M57" s="390"/>
      <c r="N57" s="380"/>
      <c r="O57" s="469"/>
      <c r="P57" s="4"/>
      <c r="Q57" s="4"/>
      <c r="R57" s="314"/>
      <c r="S57" s="37"/>
      <c r="T57" s="37"/>
      <c r="U57" s="37"/>
      <c r="V57" s="37"/>
      <c r="W57" s="37"/>
      <c r="X57" s="37"/>
      <c r="Y57" s="37"/>
      <c r="Z57" s="37"/>
      <c r="AA57" s="37"/>
    </row>
    <row r="58" spans="1:34" ht="44.25" customHeight="1">
      <c r="A58" s="20" t="s">
        <v>560</v>
      </c>
      <c r="B58" s="36"/>
      <c r="C58" s="36"/>
      <c r="D58" s="37"/>
      <c r="E58" s="33"/>
      <c r="F58" s="33"/>
      <c r="G58" s="32"/>
      <c r="H58" s="32" t="s">
        <v>820</v>
      </c>
      <c r="I58" s="33"/>
      <c r="J58" s="14"/>
      <c r="K58" s="76"/>
      <c r="L58" s="77"/>
      <c r="M58" s="76"/>
      <c r="N58" s="78"/>
      <c r="O58" s="76"/>
      <c r="P58" s="4"/>
      <c r="Q58" s="389"/>
      <c r="R58" s="402"/>
      <c r="S58" s="389"/>
      <c r="T58" s="389"/>
      <c r="U58" s="389"/>
      <c r="V58" s="389"/>
      <c r="W58" s="389"/>
      <c r="X58" s="389"/>
      <c r="Y58" s="389"/>
      <c r="Z58" s="37"/>
      <c r="AA58" s="37"/>
      <c r="AB58" s="37"/>
    </row>
    <row r="59" spans="1:34" s="3" customFormat="1">
      <c r="A59" s="26" t="s">
        <v>561</v>
      </c>
      <c r="B59" s="20"/>
      <c r="C59" s="20"/>
      <c r="D59" s="20"/>
      <c r="E59" s="2"/>
      <c r="F59" s="27" t="s">
        <v>562</v>
      </c>
      <c r="G59" s="38"/>
      <c r="H59" s="39"/>
      <c r="I59" s="79"/>
      <c r="J59" s="14"/>
      <c r="K59" s="80"/>
      <c r="L59" s="81"/>
      <c r="M59" s="82"/>
      <c r="N59" s="83"/>
      <c r="O59" s="84"/>
      <c r="P59" s="2"/>
      <c r="Q59" s="1"/>
      <c r="R59" s="9"/>
      <c r="Z59" s="6"/>
      <c r="AA59" s="6"/>
      <c r="AB59" s="6"/>
      <c r="AC59" s="6"/>
      <c r="AD59" s="6"/>
      <c r="AE59" s="6"/>
      <c r="AF59" s="6"/>
      <c r="AG59" s="6"/>
      <c r="AH59" s="6"/>
    </row>
    <row r="60" spans="1:34" s="6" customFormat="1" ht="14.25" customHeight="1">
      <c r="A60" s="26"/>
      <c r="B60" s="20"/>
      <c r="C60" s="20"/>
      <c r="D60" s="20"/>
      <c r="E60" s="29"/>
      <c r="F60" s="27" t="s">
        <v>564</v>
      </c>
      <c r="G60" s="38"/>
      <c r="H60" s="39"/>
      <c r="I60" s="79"/>
      <c r="J60" s="14"/>
      <c r="K60" s="80"/>
      <c r="L60" s="81"/>
      <c r="M60" s="82"/>
      <c r="N60" s="83"/>
      <c r="O60" s="84"/>
      <c r="P60" s="2"/>
      <c r="Q60" s="1"/>
      <c r="R60" s="9"/>
      <c r="S60" s="3"/>
      <c r="Y60" s="3"/>
      <c r="Z60" s="3"/>
    </row>
    <row r="61" spans="1:34" s="6" customFormat="1" ht="14.25" customHeight="1">
      <c r="A61" s="20"/>
      <c r="B61" s="20"/>
      <c r="C61" s="20"/>
      <c r="D61" s="20"/>
      <c r="E61" s="29"/>
      <c r="F61" s="14"/>
      <c r="G61" s="14"/>
      <c r="H61" s="28"/>
      <c r="I61" s="33"/>
      <c r="J61" s="68"/>
      <c r="K61" s="65"/>
      <c r="L61" s="66"/>
      <c r="M61" s="14"/>
      <c r="N61" s="69"/>
      <c r="O61" s="54"/>
      <c r="P61" s="5"/>
      <c r="Q61" s="1"/>
      <c r="R61" s="9"/>
      <c r="S61" s="3"/>
      <c r="Y61" s="3"/>
      <c r="Z61" s="3"/>
    </row>
    <row r="62" spans="1:34" s="6" customFormat="1" ht="15">
      <c r="A62" s="40" t="s">
        <v>571</v>
      </c>
      <c r="B62" s="40"/>
      <c r="C62" s="40"/>
      <c r="D62" s="40"/>
      <c r="E62" s="29"/>
      <c r="F62" s="14"/>
      <c r="G62" s="9"/>
      <c r="H62" s="14"/>
      <c r="I62" s="9"/>
      <c r="J62" s="85"/>
      <c r="K62" s="9"/>
      <c r="L62" s="9"/>
      <c r="M62" s="9"/>
      <c r="N62" s="9"/>
      <c r="O62" s="86"/>
      <c r="P62"/>
      <c r="Q62" s="1"/>
      <c r="R62" s="9"/>
      <c r="S62" s="3"/>
      <c r="Y62" s="3"/>
      <c r="Z62" s="3"/>
    </row>
    <row r="63" spans="1:34" s="6" customFormat="1" ht="38.25">
      <c r="A63" s="18" t="s">
        <v>16</v>
      </c>
      <c r="B63" s="18" t="s">
        <v>534</v>
      </c>
      <c r="C63" s="18"/>
      <c r="D63" s="19" t="s">
        <v>545</v>
      </c>
      <c r="E63" s="18" t="s">
        <v>546</v>
      </c>
      <c r="F63" s="18" t="s">
        <v>547</v>
      </c>
      <c r="G63" s="18" t="s">
        <v>566</v>
      </c>
      <c r="H63" s="18" t="s">
        <v>549</v>
      </c>
      <c r="I63" s="18" t="s">
        <v>550</v>
      </c>
      <c r="J63" s="17" t="s">
        <v>551</v>
      </c>
      <c r="K63" s="74" t="s">
        <v>572</v>
      </c>
      <c r="L63" s="60" t="s">
        <v>818</v>
      </c>
      <c r="M63" s="74" t="s">
        <v>568</v>
      </c>
      <c r="N63" s="18" t="s">
        <v>569</v>
      </c>
      <c r="O63" s="17" t="s">
        <v>554</v>
      </c>
      <c r="P63" s="87" t="s">
        <v>555</v>
      </c>
      <c r="Q63" s="1"/>
      <c r="R63" s="14"/>
      <c r="S63" s="3"/>
      <c r="Y63" s="3"/>
      <c r="Z63" s="3"/>
    </row>
    <row r="64" spans="1:34" s="350" customFormat="1" ht="13.9" customHeight="1">
      <c r="A64" s="477">
        <v>1</v>
      </c>
      <c r="B64" s="442">
        <v>44321</v>
      </c>
      <c r="C64" s="457"/>
      <c r="D64" s="424" t="s">
        <v>875</v>
      </c>
      <c r="E64" s="458" t="s">
        <v>557</v>
      </c>
      <c r="F64" s="422">
        <v>893</v>
      </c>
      <c r="G64" s="422">
        <v>871</v>
      </c>
      <c r="H64" s="422">
        <v>908.5</v>
      </c>
      <c r="I64" s="423">
        <v>730</v>
      </c>
      <c r="J64" s="423" t="s">
        <v>881</v>
      </c>
      <c r="K64" s="459">
        <f t="shared" ref="K64" si="38">H64-F64</f>
        <v>15.5</v>
      </c>
      <c r="L64" s="476">
        <f>(H64*N64)*0.07%</f>
        <v>413.36750000000006</v>
      </c>
      <c r="M64" s="460">
        <f t="shared" ref="M64" si="39">(K64*N64)-L64</f>
        <v>9661.6324999999997</v>
      </c>
      <c r="N64" s="423">
        <v>650</v>
      </c>
      <c r="O64" s="461" t="s">
        <v>556</v>
      </c>
      <c r="P64" s="475">
        <v>44322</v>
      </c>
      <c r="Q64" s="344"/>
      <c r="R64" s="314" t="s">
        <v>792</v>
      </c>
      <c r="S64" s="37"/>
      <c r="Y64" s="37"/>
      <c r="Z64" s="37"/>
    </row>
    <row r="65" spans="1:34" s="350" customFormat="1" ht="13.9" customHeight="1">
      <c r="A65" s="477">
        <v>2</v>
      </c>
      <c r="B65" s="442">
        <v>44322</v>
      </c>
      <c r="C65" s="457"/>
      <c r="D65" s="424" t="s">
        <v>877</v>
      </c>
      <c r="E65" s="458" t="s">
        <v>557</v>
      </c>
      <c r="F65" s="422">
        <v>683</v>
      </c>
      <c r="G65" s="422">
        <v>674</v>
      </c>
      <c r="H65" s="422">
        <v>692.5</v>
      </c>
      <c r="I65" s="423">
        <v>705</v>
      </c>
      <c r="J65" s="423" t="s">
        <v>882</v>
      </c>
      <c r="K65" s="459">
        <f t="shared" ref="K65:K66" si="40">H65-F65</f>
        <v>9.5</v>
      </c>
      <c r="L65" s="476">
        <f>(H65*N65)*0.07%</f>
        <v>678.65000000000009</v>
      </c>
      <c r="M65" s="460">
        <f t="shared" ref="M65:M66" si="41">(K65*N65)-L65</f>
        <v>12621.35</v>
      </c>
      <c r="N65" s="423">
        <v>1400</v>
      </c>
      <c r="O65" s="461" t="s">
        <v>556</v>
      </c>
      <c r="P65" s="462">
        <v>44322</v>
      </c>
      <c r="Q65" s="344"/>
      <c r="R65" s="314" t="s">
        <v>559</v>
      </c>
      <c r="S65" s="37"/>
      <c r="Y65" s="37"/>
      <c r="Z65" s="37"/>
    </row>
    <row r="66" spans="1:34" s="350" customFormat="1" ht="13.9" customHeight="1">
      <c r="A66" s="477">
        <v>3</v>
      </c>
      <c r="B66" s="442">
        <v>44322</v>
      </c>
      <c r="C66" s="457"/>
      <c r="D66" s="424" t="s">
        <v>875</v>
      </c>
      <c r="E66" s="458" t="s">
        <v>557</v>
      </c>
      <c r="F66" s="422">
        <v>895</v>
      </c>
      <c r="G66" s="422">
        <v>874</v>
      </c>
      <c r="H66" s="422">
        <v>906</v>
      </c>
      <c r="I66" s="423">
        <v>935</v>
      </c>
      <c r="J66" s="423" t="s">
        <v>899</v>
      </c>
      <c r="K66" s="459">
        <f t="shared" si="40"/>
        <v>11</v>
      </c>
      <c r="L66" s="476">
        <f>(H66*N66)*0.07%</f>
        <v>412.23000000000008</v>
      </c>
      <c r="M66" s="460">
        <f t="shared" si="41"/>
        <v>6737.7699999999995</v>
      </c>
      <c r="N66" s="423">
        <v>650</v>
      </c>
      <c r="O66" s="461" t="s">
        <v>556</v>
      </c>
      <c r="P66" s="475">
        <v>44326</v>
      </c>
      <c r="Q66" s="344"/>
      <c r="R66" s="314" t="s">
        <v>559</v>
      </c>
      <c r="S66" s="37"/>
      <c r="Y66" s="37"/>
      <c r="Z66" s="37"/>
    </row>
    <row r="67" spans="1:34" s="350" customFormat="1" ht="13.9" customHeight="1">
      <c r="A67" s="477">
        <v>4</v>
      </c>
      <c r="B67" s="442">
        <v>44328</v>
      </c>
      <c r="C67" s="457"/>
      <c r="D67" s="424" t="s">
        <v>875</v>
      </c>
      <c r="E67" s="458" t="s">
        <v>557</v>
      </c>
      <c r="F67" s="422">
        <v>895</v>
      </c>
      <c r="G67" s="422">
        <v>874</v>
      </c>
      <c r="H67" s="422">
        <v>908.5</v>
      </c>
      <c r="I67" s="423">
        <v>935</v>
      </c>
      <c r="J67" s="423" t="s">
        <v>914</v>
      </c>
      <c r="K67" s="459">
        <f t="shared" ref="K67:K68" si="42">H67-F67</f>
        <v>13.5</v>
      </c>
      <c r="L67" s="476">
        <f>(H67*N67)*0.07%</f>
        <v>413.36750000000006</v>
      </c>
      <c r="M67" s="460">
        <f t="shared" ref="M67:M68" si="43">(K67*N67)-L67</f>
        <v>8361.6324999999997</v>
      </c>
      <c r="N67" s="423">
        <v>650</v>
      </c>
      <c r="O67" s="461" t="s">
        <v>556</v>
      </c>
      <c r="P67" s="462">
        <v>44328</v>
      </c>
      <c r="Q67" s="344"/>
      <c r="R67" s="314" t="s">
        <v>792</v>
      </c>
      <c r="S67" s="37"/>
      <c r="Y67" s="37"/>
      <c r="Z67" s="37"/>
    </row>
    <row r="68" spans="1:34" s="350" customFormat="1" ht="13.9" customHeight="1">
      <c r="A68" s="520">
        <v>5</v>
      </c>
      <c r="B68" s="479">
        <v>44330</v>
      </c>
      <c r="C68" s="512"/>
      <c r="D68" s="513" t="s">
        <v>933</v>
      </c>
      <c r="E68" s="514" t="s">
        <v>557</v>
      </c>
      <c r="F68" s="482">
        <v>826</v>
      </c>
      <c r="G68" s="482">
        <v>805</v>
      </c>
      <c r="H68" s="482">
        <v>805</v>
      </c>
      <c r="I68" s="484" t="s">
        <v>934</v>
      </c>
      <c r="J68" s="484" t="s">
        <v>943</v>
      </c>
      <c r="K68" s="515">
        <f t="shared" si="42"/>
        <v>-21</v>
      </c>
      <c r="L68" s="521">
        <f>(H68*N68)*0.07%</f>
        <v>338.1</v>
      </c>
      <c r="M68" s="516">
        <f t="shared" si="43"/>
        <v>-12938.1</v>
      </c>
      <c r="N68" s="484">
        <v>600</v>
      </c>
      <c r="O68" s="517" t="s">
        <v>620</v>
      </c>
      <c r="P68" s="487">
        <v>44333</v>
      </c>
      <c r="Q68" s="344"/>
      <c r="R68" s="314" t="s">
        <v>792</v>
      </c>
      <c r="S68" s="37"/>
      <c r="Y68" s="37"/>
      <c r="Z68" s="37"/>
    </row>
    <row r="69" spans="1:34" s="350" customFormat="1" ht="13.9" customHeight="1">
      <c r="A69" s="541">
        <v>6</v>
      </c>
      <c r="B69" s="543">
        <v>44335</v>
      </c>
      <c r="C69" s="398"/>
      <c r="D69" s="391" t="s">
        <v>976</v>
      </c>
      <c r="E69" s="392" t="s">
        <v>557</v>
      </c>
      <c r="F69" s="368" t="s">
        <v>977</v>
      </c>
      <c r="G69" s="368">
        <v>204</v>
      </c>
      <c r="H69" s="368"/>
      <c r="I69" s="334">
        <v>217</v>
      </c>
      <c r="J69" s="545" t="s">
        <v>558</v>
      </c>
      <c r="K69" s="334"/>
      <c r="L69" s="383"/>
      <c r="M69" s="334"/>
      <c r="N69" s="334"/>
      <c r="O69" s="361"/>
      <c r="P69" s="374"/>
      <c r="Q69" s="344"/>
      <c r="R69" s="314" t="s">
        <v>559</v>
      </c>
      <c r="S69" s="37"/>
      <c r="Y69" s="37"/>
      <c r="Z69" s="37"/>
    </row>
    <row r="70" spans="1:34" s="350" customFormat="1" ht="13.9" customHeight="1">
      <c r="A70" s="542"/>
      <c r="B70" s="544"/>
      <c r="C70" s="398"/>
      <c r="D70" s="391" t="s">
        <v>978</v>
      </c>
      <c r="E70" s="392" t="s">
        <v>557</v>
      </c>
      <c r="F70" s="368" t="s">
        <v>979</v>
      </c>
      <c r="G70" s="368"/>
      <c r="H70" s="368"/>
      <c r="I70" s="334"/>
      <c r="J70" s="546"/>
      <c r="K70" s="334"/>
      <c r="L70" s="383"/>
      <c r="M70" s="334"/>
      <c r="N70" s="334"/>
      <c r="O70" s="361"/>
      <c r="P70" s="374"/>
      <c r="Q70" s="344"/>
      <c r="R70" s="314" t="s">
        <v>559</v>
      </c>
      <c r="S70" s="37"/>
      <c r="Y70" s="37"/>
      <c r="Z70" s="37"/>
    </row>
    <row r="71" spans="1:34" s="350" customFormat="1" ht="13.9" customHeight="1">
      <c r="A71" s="399"/>
      <c r="B71" s="397"/>
      <c r="C71" s="398"/>
      <c r="D71" s="391"/>
      <c r="E71" s="392"/>
      <c r="F71" s="368"/>
      <c r="G71" s="368"/>
      <c r="H71" s="368"/>
      <c r="I71" s="334"/>
      <c r="J71" s="334"/>
      <c r="K71" s="334"/>
      <c r="L71" s="334"/>
      <c r="M71" s="334"/>
      <c r="N71" s="334"/>
      <c r="O71" s="334"/>
      <c r="P71" s="334"/>
      <c r="Q71" s="344"/>
      <c r="R71" s="314"/>
      <c r="S71" s="37"/>
      <c r="Y71" s="37"/>
      <c r="Z71" s="37"/>
    </row>
    <row r="72" spans="1:34" s="350" customFormat="1" ht="13.9" customHeight="1">
      <c r="A72" s="409"/>
      <c r="B72" s="403"/>
      <c r="C72" s="410"/>
      <c r="D72" s="411"/>
      <c r="E72" s="335"/>
      <c r="F72" s="378"/>
      <c r="G72" s="378"/>
      <c r="H72" s="378"/>
      <c r="I72" s="376"/>
      <c r="J72" s="376"/>
      <c r="K72" s="376"/>
      <c r="L72" s="376"/>
      <c r="M72" s="376"/>
      <c r="N72" s="376"/>
      <c r="O72" s="376"/>
      <c r="P72" s="376"/>
      <c r="Q72" s="344"/>
      <c r="R72" s="314"/>
      <c r="S72" s="37"/>
      <c r="Y72" s="37"/>
      <c r="Z72" s="37"/>
    </row>
    <row r="73" spans="1:34" s="3" customFormat="1">
      <c r="A73" s="41"/>
      <c r="B73" s="42"/>
      <c r="C73" s="43"/>
      <c r="D73" s="44"/>
      <c r="E73" s="45"/>
      <c r="F73" s="46"/>
      <c r="G73" s="46"/>
      <c r="H73" s="46"/>
      <c r="I73" s="46"/>
      <c r="J73" s="14"/>
      <c r="K73" s="88"/>
      <c r="L73" s="88"/>
      <c r="M73" s="14"/>
      <c r="N73" s="13"/>
      <c r="O73" s="89"/>
      <c r="P73" s="2"/>
      <c r="Q73" s="1"/>
      <c r="R73" s="14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3" customFormat="1" ht="15">
      <c r="A74" s="47" t="s">
        <v>573</v>
      </c>
      <c r="B74" s="47"/>
      <c r="C74" s="47"/>
      <c r="D74" s="47"/>
      <c r="E74" s="48"/>
      <c r="F74" s="46"/>
      <c r="G74" s="46"/>
      <c r="H74" s="46"/>
      <c r="I74" s="46"/>
      <c r="J74" s="50"/>
      <c r="K74" s="9"/>
      <c r="L74" s="9"/>
      <c r="M74" s="9"/>
      <c r="N74" s="8"/>
      <c r="O74" s="50"/>
      <c r="P74" s="2"/>
      <c r="Q74" s="1"/>
      <c r="R74" s="14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3" customFormat="1" ht="38.25">
      <c r="A75" s="18" t="s">
        <v>16</v>
      </c>
      <c r="B75" s="18" t="s">
        <v>534</v>
      </c>
      <c r="C75" s="18"/>
      <c r="D75" s="19" t="s">
        <v>545</v>
      </c>
      <c r="E75" s="18" t="s">
        <v>546</v>
      </c>
      <c r="F75" s="18" t="s">
        <v>547</v>
      </c>
      <c r="G75" s="49" t="s">
        <v>566</v>
      </c>
      <c r="H75" s="18" t="s">
        <v>549</v>
      </c>
      <c r="I75" s="18" t="s">
        <v>550</v>
      </c>
      <c r="J75" s="17" t="s">
        <v>551</v>
      </c>
      <c r="K75" s="17" t="s">
        <v>574</v>
      </c>
      <c r="L75" s="60" t="s">
        <v>818</v>
      </c>
      <c r="M75" s="74" t="s">
        <v>568</v>
      </c>
      <c r="N75" s="18" t="s">
        <v>569</v>
      </c>
      <c r="O75" s="18" t="s">
        <v>554</v>
      </c>
      <c r="P75" s="19" t="s">
        <v>555</v>
      </c>
      <c r="Q75" s="1"/>
      <c r="R75" s="14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37" customFormat="1" ht="14.25">
      <c r="A76" s="463">
        <v>1</v>
      </c>
      <c r="B76" s="442">
        <v>44319</v>
      </c>
      <c r="C76" s="457"/>
      <c r="D76" s="424" t="s">
        <v>858</v>
      </c>
      <c r="E76" s="458" t="s">
        <v>557</v>
      </c>
      <c r="F76" s="422">
        <v>12</v>
      </c>
      <c r="G76" s="422">
        <v>8</v>
      </c>
      <c r="H76" s="422">
        <v>13.25</v>
      </c>
      <c r="I76" s="423">
        <v>20</v>
      </c>
      <c r="J76" s="423" t="s">
        <v>859</v>
      </c>
      <c r="K76" s="459">
        <f t="shared" ref="K76:K81" si="44">H76-F76</f>
        <v>1.25</v>
      </c>
      <c r="L76" s="423">
        <v>100</v>
      </c>
      <c r="M76" s="460">
        <f t="shared" ref="M76:M81" si="45">(K76*N76)-L76</f>
        <v>1618.75</v>
      </c>
      <c r="N76" s="423">
        <v>1375</v>
      </c>
      <c r="O76" s="461" t="s">
        <v>556</v>
      </c>
      <c r="P76" s="462">
        <v>44319</v>
      </c>
      <c r="Q76" s="344"/>
      <c r="R76" s="314" t="s">
        <v>559</v>
      </c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4.25">
      <c r="A77" s="463">
        <v>2</v>
      </c>
      <c r="B77" s="442">
        <v>44320</v>
      </c>
      <c r="C77" s="457"/>
      <c r="D77" s="424" t="s">
        <v>864</v>
      </c>
      <c r="E77" s="458" t="s">
        <v>557</v>
      </c>
      <c r="F77" s="422">
        <v>37</v>
      </c>
      <c r="G77" s="422">
        <v>19</v>
      </c>
      <c r="H77" s="422">
        <v>45</v>
      </c>
      <c r="I77" s="423" t="s">
        <v>865</v>
      </c>
      <c r="J77" s="423" t="s">
        <v>867</v>
      </c>
      <c r="K77" s="459">
        <f t="shared" si="44"/>
        <v>8</v>
      </c>
      <c r="L77" s="423">
        <v>100</v>
      </c>
      <c r="M77" s="460">
        <f t="shared" si="45"/>
        <v>2300</v>
      </c>
      <c r="N77" s="423">
        <v>300</v>
      </c>
      <c r="O77" s="461" t="s">
        <v>556</v>
      </c>
      <c r="P77" s="462">
        <v>44320</v>
      </c>
      <c r="Q77" s="344"/>
      <c r="R77" s="314" t="s">
        <v>559</v>
      </c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4.25">
      <c r="A78" s="463">
        <v>3</v>
      </c>
      <c r="B78" s="442">
        <v>44320</v>
      </c>
      <c r="C78" s="457"/>
      <c r="D78" s="424" t="s">
        <v>866</v>
      </c>
      <c r="E78" s="458" t="s">
        <v>557</v>
      </c>
      <c r="F78" s="422">
        <v>36</v>
      </c>
      <c r="G78" s="422">
        <v>19</v>
      </c>
      <c r="H78" s="422">
        <v>40.5</v>
      </c>
      <c r="I78" s="423" t="s">
        <v>865</v>
      </c>
      <c r="J78" s="423" t="s">
        <v>868</v>
      </c>
      <c r="K78" s="459">
        <f t="shared" si="44"/>
        <v>4.5</v>
      </c>
      <c r="L78" s="423">
        <v>100</v>
      </c>
      <c r="M78" s="460">
        <f t="shared" si="45"/>
        <v>1250</v>
      </c>
      <c r="N78" s="423">
        <v>300</v>
      </c>
      <c r="O78" s="461" t="s">
        <v>556</v>
      </c>
      <c r="P78" s="462">
        <v>44320</v>
      </c>
      <c r="Q78" s="344"/>
      <c r="R78" s="314" t="s">
        <v>559</v>
      </c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4.25">
      <c r="A79" s="463">
        <v>4</v>
      </c>
      <c r="B79" s="442">
        <v>44320</v>
      </c>
      <c r="C79" s="457"/>
      <c r="D79" s="424" t="s">
        <v>869</v>
      </c>
      <c r="E79" s="458" t="s">
        <v>557</v>
      </c>
      <c r="F79" s="422">
        <v>57.5</v>
      </c>
      <c r="G79" s="422">
        <v>19</v>
      </c>
      <c r="H79" s="422">
        <v>74</v>
      </c>
      <c r="I79" s="423">
        <v>120</v>
      </c>
      <c r="J79" s="423" t="s">
        <v>870</v>
      </c>
      <c r="K79" s="459">
        <f t="shared" si="44"/>
        <v>16.5</v>
      </c>
      <c r="L79" s="423">
        <v>100</v>
      </c>
      <c r="M79" s="460">
        <f t="shared" si="45"/>
        <v>1137.5</v>
      </c>
      <c r="N79" s="423">
        <v>75</v>
      </c>
      <c r="O79" s="461" t="s">
        <v>556</v>
      </c>
      <c r="P79" s="462">
        <v>44320</v>
      </c>
      <c r="Q79" s="344"/>
      <c r="R79" s="314" t="s">
        <v>792</v>
      </c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463">
        <v>5</v>
      </c>
      <c r="B80" s="442">
        <v>44321</v>
      </c>
      <c r="C80" s="457"/>
      <c r="D80" s="424" t="s">
        <v>873</v>
      </c>
      <c r="E80" s="458" t="s">
        <v>557</v>
      </c>
      <c r="F80" s="422">
        <v>41</v>
      </c>
      <c r="G80" s="422">
        <v>25</v>
      </c>
      <c r="H80" s="422">
        <v>47.5</v>
      </c>
      <c r="I80" s="423" t="s">
        <v>865</v>
      </c>
      <c r="J80" s="423" t="s">
        <v>874</v>
      </c>
      <c r="K80" s="459">
        <f t="shared" si="44"/>
        <v>6.5</v>
      </c>
      <c r="L80" s="423">
        <v>100</v>
      </c>
      <c r="M80" s="460">
        <f t="shared" si="45"/>
        <v>1850</v>
      </c>
      <c r="N80" s="423">
        <v>300</v>
      </c>
      <c r="O80" s="461" t="s">
        <v>556</v>
      </c>
      <c r="P80" s="462">
        <v>44321</v>
      </c>
      <c r="Q80" s="344"/>
      <c r="R80" s="314" t="s">
        <v>559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63">
        <v>6</v>
      </c>
      <c r="B81" s="442">
        <v>44321</v>
      </c>
      <c r="C81" s="457"/>
      <c r="D81" s="424" t="s">
        <v>873</v>
      </c>
      <c r="E81" s="458" t="s">
        <v>557</v>
      </c>
      <c r="F81" s="422">
        <v>39</v>
      </c>
      <c r="G81" s="422">
        <v>24</v>
      </c>
      <c r="H81" s="422">
        <v>45</v>
      </c>
      <c r="I81" s="423" t="s">
        <v>865</v>
      </c>
      <c r="J81" s="423" t="s">
        <v>893</v>
      </c>
      <c r="K81" s="459">
        <f t="shared" si="44"/>
        <v>6</v>
      </c>
      <c r="L81" s="423">
        <v>100</v>
      </c>
      <c r="M81" s="460">
        <f t="shared" si="45"/>
        <v>1700</v>
      </c>
      <c r="N81" s="423">
        <v>300</v>
      </c>
      <c r="O81" s="461" t="s">
        <v>556</v>
      </c>
      <c r="P81" s="475">
        <v>44322</v>
      </c>
      <c r="Q81" s="344"/>
      <c r="R81" s="314" t="s">
        <v>559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463">
        <v>7</v>
      </c>
      <c r="B82" s="442">
        <v>44321</v>
      </c>
      <c r="C82" s="457"/>
      <c r="D82" s="424" t="s">
        <v>866</v>
      </c>
      <c r="E82" s="458" t="s">
        <v>557</v>
      </c>
      <c r="F82" s="422">
        <v>36</v>
      </c>
      <c r="G82" s="422">
        <v>19</v>
      </c>
      <c r="H82" s="422">
        <v>39.5</v>
      </c>
      <c r="I82" s="423" t="s">
        <v>865</v>
      </c>
      <c r="J82" s="423" t="s">
        <v>884</v>
      </c>
      <c r="K82" s="459">
        <f t="shared" ref="K82" si="46">H82-F82</f>
        <v>3.5</v>
      </c>
      <c r="L82" s="423">
        <v>100</v>
      </c>
      <c r="M82" s="460">
        <f t="shared" ref="M82" si="47">(K82*N82)-L82</f>
        <v>950</v>
      </c>
      <c r="N82" s="423">
        <v>300</v>
      </c>
      <c r="O82" s="461" t="s">
        <v>556</v>
      </c>
      <c r="P82" s="475">
        <v>44326</v>
      </c>
      <c r="Q82" s="344"/>
      <c r="R82" s="314" t="s">
        <v>559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463">
        <v>8</v>
      </c>
      <c r="B83" s="442">
        <v>44322</v>
      </c>
      <c r="C83" s="457"/>
      <c r="D83" s="424" t="s">
        <v>878</v>
      </c>
      <c r="E83" s="458" t="s">
        <v>557</v>
      </c>
      <c r="F83" s="422">
        <v>35</v>
      </c>
      <c r="G83" s="422"/>
      <c r="H83" s="422">
        <v>49</v>
      </c>
      <c r="I83" s="423">
        <v>90</v>
      </c>
      <c r="J83" s="423" t="s">
        <v>879</v>
      </c>
      <c r="K83" s="459">
        <f>H83-F83</f>
        <v>14</v>
      </c>
      <c r="L83" s="423">
        <v>100</v>
      </c>
      <c r="M83" s="460">
        <f>(K83*N83)-L83</f>
        <v>950</v>
      </c>
      <c r="N83" s="423">
        <v>75</v>
      </c>
      <c r="O83" s="461" t="s">
        <v>556</v>
      </c>
      <c r="P83" s="462">
        <v>44322</v>
      </c>
      <c r="Q83" s="344"/>
      <c r="R83" s="314" t="s">
        <v>792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463">
        <v>9</v>
      </c>
      <c r="B84" s="442">
        <v>44322</v>
      </c>
      <c r="C84" s="457"/>
      <c r="D84" s="424" t="s">
        <v>880</v>
      </c>
      <c r="E84" s="458" t="s">
        <v>557</v>
      </c>
      <c r="F84" s="422">
        <v>37</v>
      </c>
      <c r="G84" s="422">
        <v>27</v>
      </c>
      <c r="H84" s="422">
        <v>41</v>
      </c>
      <c r="I84" s="423">
        <v>55</v>
      </c>
      <c r="J84" s="423" t="s">
        <v>885</v>
      </c>
      <c r="K84" s="459">
        <f t="shared" ref="K84" si="48">H84-F84</f>
        <v>4</v>
      </c>
      <c r="L84" s="423">
        <v>100</v>
      </c>
      <c r="M84" s="460">
        <f t="shared" ref="M84" si="49">(K84*N84)-L84</f>
        <v>2100</v>
      </c>
      <c r="N84" s="423">
        <v>550</v>
      </c>
      <c r="O84" s="461" t="s">
        <v>556</v>
      </c>
      <c r="P84" s="475">
        <v>44323</v>
      </c>
      <c r="Q84" s="344"/>
      <c r="R84" s="314" t="s">
        <v>792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463">
        <v>10</v>
      </c>
      <c r="B85" s="442">
        <v>44322</v>
      </c>
      <c r="C85" s="457"/>
      <c r="D85" s="424" t="s">
        <v>858</v>
      </c>
      <c r="E85" s="458" t="s">
        <v>557</v>
      </c>
      <c r="F85" s="422">
        <v>12.5</v>
      </c>
      <c r="G85" s="422">
        <v>7.5</v>
      </c>
      <c r="H85" s="422">
        <v>16</v>
      </c>
      <c r="I85" s="423">
        <v>20</v>
      </c>
      <c r="J85" s="423" t="s">
        <v>884</v>
      </c>
      <c r="K85" s="459">
        <f t="shared" ref="K85:K86" si="50">H85-F85</f>
        <v>3.5</v>
      </c>
      <c r="L85" s="423">
        <v>100</v>
      </c>
      <c r="M85" s="460">
        <f t="shared" ref="M85:M86" si="51">(K85*N85)-L85</f>
        <v>4712.5</v>
      </c>
      <c r="N85" s="423">
        <v>1375</v>
      </c>
      <c r="O85" s="461" t="s">
        <v>556</v>
      </c>
      <c r="P85" s="475">
        <v>44323</v>
      </c>
      <c r="Q85" s="344"/>
      <c r="R85" s="314" t="s">
        <v>559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463">
        <v>11</v>
      </c>
      <c r="B86" s="442">
        <v>44323</v>
      </c>
      <c r="C86" s="457"/>
      <c r="D86" s="424" t="s">
        <v>887</v>
      </c>
      <c r="E86" s="458" t="s">
        <v>557</v>
      </c>
      <c r="F86" s="422">
        <v>96</v>
      </c>
      <c r="G86" s="422">
        <v>58</v>
      </c>
      <c r="H86" s="422">
        <v>110</v>
      </c>
      <c r="I86" s="423">
        <v>170</v>
      </c>
      <c r="J86" s="423" t="s">
        <v>879</v>
      </c>
      <c r="K86" s="459">
        <f t="shared" si="50"/>
        <v>14</v>
      </c>
      <c r="L86" s="423">
        <v>100</v>
      </c>
      <c r="M86" s="460">
        <f t="shared" si="51"/>
        <v>950</v>
      </c>
      <c r="N86" s="423">
        <v>75</v>
      </c>
      <c r="O86" s="461" t="s">
        <v>556</v>
      </c>
      <c r="P86" s="462">
        <v>44323</v>
      </c>
      <c r="Q86" s="344"/>
      <c r="R86" s="314" t="s">
        <v>792</v>
      </c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463">
        <v>12</v>
      </c>
      <c r="B87" s="442">
        <v>44323</v>
      </c>
      <c r="C87" s="457"/>
      <c r="D87" s="424" t="s">
        <v>889</v>
      </c>
      <c r="E87" s="458" t="s">
        <v>557</v>
      </c>
      <c r="F87" s="422">
        <v>12</v>
      </c>
      <c r="G87" s="422">
        <v>7</v>
      </c>
      <c r="H87" s="422">
        <v>13</v>
      </c>
      <c r="I87" s="423" t="s">
        <v>890</v>
      </c>
      <c r="J87" s="423" t="s">
        <v>892</v>
      </c>
      <c r="K87" s="459">
        <f t="shared" ref="K87" si="52">H87-F87</f>
        <v>1</v>
      </c>
      <c r="L87" s="423">
        <v>100</v>
      </c>
      <c r="M87" s="460">
        <f t="shared" ref="M87" si="53">(K87*N87)-L87</f>
        <v>1150</v>
      </c>
      <c r="N87" s="423">
        <v>1250</v>
      </c>
      <c r="O87" s="461" t="s">
        <v>556</v>
      </c>
      <c r="P87" s="462">
        <v>44323</v>
      </c>
      <c r="Q87" s="344"/>
      <c r="R87" s="314" t="s">
        <v>559</v>
      </c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463">
        <v>13</v>
      </c>
      <c r="B88" s="442">
        <v>44326</v>
      </c>
      <c r="C88" s="457"/>
      <c r="D88" s="424" t="s">
        <v>898</v>
      </c>
      <c r="E88" s="458" t="s">
        <v>557</v>
      </c>
      <c r="F88" s="422">
        <v>69</v>
      </c>
      <c r="G88" s="422">
        <v>38</v>
      </c>
      <c r="H88" s="422">
        <v>78</v>
      </c>
      <c r="I88" s="423">
        <v>130</v>
      </c>
      <c r="J88" s="423" t="s">
        <v>799</v>
      </c>
      <c r="K88" s="459">
        <f>H88-F88</f>
        <v>9</v>
      </c>
      <c r="L88" s="423">
        <v>100</v>
      </c>
      <c r="M88" s="460">
        <f>(K88*N88)-L88</f>
        <v>575</v>
      </c>
      <c r="N88" s="423">
        <v>75</v>
      </c>
      <c r="O88" s="461" t="s">
        <v>556</v>
      </c>
      <c r="P88" s="462">
        <v>44326</v>
      </c>
      <c r="Q88" s="344"/>
      <c r="R88" s="314" t="s">
        <v>792</v>
      </c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463">
        <v>14</v>
      </c>
      <c r="B89" s="442">
        <v>44327</v>
      </c>
      <c r="C89" s="457"/>
      <c r="D89" s="424" t="s">
        <v>858</v>
      </c>
      <c r="E89" s="458" t="s">
        <v>557</v>
      </c>
      <c r="F89" s="422">
        <v>9.75</v>
      </c>
      <c r="G89" s="422">
        <v>5.5</v>
      </c>
      <c r="H89" s="422">
        <v>11.75</v>
      </c>
      <c r="I89" s="423" t="s">
        <v>907</v>
      </c>
      <c r="J89" s="423" t="s">
        <v>908</v>
      </c>
      <c r="K89" s="459">
        <f t="shared" ref="K89" si="54">H89-F89</f>
        <v>2</v>
      </c>
      <c r="L89" s="423">
        <v>100</v>
      </c>
      <c r="M89" s="460">
        <f t="shared" ref="M89" si="55">(K89*N89)-L89</f>
        <v>2650</v>
      </c>
      <c r="N89" s="423">
        <v>1375</v>
      </c>
      <c r="O89" s="461" t="s">
        <v>556</v>
      </c>
      <c r="P89" s="462">
        <v>44327</v>
      </c>
      <c r="Q89" s="344"/>
      <c r="R89" s="314" t="s">
        <v>792</v>
      </c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463">
        <v>15</v>
      </c>
      <c r="B90" s="442">
        <v>44327</v>
      </c>
      <c r="C90" s="457"/>
      <c r="D90" s="424" t="s">
        <v>909</v>
      </c>
      <c r="E90" s="458" t="s">
        <v>557</v>
      </c>
      <c r="F90" s="422">
        <v>61</v>
      </c>
      <c r="G90" s="422">
        <v>25</v>
      </c>
      <c r="H90" s="422">
        <v>77</v>
      </c>
      <c r="I90" s="423">
        <v>120</v>
      </c>
      <c r="J90" s="423" t="s">
        <v>886</v>
      </c>
      <c r="K90" s="459">
        <f>H90-F90</f>
        <v>16</v>
      </c>
      <c r="L90" s="423">
        <v>100</v>
      </c>
      <c r="M90" s="460">
        <f>(K90*N90)-L90</f>
        <v>1100</v>
      </c>
      <c r="N90" s="423">
        <v>75</v>
      </c>
      <c r="O90" s="461" t="s">
        <v>556</v>
      </c>
      <c r="P90" s="462">
        <v>44327</v>
      </c>
      <c r="Q90" s="344"/>
      <c r="R90" s="314" t="s">
        <v>792</v>
      </c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463">
        <v>16</v>
      </c>
      <c r="B91" s="442">
        <v>44327</v>
      </c>
      <c r="C91" s="457"/>
      <c r="D91" s="424" t="s">
        <v>905</v>
      </c>
      <c r="E91" s="458" t="s">
        <v>557</v>
      </c>
      <c r="F91" s="422">
        <v>26.5</v>
      </c>
      <c r="G91" s="422">
        <v>17</v>
      </c>
      <c r="H91" s="422">
        <v>32</v>
      </c>
      <c r="I91" s="423" t="s">
        <v>906</v>
      </c>
      <c r="J91" s="423" t="s">
        <v>919</v>
      </c>
      <c r="K91" s="459">
        <f t="shared" ref="K91" si="56">H91-F91</f>
        <v>5.5</v>
      </c>
      <c r="L91" s="423">
        <v>100</v>
      </c>
      <c r="M91" s="460">
        <f t="shared" ref="M91" si="57">(K91*N91)-L91</f>
        <v>3475</v>
      </c>
      <c r="N91" s="423">
        <v>650</v>
      </c>
      <c r="O91" s="461" t="s">
        <v>556</v>
      </c>
      <c r="P91" s="475">
        <v>44330</v>
      </c>
      <c r="Q91" s="344"/>
      <c r="R91" s="314" t="s">
        <v>559</v>
      </c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463">
        <v>17</v>
      </c>
      <c r="B92" s="442">
        <v>44328</v>
      </c>
      <c r="C92" s="457"/>
      <c r="D92" s="424" t="s">
        <v>917</v>
      </c>
      <c r="E92" s="458" t="s">
        <v>557</v>
      </c>
      <c r="F92" s="422">
        <v>34</v>
      </c>
      <c r="G92" s="422">
        <v>24</v>
      </c>
      <c r="H92" s="422">
        <v>39.5</v>
      </c>
      <c r="I92" s="423" t="s">
        <v>918</v>
      </c>
      <c r="J92" s="423" t="s">
        <v>919</v>
      </c>
      <c r="K92" s="459">
        <f t="shared" ref="K92" si="58">H92-F92</f>
        <v>5.5</v>
      </c>
      <c r="L92" s="423">
        <v>100</v>
      </c>
      <c r="M92" s="460">
        <f t="shared" ref="M92" si="59">(K92*N92)-L92</f>
        <v>2650</v>
      </c>
      <c r="N92" s="423">
        <v>500</v>
      </c>
      <c r="O92" s="461" t="s">
        <v>556</v>
      </c>
      <c r="P92" s="462">
        <v>44328</v>
      </c>
      <c r="Q92" s="344"/>
      <c r="R92" s="314" t="s">
        <v>559</v>
      </c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399">
        <v>18</v>
      </c>
      <c r="B93" s="397">
        <v>44328</v>
      </c>
      <c r="C93" s="398"/>
      <c r="D93" s="391" t="s">
        <v>922</v>
      </c>
      <c r="E93" s="392" t="s">
        <v>923</v>
      </c>
      <c r="F93" s="368" t="s">
        <v>924</v>
      </c>
      <c r="G93" s="368">
        <v>10.5</v>
      </c>
      <c r="H93" s="368"/>
      <c r="I93" s="334">
        <v>0.1</v>
      </c>
      <c r="J93" s="334" t="s">
        <v>558</v>
      </c>
      <c r="K93" s="456"/>
      <c r="L93" s="334"/>
      <c r="M93" s="449"/>
      <c r="N93" s="334"/>
      <c r="O93" s="361"/>
      <c r="P93" s="374"/>
      <c r="Q93" s="344"/>
      <c r="R93" s="314" t="s">
        <v>559</v>
      </c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463">
        <v>19</v>
      </c>
      <c r="B94" s="442">
        <v>44328</v>
      </c>
      <c r="C94" s="457"/>
      <c r="D94" s="424" t="s">
        <v>880</v>
      </c>
      <c r="E94" s="458" t="s">
        <v>557</v>
      </c>
      <c r="F94" s="422">
        <v>25</v>
      </c>
      <c r="G94" s="422">
        <v>15</v>
      </c>
      <c r="H94" s="422">
        <v>28</v>
      </c>
      <c r="I94" s="423" t="s">
        <v>925</v>
      </c>
      <c r="J94" s="423" t="s">
        <v>949</v>
      </c>
      <c r="K94" s="459">
        <f t="shared" ref="K94" si="60">H94-F94</f>
        <v>3</v>
      </c>
      <c r="L94" s="423">
        <v>100</v>
      </c>
      <c r="M94" s="460">
        <f t="shared" ref="M94" si="61">(K94*N94)-L94</f>
        <v>1550</v>
      </c>
      <c r="N94" s="423">
        <v>550</v>
      </c>
      <c r="O94" s="461" t="s">
        <v>556</v>
      </c>
      <c r="P94" s="475">
        <v>44333</v>
      </c>
      <c r="Q94" s="344"/>
      <c r="R94" s="314" t="s">
        <v>792</v>
      </c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4.25">
      <c r="A95" s="463">
        <v>20</v>
      </c>
      <c r="B95" s="442">
        <v>44328</v>
      </c>
      <c r="C95" s="457"/>
      <c r="D95" s="424" t="s">
        <v>858</v>
      </c>
      <c r="E95" s="458" t="s">
        <v>557</v>
      </c>
      <c r="F95" s="422">
        <v>7.5</v>
      </c>
      <c r="G95" s="422">
        <v>4</v>
      </c>
      <c r="H95" s="422">
        <v>9.25</v>
      </c>
      <c r="I95" s="423" t="s">
        <v>926</v>
      </c>
      <c r="J95" s="423" t="s">
        <v>948</v>
      </c>
      <c r="K95" s="459">
        <f t="shared" ref="K95:K96" si="62">H95-F95</f>
        <v>1.75</v>
      </c>
      <c r="L95" s="423">
        <v>100</v>
      </c>
      <c r="M95" s="460">
        <f t="shared" ref="M95" si="63">(K95*N95)-L95</f>
        <v>2306.25</v>
      </c>
      <c r="N95" s="423">
        <v>1375</v>
      </c>
      <c r="O95" s="461" t="s">
        <v>556</v>
      </c>
      <c r="P95" s="475">
        <v>44333</v>
      </c>
      <c r="Q95" s="344"/>
      <c r="R95" s="314" t="s">
        <v>559</v>
      </c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 ht="14.25">
      <c r="A96" s="511">
        <v>21</v>
      </c>
      <c r="B96" s="479">
        <v>44330</v>
      </c>
      <c r="C96" s="512"/>
      <c r="D96" s="513" t="s">
        <v>905</v>
      </c>
      <c r="E96" s="514" t="s">
        <v>557</v>
      </c>
      <c r="F96" s="482">
        <v>28.5</v>
      </c>
      <c r="G96" s="482">
        <v>19</v>
      </c>
      <c r="H96" s="482">
        <v>21</v>
      </c>
      <c r="I96" s="484" t="s">
        <v>906</v>
      </c>
      <c r="J96" s="484" t="s">
        <v>950</v>
      </c>
      <c r="K96" s="515">
        <f t="shared" si="62"/>
        <v>-7.5</v>
      </c>
      <c r="L96" s="484">
        <v>100</v>
      </c>
      <c r="M96" s="516">
        <f t="shared" ref="M96" si="64">(K96*N96)-L96</f>
        <v>-4975</v>
      </c>
      <c r="N96" s="484">
        <v>650</v>
      </c>
      <c r="O96" s="517" t="s">
        <v>620</v>
      </c>
      <c r="P96" s="487">
        <v>44333</v>
      </c>
      <c r="Q96" s="344"/>
      <c r="R96" s="314" t="s">
        <v>559</v>
      </c>
      <c r="Z96" s="350"/>
      <c r="AA96" s="350"/>
      <c r="AB96" s="350"/>
      <c r="AC96" s="350"/>
      <c r="AD96" s="350"/>
      <c r="AE96" s="350"/>
      <c r="AF96" s="350"/>
      <c r="AG96" s="350"/>
      <c r="AH96" s="350"/>
    </row>
    <row r="97" spans="1:34" s="37" customFormat="1" ht="14.25">
      <c r="A97" s="463">
        <v>22</v>
      </c>
      <c r="B97" s="442">
        <v>44330</v>
      </c>
      <c r="C97" s="457"/>
      <c r="D97" s="424" t="s">
        <v>935</v>
      </c>
      <c r="E97" s="458" t="s">
        <v>557</v>
      </c>
      <c r="F97" s="422">
        <v>86.5</v>
      </c>
      <c r="G97" s="422">
        <v>40</v>
      </c>
      <c r="H97" s="422">
        <v>101.5</v>
      </c>
      <c r="I97" s="423" t="s">
        <v>936</v>
      </c>
      <c r="J97" s="423" t="s">
        <v>883</v>
      </c>
      <c r="K97" s="459">
        <f>H97-F97</f>
        <v>15</v>
      </c>
      <c r="L97" s="423">
        <v>100</v>
      </c>
      <c r="M97" s="460">
        <f>(K97*N97)-L97</f>
        <v>1025</v>
      </c>
      <c r="N97" s="423">
        <v>75</v>
      </c>
      <c r="O97" s="461" t="s">
        <v>556</v>
      </c>
      <c r="P97" s="462">
        <v>44330</v>
      </c>
      <c r="Q97" s="344"/>
      <c r="R97" s="314" t="s">
        <v>792</v>
      </c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4" s="37" customFormat="1" ht="14.25">
      <c r="A98" s="511">
        <v>23</v>
      </c>
      <c r="B98" s="479">
        <v>44330</v>
      </c>
      <c r="C98" s="512"/>
      <c r="D98" s="513" t="s">
        <v>937</v>
      </c>
      <c r="E98" s="514" t="s">
        <v>557</v>
      </c>
      <c r="F98" s="482">
        <v>9</v>
      </c>
      <c r="G98" s="482">
        <v>6</v>
      </c>
      <c r="H98" s="482">
        <v>6</v>
      </c>
      <c r="I98" s="484" t="s">
        <v>907</v>
      </c>
      <c r="J98" s="484" t="s">
        <v>954</v>
      </c>
      <c r="K98" s="515">
        <f t="shared" ref="K98" si="65">H98-F98</f>
        <v>-3</v>
      </c>
      <c r="L98" s="484">
        <v>100</v>
      </c>
      <c r="M98" s="516">
        <f t="shared" ref="M98" si="66">(K98*N98)-L98</f>
        <v>-5653</v>
      </c>
      <c r="N98" s="484">
        <v>1851</v>
      </c>
      <c r="O98" s="517" t="s">
        <v>620</v>
      </c>
      <c r="P98" s="487">
        <v>44334</v>
      </c>
      <c r="Q98" s="344"/>
      <c r="R98" s="314" t="s">
        <v>559</v>
      </c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4" s="37" customFormat="1" ht="14.25">
      <c r="A99" s="511">
        <v>24</v>
      </c>
      <c r="B99" s="518">
        <v>44333</v>
      </c>
      <c r="C99" s="512"/>
      <c r="D99" s="513" t="s">
        <v>942</v>
      </c>
      <c r="E99" s="514" t="s">
        <v>557</v>
      </c>
      <c r="F99" s="482">
        <v>79</v>
      </c>
      <c r="G99" s="482">
        <v>35</v>
      </c>
      <c r="H99" s="482">
        <v>39</v>
      </c>
      <c r="I99" s="484">
        <v>150</v>
      </c>
      <c r="J99" s="484" t="s">
        <v>947</v>
      </c>
      <c r="K99" s="515">
        <f>H99-F99</f>
        <v>-40</v>
      </c>
      <c r="L99" s="484">
        <v>100</v>
      </c>
      <c r="M99" s="516">
        <f>(K99*N99)-L99</f>
        <v>-3100</v>
      </c>
      <c r="N99" s="484">
        <v>75</v>
      </c>
      <c r="O99" s="517" t="s">
        <v>620</v>
      </c>
      <c r="P99" s="519">
        <v>44333</v>
      </c>
      <c r="Q99" s="344"/>
      <c r="R99" s="314" t="s">
        <v>792</v>
      </c>
      <c r="Z99" s="350"/>
      <c r="AA99" s="350"/>
      <c r="AB99" s="350"/>
      <c r="AC99" s="350"/>
      <c r="AD99" s="350"/>
      <c r="AE99" s="350"/>
      <c r="AF99" s="350"/>
      <c r="AG99" s="350"/>
      <c r="AH99" s="350"/>
    </row>
    <row r="100" spans="1:34" s="37" customFormat="1" ht="14.25">
      <c r="A100" s="399">
        <v>25</v>
      </c>
      <c r="B100" s="354">
        <v>44333</v>
      </c>
      <c r="C100" s="398"/>
      <c r="D100" s="391" t="s">
        <v>944</v>
      </c>
      <c r="E100" s="392" t="s">
        <v>923</v>
      </c>
      <c r="F100" s="498" t="s">
        <v>945</v>
      </c>
      <c r="G100" s="368">
        <v>3.75</v>
      </c>
      <c r="H100" s="368"/>
      <c r="I100" s="334">
        <v>0.1</v>
      </c>
      <c r="J100" s="334" t="s">
        <v>558</v>
      </c>
      <c r="K100" s="456"/>
      <c r="L100" s="334"/>
      <c r="M100" s="449"/>
      <c r="N100" s="334"/>
      <c r="O100" s="361"/>
      <c r="P100" s="374"/>
      <c r="Q100" s="344"/>
      <c r="R100" s="314" t="s">
        <v>792</v>
      </c>
      <c r="Z100" s="350"/>
      <c r="AA100" s="350"/>
      <c r="AB100" s="350"/>
      <c r="AC100" s="350"/>
      <c r="AD100" s="350"/>
      <c r="AE100" s="350"/>
      <c r="AF100" s="350"/>
      <c r="AG100" s="350"/>
      <c r="AH100" s="350"/>
    </row>
    <row r="101" spans="1:34" s="37" customFormat="1" ht="14.25">
      <c r="A101" s="463">
        <v>26</v>
      </c>
      <c r="B101" s="510">
        <v>44333</v>
      </c>
      <c r="C101" s="457"/>
      <c r="D101" s="424" t="s">
        <v>946</v>
      </c>
      <c r="E101" s="458" t="s">
        <v>557</v>
      </c>
      <c r="F101" s="422">
        <v>27</v>
      </c>
      <c r="G101" s="422">
        <v>17</v>
      </c>
      <c r="H101" s="422">
        <v>31</v>
      </c>
      <c r="I101" s="423" t="s">
        <v>925</v>
      </c>
      <c r="J101" s="423" t="s">
        <v>885</v>
      </c>
      <c r="K101" s="459">
        <f t="shared" ref="K101:K102" si="67">H101-F101</f>
        <v>4</v>
      </c>
      <c r="L101" s="423">
        <v>100</v>
      </c>
      <c r="M101" s="460">
        <f t="shared" ref="M101:M102" si="68">(K101*N101)-L101</f>
        <v>2100</v>
      </c>
      <c r="N101" s="423">
        <v>550</v>
      </c>
      <c r="O101" s="461" t="s">
        <v>556</v>
      </c>
      <c r="P101" s="462">
        <v>44333</v>
      </c>
      <c r="Q101" s="344"/>
      <c r="R101" s="314" t="s">
        <v>792</v>
      </c>
      <c r="Z101" s="350"/>
      <c r="AA101" s="350"/>
      <c r="AB101" s="350"/>
      <c r="AC101" s="350"/>
      <c r="AD101" s="350"/>
      <c r="AE101" s="350"/>
      <c r="AF101" s="350"/>
      <c r="AG101" s="350"/>
      <c r="AH101" s="350"/>
    </row>
    <row r="102" spans="1:34" s="37" customFormat="1" ht="14.25">
      <c r="A102" s="463">
        <v>27</v>
      </c>
      <c r="B102" s="510">
        <v>44334</v>
      </c>
      <c r="C102" s="457"/>
      <c r="D102" s="424" t="s">
        <v>958</v>
      </c>
      <c r="E102" s="458" t="s">
        <v>557</v>
      </c>
      <c r="F102" s="422">
        <v>16</v>
      </c>
      <c r="G102" s="422">
        <v>6.5</v>
      </c>
      <c r="H102" s="422">
        <v>20.5</v>
      </c>
      <c r="I102" s="423" t="s">
        <v>959</v>
      </c>
      <c r="J102" s="423" t="s">
        <v>868</v>
      </c>
      <c r="K102" s="459">
        <f t="shared" si="67"/>
        <v>4.5</v>
      </c>
      <c r="L102" s="423">
        <v>100</v>
      </c>
      <c r="M102" s="460">
        <f t="shared" si="68"/>
        <v>2375</v>
      </c>
      <c r="N102" s="423">
        <v>550</v>
      </c>
      <c r="O102" s="461" t="s">
        <v>556</v>
      </c>
      <c r="P102" s="462">
        <v>44334</v>
      </c>
      <c r="Q102" s="344"/>
      <c r="R102" s="314" t="s">
        <v>792</v>
      </c>
      <c r="Z102" s="350"/>
      <c r="AA102" s="350"/>
      <c r="AB102" s="350"/>
      <c r="AC102" s="350"/>
      <c r="AD102" s="350"/>
      <c r="AE102" s="350"/>
      <c r="AF102" s="350"/>
      <c r="AG102" s="350"/>
      <c r="AH102" s="350"/>
    </row>
    <row r="103" spans="1:34" s="37" customFormat="1" ht="14.25">
      <c r="A103" s="463">
        <v>28</v>
      </c>
      <c r="B103" s="510">
        <v>44334</v>
      </c>
      <c r="C103" s="457"/>
      <c r="D103" s="424" t="s">
        <v>960</v>
      </c>
      <c r="E103" s="458" t="s">
        <v>557</v>
      </c>
      <c r="F103" s="422">
        <v>15.5</v>
      </c>
      <c r="G103" s="422">
        <v>7</v>
      </c>
      <c r="H103" s="422">
        <v>19.5</v>
      </c>
      <c r="I103" s="423" t="s">
        <v>961</v>
      </c>
      <c r="J103" s="423" t="s">
        <v>885</v>
      </c>
      <c r="K103" s="459">
        <f t="shared" ref="K103" si="69">H103-F103</f>
        <v>4</v>
      </c>
      <c r="L103" s="423">
        <v>100</v>
      </c>
      <c r="M103" s="460">
        <f t="shared" ref="M103" si="70">(K103*N103)-L103</f>
        <v>2700</v>
      </c>
      <c r="N103" s="423">
        <v>700</v>
      </c>
      <c r="O103" s="461" t="s">
        <v>556</v>
      </c>
      <c r="P103" s="462">
        <v>44334</v>
      </c>
      <c r="Q103" s="344"/>
      <c r="R103" s="314" t="s">
        <v>559</v>
      </c>
      <c r="Z103" s="350"/>
      <c r="AA103" s="350"/>
      <c r="AB103" s="350"/>
      <c r="AC103" s="350"/>
      <c r="AD103" s="350"/>
      <c r="AE103" s="350"/>
      <c r="AF103" s="350"/>
      <c r="AG103" s="350"/>
      <c r="AH103" s="350"/>
    </row>
    <row r="104" spans="1:34" s="37" customFormat="1" ht="14.25">
      <c r="A104" s="399">
        <v>29</v>
      </c>
      <c r="B104" s="397">
        <v>44334</v>
      </c>
      <c r="C104" s="398"/>
      <c r="D104" s="391" t="s">
        <v>962</v>
      </c>
      <c r="E104" s="392" t="s">
        <v>557</v>
      </c>
      <c r="F104" s="368" t="s">
        <v>963</v>
      </c>
      <c r="G104" s="368">
        <v>49</v>
      </c>
      <c r="H104" s="368"/>
      <c r="I104" s="334" t="s">
        <v>964</v>
      </c>
      <c r="J104" s="334" t="s">
        <v>558</v>
      </c>
      <c r="K104" s="456"/>
      <c r="L104" s="334"/>
      <c r="M104" s="449"/>
      <c r="N104" s="334"/>
      <c r="O104" s="361"/>
      <c r="P104" s="374"/>
      <c r="Q104" s="344"/>
      <c r="R104" s="314" t="s">
        <v>792</v>
      </c>
      <c r="Z104" s="350"/>
      <c r="AA104" s="350"/>
      <c r="AB104" s="350"/>
      <c r="AC104" s="350"/>
      <c r="AD104" s="350"/>
      <c r="AE104" s="350"/>
      <c r="AF104" s="350"/>
      <c r="AG104" s="350"/>
      <c r="AH104" s="350"/>
    </row>
    <row r="105" spans="1:34" s="37" customFormat="1" ht="14.25">
      <c r="A105" s="463">
        <v>30</v>
      </c>
      <c r="B105" s="442">
        <v>44334</v>
      </c>
      <c r="C105" s="457"/>
      <c r="D105" s="424" t="s">
        <v>960</v>
      </c>
      <c r="E105" s="458" t="s">
        <v>557</v>
      </c>
      <c r="F105" s="422">
        <v>15</v>
      </c>
      <c r="G105" s="422">
        <v>7</v>
      </c>
      <c r="H105" s="422">
        <v>19.5</v>
      </c>
      <c r="I105" s="423" t="s">
        <v>961</v>
      </c>
      <c r="J105" s="423" t="s">
        <v>885</v>
      </c>
      <c r="K105" s="459">
        <f t="shared" ref="K105" si="71">H105-F105</f>
        <v>4.5</v>
      </c>
      <c r="L105" s="423">
        <v>100</v>
      </c>
      <c r="M105" s="460">
        <f t="shared" ref="M105" si="72">(K105*N105)-L105</f>
        <v>3050</v>
      </c>
      <c r="N105" s="423">
        <v>700</v>
      </c>
      <c r="O105" s="461" t="s">
        <v>556</v>
      </c>
      <c r="P105" s="475">
        <v>44336</v>
      </c>
      <c r="Q105" s="344"/>
      <c r="R105" s="314" t="s">
        <v>559</v>
      </c>
      <c r="Z105" s="350"/>
      <c r="AA105" s="350"/>
      <c r="AB105" s="350"/>
      <c r="AC105" s="350"/>
      <c r="AD105" s="350"/>
      <c r="AE105" s="350"/>
      <c r="AF105" s="350"/>
      <c r="AG105" s="350"/>
      <c r="AH105" s="350"/>
    </row>
    <row r="106" spans="1:34" s="37" customFormat="1" ht="14.25">
      <c r="A106" s="399">
        <v>31</v>
      </c>
      <c r="B106" s="397">
        <v>44335</v>
      </c>
      <c r="C106" s="398"/>
      <c r="D106" s="391" t="s">
        <v>958</v>
      </c>
      <c r="E106" s="392" t="s">
        <v>557</v>
      </c>
      <c r="F106" s="368" t="s">
        <v>970</v>
      </c>
      <c r="G106" s="368">
        <v>6.5</v>
      </c>
      <c r="H106" s="368"/>
      <c r="I106" s="334" t="s">
        <v>959</v>
      </c>
      <c r="J106" s="334" t="s">
        <v>558</v>
      </c>
      <c r="K106" s="456"/>
      <c r="L106" s="334"/>
      <c r="M106" s="449"/>
      <c r="N106" s="334"/>
      <c r="O106" s="361"/>
      <c r="P106" s="374"/>
      <c r="Q106" s="344"/>
      <c r="R106" s="314" t="s">
        <v>559</v>
      </c>
      <c r="Z106" s="350"/>
      <c r="AA106" s="350"/>
      <c r="AB106" s="350"/>
      <c r="AC106" s="350"/>
      <c r="AD106" s="350"/>
      <c r="AE106" s="350"/>
      <c r="AF106" s="350"/>
      <c r="AG106" s="350"/>
      <c r="AH106" s="350"/>
    </row>
    <row r="107" spans="1:34" s="37" customFormat="1" ht="14.25">
      <c r="A107" s="511">
        <v>32</v>
      </c>
      <c r="B107" s="479">
        <v>44335</v>
      </c>
      <c r="C107" s="512"/>
      <c r="D107" s="513" t="s">
        <v>971</v>
      </c>
      <c r="E107" s="514" t="s">
        <v>557</v>
      </c>
      <c r="F107" s="482">
        <v>43.5</v>
      </c>
      <c r="G107" s="482">
        <v>5</v>
      </c>
      <c r="H107" s="482">
        <v>5</v>
      </c>
      <c r="I107" s="484" t="s">
        <v>972</v>
      </c>
      <c r="J107" s="484" t="s">
        <v>1002</v>
      </c>
      <c r="K107" s="515">
        <f>H107-F107</f>
        <v>-38.5</v>
      </c>
      <c r="L107" s="484">
        <v>100</v>
      </c>
      <c r="M107" s="516">
        <f>(K107*N107)-L107</f>
        <v>-2987.5</v>
      </c>
      <c r="N107" s="484">
        <v>75</v>
      </c>
      <c r="O107" s="517" t="s">
        <v>620</v>
      </c>
      <c r="P107" s="487">
        <v>44336</v>
      </c>
      <c r="Q107" s="344"/>
      <c r="R107" s="314" t="s">
        <v>559</v>
      </c>
      <c r="Z107" s="350"/>
      <c r="AA107" s="350"/>
      <c r="AB107" s="350"/>
      <c r="AC107" s="350"/>
      <c r="AD107" s="350"/>
      <c r="AE107" s="350"/>
      <c r="AF107" s="350"/>
      <c r="AG107" s="350"/>
      <c r="AH107" s="350"/>
    </row>
    <row r="108" spans="1:34" s="37" customFormat="1" ht="14.25">
      <c r="A108" s="399">
        <v>33</v>
      </c>
      <c r="B108" s="397">
        <v>44336</v>
      </c>
      <c r="C108" s="398"/>
      <c r="D108" s="391" t="s">
        <v>999</v>
      </c>
      <c r="E108" s="392" t="s">
        <v>557</v>
      </c>
      <c r="F108" s="368" t="s">
        <v>1000</v>
      </c>
      <c r="G108" s="368">
        <v>6</v>
      </c>
      <c r="H108" s="368"/>
      <c r="I108" s="334" t="s">
        <v>1001</v>
      </c>
      <c r="J108" s="334"/>
      <c r="K108" s="456"/>
      <c r="L108" s="334"/>
      <c r="M108" s="449"/>
      <c r="N108" s="334"/>
      <c r="O108" s="361"/>
      <c r="P108" s="374"/>
      <c r="Q108" s="344"/>
      <c r="R108" s="314" t="s">
        <v>559</v>
      </c>
      <c r="Z108" s="350"/>
      <c r="AA108" s="350"/>
      <c r="AB108" s="350"/>
      <c r="AC108" s="350"/>
      <c r="AD108" s="350"/>
      <c r="AE108" s="350"/>
      <c r="AF108" s="350"/>
      <c r="AG108" s="350"/>
      <c r="AH108" s="350"/>
    </row>
    <row r="109" spans="1:34" s="37" customFormat="1" ht="14.25">
      <c r="A109" s="399"/>
      <c r="B109" s="397"/>
      <c r="C109" s="398"/>
      <c r="D109" s="391"/>
      <c r="E109" s="392"/>
      <c r="F109" s="368"/>
      <c r="G109" s="368"/>
      <c r="H109" s="368"/>
      <c r="I109" s="334"/>
      <c r="J109" s="334"/>
      <c r="K109" s="334"/>
      <c r="L109" s="334"/>
      <c r="M109" s="449"/>
      <c r="N109" s="334"/>
      <c r="O109" s="361"/>
      <c r="P109" s="374"/>
      <c r="Q109" s="344"/>
      <c r="R109" s="314"/>
      <c r="Z109" s="350"/>
      <c r="AA109" s="350"/>
      <c r="AB109" s="350"/>
      <c r="AC109" s="350"/>
      <c r="AD109" s="350"/>
      <c r="AE109" s="350"/>
      <c r="AF109" s="350"/>
      <c r="AG109" s="350"/>
      <c r="AH109" s="350"/>
    </row>
    <row r="110" spans="1:34" s="37" customFormat="1" ht="14.25">
      <c r="A110" s="335"/>
      <c r="B110" s="336"/>
      <c r="C110" s="336"/>
      <c r="D110" s="337"/>
      <c r="E110" s="335"/>
      <c r="F110" s="351"/>
      <c r="G110" s="335"/>
      <c r="H110" s="335"/>
      <c r="I110" s="335"/>
      <c r="J110" s="336"/>
      <c r="K110" s="352"/>
      <c r="L110" s="335"/>
      <c r="M110" s="335"/>
      <c r="N110" s="335"/>
      <c r="O110" s="353"/>
      <c r="P110" s="344"/>
      <c r="Q110" s="344"/>
      <c r="R110" s="314"/>
      <c r="Z110" s="350"/>
      <c r="AA110" s="350"/>
      <c r="AB110" s="350"/>
      <c r="AC110" s="350"/>
      <c r="AD110" s="350"/>
      <c r="AE110" s="350"/>
      <c r="AF110" s="350"/>
      <c r="AG110" s="350"/>
      <c r="AH110" s="350"/>
    </row>
    <row r="111" spans="1:34" ht="15">
      <c r="A111" s="96" t="s">
        <v>575</v>
      </c>
      <c r="B111" s="97"/>
      <c r="C111" s="97"/>
      <c r="D111" s="98"/>
      <c r="E111" s="31"/>
      <c r="F111" s="29"/>
      <c r="G111" s="29"/>
      <c r="H111" s="70"/>
      <c r="I111" s="116"/>
      <c r="J111" s="117"/>
      <c r="K111" s="14"/>
      <c r="L111" s="14"/>
      <c r="M111" s="14"/>
      <c r="N111" s="8"/>
      <c r="O111" s="50"/>
      <c r="Q111" s="92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34" ht="38.25">
      <c r="A112" s="17" t="s">
        <v>16</v>
      </c>
      <c r="B112" s="18" t="s">
        <v>534</v>
      </c>
      <c r="C112" s="18"/>
      <c r="D112" s="19" t="s">
        <v>545</v>
      </c>
      <c r="E112" s="18" t="s">
        <v>546</v>
      </c>
      <c r="F112" s="18" t="s">
        <v>547</v>
      </c>
      <c r="G112" s="18" t="s">
        <v>548</v>
      </c>
      <c r="H112" s="18" t="s">
        <v>549</v>
      </c>
      <c r="I112" s="18" t="s">
        <v>550</v>
      </c>
      <c r="J112" s="17" t="s">
        <v>551</v>
      </c>
      <c r="K112" s="59" t="s">
        <v>567</v>
      </c>
      <c r="L112" s="373" t="s">
        <v>818</v>
      </c>
      <c r="M112" s="60" t="s">
        <v>817</v>
      </c>
      <c r="N112" s="18" t="s">
        <v>554</v>
      </c>
      <c r="O112" s="75" t="s">
        <v>555</v>
      </c>
      <c r="P112" s="94"/>
      <c r="Q112" s="8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9" s="350" customFormat="1" ht="14.25">
      <c r="A113" s="470">
        <v>1</v>
      </c>
      <c r="B113" s="510">
        <v>44238</v>
      </c>
      <c r="C113" s="471"/>
      <c r="D113" s="523" t="s">
        <v>445</v>
      </c>
      <c r="E113" s="472" t="s">
        <v>557</v>
      </c>
      <c r="F113" s="422">
        <v>1515</v>
      </c>
      <c r="G113" s="473">
        <v>1390</v>
      </c>
      <c r="H113" s="422">
        <v>1645</v>
      </c>
      <c r="I113" s="474" t="s">
        <v>835</v>
      </c>
      <c r="J113" s="524" t="s">
        <v>992</v>
      </c>
      <c r="K113" s="524">
        <f t="shared" ref="K113" si="73">H113-F113</f>
        <v>130</v>
      </c>
      <c r="L113" s="525">
        <f>(F113*-0.8)/100</f>
        <v>-12.12</v>
      </c>
      <c r="M113" s="421">
        <f t="shared" ref="M113" si="74">(K113+L113)/F113</f>
        <v>7.7808580858085799E-2</v>
      </c>
      <c r="N113" s="526" t="s">
        <v>556</v>
      </c>
      <c r="O113" s="475">
        <v>44336</v>
      </c>
      <c r="P113" s="95"/>
      <c r="Q113" s="395"/>
      <c r="R113" s="431" t="s">
        <v>559</v>
      </c>
      <c r="S113" s="389"/>
      <c r="T113" s="389"/>
      <c r="U113" s="389"/>
      <c r="V113" s="389"/>
      <c r="W113" s="389"/>
      <c r="X113" s="389"/>
      <c r="Y113" s="389"/>
      <c r="Z113" s="389"/>
    </row>
    <row r="114" spans="1:29" s="350" customFormat="1" ht="14.25">
      <c r="A114" s="345">
        <v>2</v>
      </c>
      <c r="B114" s="354">
        <v>44327</v>
      </c>
      <c r="C114" s="414"/>
      <c r="D114" s="366" t="s">
        <v>465</v>
      </c>
      <c r="E114" s="359" t="s">
        <v>557</v>
      </c>
      <c r="F114" s="368" t="s">
        <v>911</v>
      </c>
      <c r="G114" s="364">
        <v>218</v>
      </c>
      <c r="H114" s="368"/>
      <c r="I114" s="356" t="s">
        <v>912</v>
      </c>
      <c r="J114" s="393" t="s">
        <v>558</v>
      </c>
      <c r="K114" s="393"/>
      <c r="L114" s="394"/>
      <c r="M114" s="381"/>
      <c r="N114" s="360"/>
      <c r="O114" s="388"/>
      <c r="P114" s="95"/>
      <c r="Q114" s="395"/>
      <c r="R114" s="431" t="s">
        <v>559</v>
      </c>
      <c r="S114" s="389"/>
      <c r="T114" s="389"/>
      <c r="U114" s="389"/>
      <c r="V114" s="389"/>
      <c r="W114" s="389"/>
      <c r="X114" s="389"/>
      <c r="Y114" s="389"/>
      <c r="Z114" s="389"/>
    </row>
    <row r="115" spans="1:29" s="350" customFormat="1" ht="14.25">
      <c r="A115" s="345">
        <v>3</v>
      </c>
      <c r="B115" s="354">
        <v>44328</v>
      </c>
      <c r="C115" s="414"/>
      <c r="D115" s="366" t="s">
        <v>426</v>
      </c>
      <c r="E115" s="359" t="s">
        <v>557</v>
      </c>
      <c r="F115" s="368" t="s">
        <v>920</v>
      </c>
      <c r="G115" s="364">
        <v>348</v>
      </c>
      <c r="H115" s="368"/>
      <c r="I115" s="356" t="s">
        <v>921</v>
      </c>
      <c r="J115" s="456" t="s">
        <v>558</v>
      </c>
      <c r="K115" s="456"/>
      <c r="L115" s="385"/>
      <c r="M115" s="381"/>
      <c r="N115" s="386"/>
      <c r="O115" s="388"/>
      <c r="P115" s="95"/>
      <c r="Q115" s="395"/>
      <c r="R115" s="431" t="s">
        <v>559</v>
      </c>
      <c r="S115" s="389"/>
      <c r="T115" s="389"/>
      <c r="U115" s="389"/>
      <c r="V115" s="389"/>
      <c r="W115" s="389"/>
      <c r="X115" s="389"/>
      <c r="Y115" s="389"/>
      <c r="Z115" s="389"/>
    </row>
    <row r="116" spans="1:29" s="5" customFormat="1">
      <c r="A116" s="345"/>
      <c r="B116" s="346"/>
      <c r="C116" s="347"/>
      <c r="D116" s="348"/>
      <c r="E116" s="377"/>
      <c r="F116" s="377"/>
      <c r="G116" s="429"/>
      <c r="H116" s="429"/>
      <c r="I116" s="377"/>
      <c r="J116" s="430"/>
      <c r="K116" s="425"/>
      <c r="L116" s="426"/>
      <c r="M116" s="427"/>
      <c r="N116" s="428"/>
      <c r="O116" s="349"/>
      <c r="P116" s="120"/>
      <c r="Q116"/>
      <c r="R116" s="91"/>
      <c r="T116" s="54"/>
      <c r="U116" s="54"/>
      <c r="V116" s="54"/>
      <c r="W116" s="54"/>
      <c r="X116" s="54"/>
      <c r="Y116" s="54"/>
      <c r="Z116" s="54"/>
    </row>
    <row r="117" spans="1:29">
      <c r="A117" s="20" t="s">
        <v>560</v>
      </c>
      <c r="B117" s="20"/>
      <c r="C117" s="20"/>
      <c r="D117" s="20"/>
      <c r="E117" s="2"/>
      <c r="F117" s="27" t="s">
        <v>562</v>
      </c>
      <c r="G117" s="79"/>
      <c r="H117" s="79"/>
      <c r="I117" s="35"/>
      <c r="J117" s="82"/>
      <c r="K117" s="80"/>
      <c r="L117" s="81"/>
      <c r="M117" s="82"/>
      <c r="N117" s="83"/>
      <c r="O117" s="121"/>
      <c r="P117" s="8"/>
      <c r="Q117" s="13"/>
      <c r="R117" s="93"/>
      <c r="S117" s="13"/>
      <c r="T117" s="13"/>
      <c r="U117" s="13"/>
      <c r="V117" s="13"/>
      <c r="W117" s="13"/>
      <c r="X117" s="13"/>
      <c r="Y117" s="13"/>
    </row>
    <row r="118" spans="1:29">
      <c r="A118" s="26" t="s">
        <v>561</v>
      </c>
      <c r="B118" s="20"/>
      <c r="C118" s="20"/>
      <c r="D118" s="20"/>
      <c r="E118" s="29"/>
      <c r="F118" s="27" t="s">
        <v>564</v>
      </c>
      <c r="G118" s="9"/>
      <c r="H118" s="9"/>
      <c r="I118" s="9"/>
      <c r="J118" s="50"/>
      <c r="K118" s="9"/>
      <c r="L118" s="9"/>
      <c r="M118" s="9"/>
      <c r="N118" s="8"/>
      <c r="O118" s="50"/>
      <c r="Q118" s="4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9">
      <c r="A119" s="26"/>
      <c r="B119" s="20"/>
      <c r="C119" s="20"/>
      <c r="D119" s="20"/>
      <c r="E119" s="29"/>
      <c r="F119" s="27"/>
      <c r="G119" s="9"/>
      <c r="H119" s="9"/>
      <c r="I119" s="9"/>
      <c r="J119" s="50"/>
      <c r="K119" s="9"/>
      <c r="L119" s="9"/>
      <c r="M119" s="9"/>
      <c r="N119" s="8"/>
      <c r="O119" s="50"/>
      <c r="Q119" s="4"/>
      <c r="R119" s="79"/>
      <c r="S119" s="13"/>
      <c r="T119" s="13"/>
      <c r="U119" s="13"/>
      <c r="V119" s="13"/>
      <c r="W119" s="13"/>
      <c r="X119" s="13"/>
      <c r="Y119" s="13"/>
      <c r="Z119" s="13"/>
    </row>
    <row r="120" spans="1:29" ht="15">
      <c r="A120" s="8"/>
      <c r="B120" s="30" t="s">
        <v>822</v>
      </c>
      <c r="C120" s="30"/>
      <c r="D120" s="30"/>
      <c r="E120" s="30"/>
      <c r="F120" s="31"/>
      <c r="G120" s="29"/>
      <c r="H120" s="29"/>
      <c r="I120" s="70"/>
      <c r="J120" s="71"/>
      <c r="K120" s="72"/>
      <c r="L120" s="372"/>
      <c r="M120" s="9"/>
      <c r="N120" s="8"/>
      <c r="O120" s="50"/>
      <c r="Q120" s="4"/>
      <c r="R120" s="79"/>
      <c r="S120" s="13"/>
      <c r="T120" s="13"/>
      <c r="U120" s="13"/>
      <c r="V120" s="13"/>
      <c r="W120" s="13"/>
      <c r="X120" s="13"/>
      <c r="Y120" s="13"/>
      <c r="Z120" s="13"/>
    </row>
    <row r="121" spans="1:29" ht="38.25">
      <c r="A121" s="17" t="s">
        <v>16</v>
      </c>
      <c r="B121" s="18" t="s">
        <v>534</v>
      </c>
      <c r="C121" s="18"/>
      <c r="D121" s="19" t="s">
        <v>545</v>
      </c>
      <c r="E121" s="18" t="s">
        <v>546</v>
      </c>
      <c r="F121" s="18" t="s">
        <v>547</v>
      </c>
      <c r="G121" s="18" t="s">
        <v>566</v>
      </c>
      <c r="H121" s="18" t="s">
        <v>549</v>
      </c>
      <c r="I121" s="18" t="s">
        <v>550</v>
      </c>
      <c r="J121" s="73" t="s">
        <v>551</v>
      </c>
      <c r="K121" s="59" t="s">
        <v>567</v>
      </c>
      <c r="L121" s="74" t="s">
        <v>568</v>
      </c>
      <c r="M121" s="18" t="s">
        <v>569</v>
      </c>
      <c r="N121" s="373" t="s">
        <v>818</v>
      </c>
      <c r="O121" s="60" t="s">
        <v>817</v>
      </c>
      <c r="P121" s="18" t="s">
        <v>554</v>
      </c>
      <c r="Q121" s="75" t="s">
        <v>555</v>
      </c>
      <c r="R121" s="79"/>
      <c r="S121" s="13"/>
      <c r="T121" s="13"/>
      <c r="U121" s="13"/>
      <c r="V121" s="13"/>
      <c r="W121" s="13"/>
      <c r="X121" s="13"/>
      <c r="Y121" s="13"/>
      <c r="Z121" s="13"/>
    </row>
    <row r="122" spans="1:29" ht="14.25">
      <c r="A122" s="340"/>
      <c r="B122" s="354"/>
      <c r="C122" s="358"/>
      <c r="D122" s="366"/>
      <c r="E122" s="359"/>
      <c r="F122" s="382"/>
      <c r="G122" s="364"/>
      <c r="H122" s="359"/>
      <c r="I122" s="356"/>
      <c r="J122" s="393"/>
      <c r="K122" s="393"/>
      <c r="L122" s="394"/>
      <c r="M122" s="392"/>
      <c r="N122" s="394"/>
      <c r="O122" s="381"/>
      <c r="P122" s="360"/>
      <c r="Q122" s="374"/>
      <c r="R122" s="390"/>
      <c r="S122" s="380"/>
      <c r="T122" s="13"/>
      <c r="U122" s="389"/>
      <c r="V122" s="389"/>
      <c r="W122" s="389"/>
      <c r="X122" s="389"/>
      <c r="Y122" s="389"/>
      <c r="Z122" s="389"/>
      <c r="AA122" s="350"/>
      <c r="AB122" s="350"/>
      <c r="AC122" s="350"/>
    </row>
    <row r="123" spans="1:29" ht="14.25">
      <c r="A123" s="340"/>
      <c r="B123" s="354"/>
      <c r="C123" s="358"/>
      <c r="D123" s="366"/>
      <c r="E123" s="359"/>
      <c r="F123" s="382"/>
      <c r="G123" s="364"/>
      <c r="H123" s="359"/>
      <c r="I123" s="356"/>
      <c r="J123" s="393"/>
      <c r="K123" s="393"/>
      <c r="L123" s="394"/>
      <c r="M123" s="392"/>
      <c r="N123" s="394"/>
      <c r="O123" s="381"/>
      <c r="P123" s="360"/>
      <c r="Q123" s="374"/>
      <c r="R123" s="390"/>
      <c r="S123" s="380"/>
      <c r="T123" s="13"/>
      <c r="U123" s="389"/>
      <c r="V123" s="389"/>
      <c r="W123" s="389"/>
      <c r="X123" s="389"/>
      <c r="Y123" s="389"/>
      <c r="Z123" s="389"/>
      <c r="AA123" s="350"/>
      <c r="AB123" s="350"/>
      <c r="AC123" s="350"/>
    </row>
    <row r="124" spans="1:29" s="350" customFormat="1" ht="14.25">
      <c r="A124" s="340"/>
      <c r="B124" s="354"/>
      <c r="C124" s="358"/>
      <c r="D124" s="366"/>
      <c r="E124" s="359"/>
      <c r="F124" s="382"/>
      <c r="G124" s="364"/>
      <c r="H124" s="359"/>
      <c r="I124" s="356"/>
      <c r="J124" s="393"/>
      <c r="K124" s="393"/>
      <c r="L124" s="394"/>
      <c r="M124" s="392"/>
      <c r="N124" s="394"/>
      <c r="O124" s="381"/>
      <c r="P124" s="360"/>
      <c r="Q124" s="374"/>
      <c r="R124" s="387"/>
      <c r="S124" s="389"/>
      <c r="T124" s="389"/>
      <c r="U124" s="389"/>
      <c r="V124" s="389"/>
      <c r="W124" s="389"/>
      <c r="X124" s="389"/>
      <c r="Y124" s="389"/>
      <c r="Z124" s="389"/>
    </row>
    <row r="125" spans="1:29" s="350" customFormat="1" ht="14.25">
      <c r="A125" s="340"/>
      <c r="B125" s="354"/>
      <c r="C125" s="358"/>
      <c r="D125" s="366"/>
      <c r="E125" s="359"/>
      <c r="F125" s="393"/>
      <c r="G125" s="368"/>
      <c r="H125" s="359"/>
      <c r="I125" s="356"/>
      <c r="J125" s="393"/>
      <c r="K125" s="393"/>
      <c r="L125" s="394"/>
      <c r="M125" s="392"/>
      <c r="N125" s="394"/>
      <c r="O125" s="381"/>
      <c r="P125" s="360"/>
      <c r="Q125" s="374"/>
      <c r="R125" s="387"/>
      <c r="S125" s="389"/>
      <c r="T125" s="389"/>
      <c r="U125" s="389"/>
      <c r="V125" s="389"/>
      <c r="W125" s="389"/>
      <c r="X125" s="389"/>
      <c r="Y125" s="389"/>
      <c r="Z125" s="389"/>
    </row>
    <row r="126" spans="1:29" s="350" customFormat="1" ht="14.25">
      <c r="A126" s="340"/>
      <c r="B126" s="354"/>
      <c r="C126" s="358"/>
      <c r="D126" s="366"/>
      <c r="E126" s="359"/>
      <c r="F126" s="393"/>
      <c r="G126" s="368"/>
      <c r="H126" s="359"/>
      <c r="I126" s="356"/>
      <c r="J126" s="393"/>
      <c r="K126" s="393"/>
      <c r="L126" s="394"/>
      <c r="M126" s="392"/>
      <c r="N126" s="394"/>
      <c r="O126" s="381"/>
      <c r="P126" s="360"/>
      <c r="Q126" s="374"/>
      <c r="R126" s="387"/>
      <c r="S126" s="389"/>
      <c r="T126" s="389"/>
      <c r="U126" s="389"/>
      <c r="V126" s="389"/>
      <c r="W126" s="389"/>
      <c r="X126" s="389"/>
      <c r="Y126" s="389"/>
      <c r="Z126" s="389"/>
    </row>
    <row r="127" spans="1:29" s="350" customFormat="1" ht="14.25">
      <c r="A127" s="340"/>
      <c r="B127" s="354"/>
      <c r="C127" s="358"/>
      <c r="D127" s="366"/>
      <c r="E127" s="359"/>
      <c r="F127" s="382"/>
      <c r="G127" s="364"/>
      <c r="H127" s="359"/>
      <c r="I127" s="356"/>
      <c r="J127" s="393"/>
      <c r="K127" s="384"/>
      <c r="L127" s="394"/>
      <c r="M127" s="392"/>
      <c r="N127" s="394"/>
      <c r="O127" s="381"/>
      <c r="P127" s="386"/>
      <c r="Q127" s="374"/>
      <c r="R127" s="387"/>
      <c r="S127" s="389"/>
      <c r="T127" s="389"/>
      <c r="U127" s="389"/>
      <c r="V127" s="389"/>
      <c r="W127" s="389"/>
      <c r="X127" s="389"/>
      <c r="Y127" s="389"/>
      <c r="Z127" s="389"/>
    </row>
    <row r="128" spans="1:29" s="350" customFormat="1" ht="14.25">
      <c r="A128" s="340"/>
      <c r="B128" s="354"/>
      <c r="C128" s="358"/>
      <c r="D128" s="366"/>
      <c r="E128" s="359"/>
      <c r="F128" s="382"/>
      <c r="G128" s="364"/>
      <c r="H128" s="359"/>
      <c r="I128" s="356"/>
      <c r="J128" s="384"/>
      <c r="K128" s="384"/>
      <c r="L128" s="384"/>
      <c r="M128" s="384"/>
      <c r="N128" s="385"/>
      <c r="O128" s="396"/>
      <c r="P128" s="386"/>
      <c r="Q128" s="374"/>
      <c r="R128" s="387"/>
      <c r="S128" s="389"/>
      <c r="T128" s="389"/>
      <c r="U128" s="389"/>
      <c r="V128" s="389"/>
      <c r="W128" s="389"/>
      <c r="X128" s="389"/>
      <c r="Y128" s="389"/>
      <c r="Z128" s="389"/>
    </row>
    <row r="129" spans="1:26" s="350" customFormat="1" ht="14.25">
      <c r="A129" s="340"/>
      <c r="B129" s="354"/>
      <c r="C129" s="358"/>
      <c r="D129" s="366"/>
      <c r="E129" s="359"/>
      <c r="F129" s="393"/>
      <c r="G129" s="368"/>
      <c r="H129" s="359"/>
      <c r="I129" s="356"/>
      <c r="J129" s="393"/>
      <c r="K129" s="393"/>
      <c r="L129" s="394"/>
      <c r="M129" s="392"/>
      <c r="N129" s="394"/>
      <c r="O129" s="381"/>
      <c r="P129" s="360"/>
      <c r="Q129" s="374"/>
      <c r="R129" s="390"/>
      <c r="S129" s="380"/>
      <c r="T129" s="389"/>
      <c r="U129" s="389"/>
      <c r="V129" s="389"/>
      <c r="W129" s="389"/>
      <c r="X129" s="389"/>
      <c r="Y129" s="389"/>
      <c r="Z129" s="389"/>
    </row>
    <row r="130" spans="1:26" s="350" customFormat="1" ht="14.25">
      <c r="A130" s="340"/>
      <c r="B130" s="354"/>
      <c r="C130" s="358"/>
      <c r="D130" s="366"/>
      <c r="E130" s="359"/>
      <c r="F130" s="382"/>
      <c r="G130" s="364"/>
      <c r="H130" s="359"/>
      <c r="I130" s="356"/>
      <c r="J130" s="334"/>
      <c r="K130" s="334"/>
      <c r="L130" s="334"/>
      <c r="M130" s="334"/>
      <c r="N130" s="383"/>
      <c r="O130" s="381"/>
      <c r="P130" s="361"/>
      <c r="Q130" s="374"/>
      <c r="R130" s="390"/>
      <c r="S130" s="380"/>
      <c r="T130" s="389"/>
      <c r="U130" s="389"/>
      <c r="V130" s="389"/>
      <c r="W130" s="389"/>
      <c r="X130" s="389"/>
      <c r="Y130" s="389"/>
      <c r="Z130" s="389"/>
    </row>
    <row r="131" spans="1:26">
      <c r="A131" s="26"/>
      <c r="B131" s="20"/>
      <c r="C131" s="20"/>
      <c r="D131" s="20"/>
      <c r="E131" s="29"/>
      <c r="F131" s="27"/>
      <c r="G131" s="9"/>
      <c r="H131" s="9"/>
      <c r="I131" s="9"/>
      <c r="J131" s="50"/>
      <c r="K131" s="9"/>
      <c r="L131" s="9"/>
      <c r="M131" s="9"/>
      <c r="N131" s="8"/>
      <c r="O131" s="50"/>
      <c r="P131" s="4"/>
      <c r="Q131" s="8"/>
      <c r="R131" s="138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26"/>
      <c r="B132" s="20"/>
      <c r="C132" s="20"/>
      <c r="D132" s="20"/>
      <c r="E132" s="29"/>
      <c r="F132" s="27"/>
      <c r="G132" s="38"/>
      <c r="H132" s="39"/>
      <c r="I132" s="79"/>
      <c r="J132" s="14"/>
      <c r="K132" s="80"/>
      <c r="L132" s="81"/>
      <c r="M132" s="82"/>
      <c r="N132" s="83"/>
      <c r="O132" s="84"/>
      <c r="P132" s="8"/>
      <c r="Q132" s="13"/>
      <c r="R132" s="138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34"/>
      <c r="B133" s="42"/>
      <c r="C133" s="99"/>
      <c r="D133" s="3"/>
      <c r="E133" s="35"/>
      <c r="F133" s="79"/>
      <c r="G133" s="38"/>
      <c r="H133" s="39"/>
      <c r="I133" s="79"/>
      <c r="J133" s="14"/>
      <c r="K133" s="80"/>
      <c r="L133" s="81"/>
      <c r="M133" s="82"/>
      <c r="N133" s="83"/>
      <c r="O133" s="84"/>
      <c r="P133" s="8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 ht="15">
      <c r="A134" s="2"/>
      <c r="B134" s="100" t="s">
        <v>576</v>
      </c>
      <c r="C134" s="100"/>
      <c r="D134" s="100"/>
      <c r="E134" s="100"/>
      <c r="F134" s="14"/>
      <c r="G134" s="14"/>
      <c r="H134" s="101"/>
      <c r="I134" s="14"/>
      <c r="J134" s="71"/>
      <c r="K134" s="72"/>
      <c r="L134" s="14"/>
      <c r="M134" s="14"/>
      <c r="N134" s="13"/>
      <c r="O134" s="95"/>
      <c r="P134" s="8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 ht="38.25">
      <c r="A135" s="17" t="s">
        <v>16</v>
      </c>
      <c r="B135" s="18" t="s">
        <v>534</v>
      </c>
      <c r="C135" s="18"/>
      <c r="D135" s="19" t="s">
        <v>545</v>
      </c>
      <c r="E135" s="18" t="s">
        <v>546</v>
      </c>
      <c r="F135" s="18" t="s">
        <v>547</v>
      </c>
      <c r="G135" s="18" t="s">
        <v>577</v>
      </c>
      <c r="H135" s="18" t="s">
        <v>578</v>
      </c>
      <c r="I135" s="18" t="s">
        <v>550</v>
      </c>
      <c r="J135" s="58" t="s">
        <v>551</v>
      </c>
      <c r="K135" s="18" t="s">
        <v>552</v>
      </c>
      <c r="L135" s="18" t="s">
        <v>553</v>
      </c>
      <c r="M135" s="18" t="s">
        <v>554</v>
      </c>
      <c r="N135" s="19" t="s">
        <v>555</v>
      </c>
      <c r="O135" s="95"/>
      <c r="P135" s="8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1</v>
      </c>
      <c r="B136" s="102">
        <v>41579</v>
      </c>
      <c r="C136" s="102"/>
      <c r="D136" s="103" t="s">
        <v>579</v>
      </c>
      <c r="E136" s="104" t="s">
        <v>580</v>
      </c>
      <c r="F136" s="105">
        <v>82</v>
      </c>
      <c r="G136" s="104" t="s">
        <v>581</v>
      </c>
      <c r="H136" s="104">
        <v>100</v>
      </c>
      <c r="I136" s="122">
        <v>100</v>
      </c>
      <c r="J136" s="123" t="s">
        <v>582</v>
      </c>
      <c r="K136" s="124">
        <f t="shared" ref="K136:K167" si="75">H136-F136</f>
        <v>18</v>
      </c>
      <c r="L136" s="125">
        <f t="shared" ref="L136:L167" si="76">K136/F136</f>
        <v>0.21951219512195122</v>
      </c>
      <c r="M136" s="126" t="s">
        <v>556</v>
      </c>
      <c r="N136" s="127">
        <v>42657</v>
      </c>
      <c r="O136" s="50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</v>
      </c>
      <c r="B137" s="102">
        <v>41794</v>
      </c>
      <c r="C137" s="102"/>
      <c r="D137" s="103" t="s">
        <v>583</v>
      </c>
      <c r="E137" s="104" t="s">
        <v>557</v>
      </c>
      <c r="F137" s="105">
        <v>257</v>
      </c>
      <c r="G137" s="104" t="s">
        <v>581</v>
      </c>
      <c r="H137" s="104">
        <v>300</v>
      </c>
      <c r="I137" s="122">
        <v>300</v>
      </c>
      <c r="J137" s="123" t="s">
        <v>582</v>
      </c>
      <c r="K137" s="124">
        <f t="shared" si="75"/>
        <v>43</v>
      </c>
      <c r="L137" s="125">
        <f t="shared" si="76"/>
        <v>0.16731517509727625</v>
      </c>
      <c r="M137" s="126" t="s">
        <v>556</v>
      </c>
      <c r="N137" s="127">
        <v>41822</v>
      </c>
      <c r="O137" s="50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3</v>
      </c>
      <c r="B138" s="102">
        <v>41828</v>
      </c>
      <c r="C138" s="102"/>
      <c r="D138" s="103" t="s">
        <v>584</v>
      </c>
      <c r="E138" s="104" t="s">
        <v>557</v>
      </c>
      <c r="F138" s="105">
        <v>393</v>
      </c>
      <c r="G138" s="104" t="s">
        <v>581</v>
      </c>
      <c r="H138" s="104">
        <v>468</v>
      </c>
      <c r="I138" s="122">
        <v>468</v>
      </c>
      <c r="J138" s="123" t="s">
        <v>582</v>
      </c>
      <c r="K138" s="124">
        <f t="shared" si="75"/>
        <v>75</v>
      </c>
      <c r="L138" s="125">
        <f t="shared" si="76"/>
        <v>0.19083969465648856</v>
      </c>
      <c r="M138" s="126" t="s">
        <v>556</v>
      </c>
      <c r="N138" s="127">
        <v>41863</v>
      </c>
      <c r="O138" s="50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4</v>
      </c>
      <c r="B139" s="102">
        <v>41857</v>
      </c>
      <c r="C139" s="102"/>
      <c r="D139" s="103" t="s">
        <v>585</v>
      </c>
      <c r="E139" s="104" t="s">
        <v>557</v>
      </c>
      <c r="F139" s="105">
        <v>205</v>
      </c>
      <c r="G139" s="104" t="s">
        <v>581</v>
      </c>
      <c r="H139" s="104">
        <v>275</v>
      </c>
      <c r="I139" s="122">
        <v>250</v>
      </c>
      <c r="J139" s="123" t="s">
        <v>582</v>
      </c>
      <c r="K139" s="124">
        <f t="shared" si="75"/>
        <v>70</v>
      </c>
      <c r="L139" s="125">
        <f t="shared" si="76"/>
        <v>0.34146341463414637</v>
      </c>
      <c r="M139" s="126" t="s">
        <v>556</v>
      </c>
      <c r="N139" s="127">
        <v>41962</v>
      </c>
      <c r="O139" s="50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5</v>
      </c>
      <c r="B140" s="102">
        <v>41886</v>
      </c>
      <c r="C140" s="102"/>
      <c r="D140" s="103" t="s">
        <v>586</v>
      </c>
      <c r="E140" s="104" t="s">
        <v>557</v>
      </c>
      <c r="F140" s="105">
        <v>162</v>
      </c>
      <c r="G140" s="104" t="s">
        <v>581</v>
      </c>
      <c r="H140" s="104">
        <v>190</v>
      </c>
      <c r="I140" s="122">
        <v>190</v>
      </c>
      <c r="J140" s="123" t="s">
        <v>582</v>
      </c>
      <c r="K140" s="124">
        <f t="shared" si="75"/>
        <v>28</v>
      </c>
      <c r="L140" s="125">
        <f t="shared" si="76"/>
        <v>0.1728395061728395</v>
      </c>
      <c r="M140" s="126" t="s">
        <v>556</v>
      </c>
      <c r="N140" s="127">
        <v>42006</v>
      </c>
      <c r="O140" s="50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6</v>
      </c>
      <c r="B141" s="102">
        <v>41886</v>
      </c>
      <c r="C141" s="102"/>
      <c r="D141" s="103" t="s">
        <v>587</v>
      </c>
      <c r="E141" s="104" t="s">
        <v>557</v>
      </c>
      <c r="F141" s="105">
        <v>75</v>
      </c>
      <c r="G141" s="104" t="s">
        <v>581</v>
      </c>
      <c r="H141" s="104">
        <v>91.5</v>
      </c>
      <c r="I141" s="122" t="s">
        <v>588</v>
      </c>
      <c r="J141" s="123" t="s">
        <v>589</v>
      </c>
      <c r="K141" s="124">
        <f t="shared" si="75"/>
        <v>16.5</v>
      </c>
      <c r="L141" s="125">
        <f t="shared" si="76"/>
        <v>0.22</v>
      </c>
      <c r="M141" s="126" t="s">
        <v>556</v>
      </c>
      <c r="N141" s="127">
        <v>41954</v>
      </c>
      <c r="O141" s="50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7</v>
      </c>
      <c r="B142" s="102">
        <v>41913</v>
      </c>
      <c r="C142" s="102"/>
      <c r="D142" s="103" t="s">
        <v>590</v>
      </c>
      <c r="E142" s="104" t="s">
        <v>557</v>
      </c>
      <c r="F142" s="105">
        <v>850</v>
      </c>
      <c r="G142" s="104" t="s">
        <v>581</v>
      </c>
      <c r="H142" s="104">
        <v>982.5</v>
      </c>
      <c r="I142" s="122">
        <v>1050</v>
      </c>
      <c r="J142" s="123" t="s">
        <v>591</v>
      </c>
      <c r="K142" s="124">
        <f t="shared" si="75"/>
        <v>132.5</v>
      </c>
      <c r="L142" s="125">
        <f t="shared" si="76"/>
        <v>0.15588235294117647</v>
      </c>
      <c r="M142" s="126" t="s">
        <v>556</v>
      </c>
      <c r="N142" s="127">
        <v>42039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8</v>
      </c>
      <c r="B143" s="102">
        <v>41913</v>
      </c>
      <c r="C143" s="102"/>
      <c r="D143" s="103" t="s">
        <v>592</v>
      </c>
      <c r="E143" s="104" t="s">
        <v>557</v>
      </c>
      <c r="F143" s="105">
        <v>475</v>
      </c>
      <c r="G143" s="104" t="s">
        <v>581</v>
      </c>
      <c r="H143" s="104">
        <v>515</v>
      </c>
      <c r="I143" s="122">
        <v>600</v>
      </c>
      <c r="J143" s="123" t="s">
        <v>593</v>
      </c>
      <c r="K143" s="124">
        <f t="shared" si="75"/>
        <v>40</v>
      </c>
      <c r="L143" s="125">
        <f t="shared" si="76"/>
        <v>8.4210526315789472E-2</v>
      </c>
      <c r="M143" s="126" t="s">
        <v>556</v>
      </c>
      <c r="N143" s="127">
        <v>41939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9</v>
      </c>
      <c r="B144" s="102">
        <v>41913</v>
      </c>
      <c r="C144" s="102"/>
      <c r="D144" s="103" t="s">
        <v>594</v>
      </c>
      <c r="E144" s="104" t="s">
        <v>557</v>
      </c>
      <c r="F144" s="105">
        <v>86</v>
      </c>
      <c r="G144" s="104" t="s">
        <v>581</v>
      </c>
      <c r="H144" s="104">
        <v>99</v>
      </c>
      <c r="I144" s="122">
        <v>140</v>
      </c>
      <c r="J144" s="123" t="s">
        <v>595</v>
      </c>
      <c r="K144" s="124">
        <f t="shared" si="75"/>
        <v>13</v>
      </c>
      <c r="L144" s="125">
        <f t="shared" si="76"/>
        <v>0.15116279069767441</v>
      </c>
      <c r="M144" s="126" t="s">
        <v>556</v>
      </c>
      <c r="N144" s="127">
        <v>41939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10</v>
      </c>
      <c r="B145" s="102">
        <v>41926</v>
      </c>
      <c r="C145" s="102"/>
      <c r="D145" s="103" t="s">
        <v>596</v>
      </c>
      <c r="E145" s="104" t="s">
        <v>557</v>
      </c>
      <c r="F145" s="105">
        <v>496.6</v>
      </c>
      <c r="G145" s="104" t="s">
        <v>581</v>
      </c>
      <c r="H145" s="104">
        <v>621</v>
      </c>
      <c r="I145" s="122">
        <v>580</v>
      </c>
      <c r="J145" s="123" t="s">
        <v>582</v>
      </c>
      <c r="K145" s="124">
        <f t="shared" si="75"/>
        <v>124.39999999999998</v>
      </c>
      <c r="L145" s="125">
        <f t="shared" si="76"/>
        <v>0.25050342327829234</v>
      </c>
      <c r="M145" s="126" t="s">
        <v>556</v>
      </c>
      <c r="N145" s="127">
        <v>42605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11</v>
      </c>
      <c r="B146" s="102">
        <v>41926</v>
      </c>
      <c r="C146" s="102"/>
      <c r="D146" s="103" t="s">
        <v>597</v>
      </c>
      <c r="E146" s="104" t="s">
        <v>557</v>
      </c>
      <c r="F146" s="105">
        <v>2481.9</v>
      </c>
      <c r="G146" s="104" t="s">
        <v>581</v>
      </c>
      <c r="H146" s="104">
        <v>2840</v>
      </c>
      <c r="I146" s="122">
        <v>2870</v>
      </c>
      <c r="J146" s="123" t="s">
        <v>598</v>
      </c>
      <c r="K146" s="124">
        <f t="shared" si="75"/>
        <v>358.09999999999991</v>
      </c>
      <c r="L146" s="125">
        <f t="shared" si="76"/>
        <v>0.14428462065353154</v>
      </c>
      <c r="M146" s="126" t="s">
        <v>556</v>
      </c>
      <c r="N146" s="127">
        <v>42017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12</v>
      </c>
      <c r="B147" s="102">
        <v>41928</v>
      </c>
      <c r="C147" s="102"/>
      <c r="D147" s="103" t="s">
        <v>599</v>
      </c>
      <c r="E147" s="104" t="s">
        <v>557</v>
      </c>
      <c r="F147" s="105">
        <v>84.5</v>
      </c>
      <c r="G147" s="104" t="s">
        <v>581</v>
      </c>
      <c r="H147" s="104">
        <v>93</v>
      </c>
      <c r="I147" s="122">
        <v>110</v>
      </c>
      <c r="J147" s="123" t="s">
        <v>600</v>
      </c>
      <c r="K147" s="124">
        <f t="shared" si="75"/>
        <v>8.5</v>
      </c>
      <c r="L147" s="125">
        <f t="shared" si="76"/>
        <v>0.10059171597633136</v>
      </c>
      <c r="M147" s="126" t="s">
        <v>556</v>
      </c>
      <c r="N147" s="127">
        <v>41939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13</v>
      </c>
      <c r="B148" s="102">
        <v>41928</v>
      </c>
      <c r="C148" s="102"/>
      <c r="D148" s="103" t="s">
        <v>601</v>
      </c>
      <c r="E148" s="104" t="s">
        <v>557</v>
      </c>
      <c r="F148" s="105">
        <v>401</v>
      </c>
      <c r="G148" s="104" t="s">
        <v>581</v>
      </c>
      <c r="H148" s="104">
        <v>428</v>
      </c>
      <c r="I148" s="122">
        <v>450</v>
      </c>
      <c r="J148" s="123" t="s">
        <v>602</v>
      </c>
      <c r="K148" s="124">
        <f t="shared" si="75"/>
        <v>27</v>
      </c>
      <c r="L148" s="125">
        <f t="shared" si="76"/>
        <v>6.7331670822942641E-2</v>
      </c>
      <c r="M148" s="126" t="s">
        <v>556</v>
      </c>
      <c r="N148" s="127">
        <v>42020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14</v>
      </c>
      <c r="B149" s="102">
        <v>41928</v>
      </c>
      <c r="C149" s="102"/>
      <c r="D149" s="103" t="s">
        <v>603</v>
      </c>
      <c r="E149" s="104" t="s">
        <v>557</v>
      </c>
      <c r="F149" s="105">
        <v>101</v>
      </c>
      <c r="G149" s="104" t="s">
        <v>581</v>
      </c>
      <c r="H149" s="104">
        <v>112</v>
      </c>
      <c r="I149" s="122">
        <v>120</v>
      </c>
      <c r="J149" s="123" t="s">
        <v>604</v>
      </c>
      <c r="K149" s="124">
        <f t="shared" si="75"/>
        <v>11</v>
      </c>
      <c r="L149" s="125">
        <f t="shared" si="76"/>
        <v>0.10891089108910891</v>
      </c>
      <c r="M149" s="126" t="s">
        <v>556</v>
      </c>
      <c r="N149" s="127">
        <v>41939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15</v>
      </c>
      <c r="B150" s="102">
        <v>41954</v>
      </c>
      <c r="C150" s="102"/>
      <c r="D150" s="103" t="s">
        <v>605</v>
      </c>
      <c r="E150" s="104" t="s">
        <v>557</v>
      </c>
      <c r="F150" s="105">
        <v>59</v>
      </c>
      <c r="G150" s="104" t="s">
        <v>581</v>
      </c>
      <c r="H150" s="104">
        <v>76</v>
      </c>
      <c r="I150" s="122">
        <v>76</v>
      </c>
      <c r="J150" s="123" t="s">
        <v>582</v>
      </c>
      <c r="K150" s="124">
        <f t="shared" si="75"/>
        <v>17</v>
      </c>
      <c r="L150" s="125">
        <f t="shared" si="76"/>
        <v>0.28813559322033899</v>
      </c>
      <c r="M150" s="126" t="s">
        <v>556</v>
      </c>
      <c r="N150" s="127">
        <v>43032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16</v>
      </c>
      <c r="B151" s="102">
        <v>41954</v>
      </c>
      <c r="C151" s="102"/>
      <c r="D151" s="103" t="s">
        <v>594</v>
      </c>
      <c r="E151" s="104" t="s">
        <v>557</v>
      </c>
      <c r="F151" s="105">
        <v>99</v>
      </c>
      <c r="G151" s="104" t="s">
        <v>581</v>
      </c>
      <c r="H151" s="104">
        <v>120</v>
      </c>
      <c r="I151" s="122">
        <v>120</v>
      </c>
      <c r="J151" s="123" t="s">
        <v>606</v>
      </c>
      <c r="K151" s="124">
        <f t="shared" si="75"/>
        <v>21</v>
      </c>
      <c r="L151" s="125">
        <f t="shared" si="76"/>
        <v>0.21212121212121213</v>
      </c>
      <c r="M151" s="126" t="s">
        <v>556</v>
      </c>
      <c r="N151" s="127">
        <v>41960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17</v>
      </c>
      <c r="B152" s="102">
        <v>41956</v>
      </c>
      <c r="C152" s="102"/>
      <c r="D152" s="103" t="s">
        <v>607</v>
      </c>
      <c r="E152" s="104" t="s">
        <v>557</v>
      </c>
      <c r="F152" s="105">
        <v>22</v>
      </c>
      <c r="G152" s="104" t="s">
        <v>581</v>
      </c>
      <c r="H152" s="104">
        <v>33.549999999999997</v>
      </c>
      <c r="I152" s="122">
        <v>32</v>
      </c>
      <c r="J152" s="123" t="s">
        <v>608</v>
      </c>
      <c r="K152" s="124">
        <f t="shared" si="75"/>
        <v>11.549999999999997</v>
      </c>
      <c r="L152" s="125">
        <f t="shared" si="76"/>
        <v>0.52499999999999991</v>
      </c>
      <c r="M152" s="126" t="s">
        <v>556</v>
      </c>
      <c r="N152" s="127">
        <v>42188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18</v>
      </c>
      <c r="B153" s="102">
        <v>41976</v>
      </c>
      <c r="C153" s="102"/>
      <c r="D153" s="103" t="s">
        <v>609</v>
      </c>
      <c r="E153" s="104" t="s">
        <v>557</v>
      </c>
      <c r="F153" s="105">
        <v>440</v>
      </c>
      <c r="G153" s="104" t="s">
        <v>581</v>
      </c>
      <c r="H153" s="104">
        <v>520</v>
      </c>
      <c r="I153" s="122">
        <v>520</v>
      </c>
      <c r="J153" s="123" t="s">
        <v>610</v>
      </c>
      <c r="K153" s="124">
        <f t="shared" si="75"/>
        <v>80</v>
      </c>
      <c r="L153" s="125">
        <f t="shared" si="76"/>
        <v>0.18181818181818182</v>
      </c>
      <c r="M153" s="126" t="s">
        <v>556</v>
      </c>
      <c r="N153" s="127">
        <v>42208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19</v>
      </c>
      <c r="B154" s="102">
        <v>41976</v>
      </c>
      <c r="C154" s="102"/>
      <c r="D154" s="103" t="s">
        <v>611</v>
      </c>
      <c r="E154" s="104" t="s">
        <v>557</v>
      </c>
      <c r="F154" s="105">
        <v>360</v>
      </c>
      <c r="G154" s="104" t="s">
        <v>581</v>
      </c>
      <c r="H154" s="104">
        <v>427</v>
      </c>
      <c r="I154" s="122">
        <v>425</v>
      </c>
      <c r="J154" s="123" t="s">
        <v>612</v>
      </c>
      <c r="K154" s="124">
        <f t="shared" si="75"/>
        <v>67</v>
      </c>
      <c r="L154" s="125">
        <f t="shared" si="76"/>
        <v>0.18611111111111112</v>
      </c>
      <c r="M154" s="126" t="s">
        <v>556</v>
      </c>
      <c r="N154" s="127">
        <v>42058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20</v>
      </c>
      <c r="B155" s="102">
        <v>42012</v>
      </c>
      <c r="C155" s="102"/>
      <c r="D155" s="103" t="s">
        <v>613</v>
      </c>
      <c r="E155" s="104" t="s">
        <v>557</v>
      </c>
      <c r="F155" s="105">
        <v>360</v>
      </c>
      <c r="G155" s="104" t="s">
        <v>581</v>
      </c>
      <c r="H155" s="104">
        <v>455</v>
      </c>
      <c r="I155" s="122">
        <v>420</v>
      </c>
      <c r="J155" s="123" t="s">
        <v>614</v>
      </c>
      <c r="K155" s="124">
        <f t="shared" si="75"/>
        <v>95</v>
      </c>
      <c r="L155" s="125">
        <f t="shared" si="76"/>
        <v>0.2638888888888889</v>
      </c>
      <c r="M155" s="126" t="s">
        <v>556</v>
      </c>
      <c r="N155" s="127">
        <v>42024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21</v>
      </c>
      <c r="B156" s="102">
        <v>42012</v>
      </c>
      <c r="C156" s="102"/>
      <c r="D156" s="103" t="s">
        <v>615</v>
      </c>
      <c r="E156" s="104" t="s">
        <v>557</v>
      </c>
      <c r="F156" s="105">
        <v>130</v>
      </c>
      <c r="G156" s="104"/>
      <c r="H156" s="104">
        <v>175.5</v>
      </c>
      <c r="I156" s="122">
        <v>165</v>
      </c>
      <c r="J156" s="123" t="s">
        <v>616</v>
      </c>
      <c r="K156" s="124">
        <f t="shared" si="75"/>
        <v>45.5</v>
      </c>
      <c r="L156" s="125">
        <f t="shared" si="76"/>
        <v>0.35</v>
      </c>
      <c r="M156" s="126" t="s">
        <v>556</v>
      </c>
      <c r="N156" s="127">
        <v>43088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22</v>
      </c>
      <c r="B157" s="102">
        <v>42040</v>
      </c>
      <c r="C157" s="102"/>
      <c r="D157" s="103" t="s">
        <v>376</v>
      </c>
      <c r="E157" s="104" t="s">
        <v>580</v>
      </c>
      <c r="F157" s="105">
        <v>98</v>
      </c>
      <c r="G157" s="104"/>
      <c r="H157" s="104">
        <v>120</v>
      </c>
      <c r="I157" s="122">
        <v>120</v>
      </c>
      <c r="J157" s="123" t="s">
        <v>582</v>
      </c>
      <c r="K157" s="124">
        <f t="shared" si="75"/>
        <v>22</v>
      </c>
      <c r="L157" s="125">
        <f t="shared" si="76"/>
        <v>0.22448979591836735</v>
      </c>
      <c r="M157" s="126" t="s">
        <v>556</v>
      </c>
      <c r="N157" s="127">
        <v>42753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23</v>
      </c>
      <c r="B158" s="102">
        <v>42040</v>
      </c>
      <c r="C158" s="102"/>
      <c r="D158" s="103" t="s">
        <v>617</v>
      </c>
      <c r="E158" s="104" t="s">
        <v>580</v>
      </c>
      <c r="F158" s="105">
        <v>196</v>
      </c>
      <c r="G158" s="104"/>
      <c r="H158" s="104">
        <v>262</v>
      </c>
      <c r="I158" s="122">
        <v>255</v>
      </c>
      <c r="J158" s="123" t="s">
        <v>582</v>
      </c>
      <c r="K158" s="124">
        <f t="shared" si="75"/>
        <v>66</v>
      </c>
      <c r="L158" s="125">
        <f t="shared" si="76"/>
        <v>0.33673469387755101</v>
      </c>
      <c r="M158" s="126" t="s">
        <v>556</v>
      </c>
      <c r="N158" s="127">
        <v>42599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7">
        <v>24</v>
      </c>
      <c r="B159" s="106">
        <v>42067</v>
      </c>
      <c r="C159" s="106"/>
      <c r="D159" s="107" t="s">
        <v>375</v>
      </c>
      <c r="E159" s="108" t="s">
        <v>580</v>
      </c>
      <c r="F159" s="109">
        <v>235</v>
      </c>
      <c r="G159" s="109"/>
      <c r="H159" s="110">
        <v>77</v>
      </c>
      <c r="I159" s="128" t="s">
        <v>618</v>
      </c>
      <c r="J159" s="129" t="s">
        <v>619</v>
      </c>
      <c r="K159" s="130">
        <f t="shared" si="75"/>
        <v>-158</v>
      </c>
      <c r="L159" s="131">
        <f t="shared" si="76"/>
        <v>-0.67234042553191486</v>
      </c>
      <c r="M159" s="132" t="s">
        <v>620</v>
      </c>
      <c r="N159" s="133">
        <v>43522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25</v>
      </c>
      <c r="B160" s="102">
        <v>42067</v>
      </c>
      <c r="C160" s="102"/>
      <c r="D160" s="103" t="s">
        <v>453</v>
      </c>
      <c r="E160" s="104" t="s">
        <v>580</v>
      </c>
      <c r="F160" s="105">
        <v>185</v>
      </c>
      <c r="G160" s="104"/>
      <c r="H160" s="104">
        <v>224</v>
      </c>
      <c r="I160" s="122" t="s">
        <v>621</v>
      </c>
      <c r="J160" s="123" t="s">
        <v>582</v>
      </c>
      <c r="K160" s="124">
        <f t="shared" si="75"/>
        <v>39</v>
      </c>
      <c r="L160" s="125">
        <f t="shared" si="76"/>
        <v>0.21081081081081082</v>
      </c>
      <c r="M160" s="126" t="s">
        <v>556</v>
      </c>
      <c r="N160" s="127">
        <v>42647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323">
        <v>26</v>
      </c>
      <c r="B161" s="111">
        <v>42090</v>
      </c>
      <c r="C161" s="111"/>
      <c r="D161" s="112" t="s">
        <v>622</v>
      </c>
      <c r="E161" s="113" t="s">
        <v>580</v>
      </c>
      <c r="F161" s="114">
        <v>49.5</v>
      </c>
      <c r="G161" s="115"/>
      <c r="H161" s="115">
        <v>15.85</v>
      </c>
      <c r="I161" s="115">
        <v>67</v>
      </c>
      <c r="J161" s="134" t="s">
        <v>623</v>
      </c>
      <c r="K161" s="115">
        <f t="shared" si="75"/>
        <v>-33.65</v>
      </c>
      <c r="L161" s="135">
        <f t="shared" si="76"/>
        <v>-0.67979797979797973</v>
      </c>
      <c r="M161" s="132" t="s">
        <v>620</v>
      </c>
      <c r="N161" s="136">
        <v>43627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27</v>
      </c>
      <c r="B162" s="102">
        <v>42093</v>
      </c>
      <c r="C162" s="102"/>
      <c r="D162" s="103" t="s">
        <v>624</v>
      </c>
      <c r="E162" s="104" t="s">
        <v>580</v>
      </c>
      <c r="F162" s="105">
        <v>183.5</v>
      </c>
      <c r="G162" s="104"/>
      <c r="H162" s="104">
        <v>219</v>
      </c>
      <c r="I162" s="122">
        <v>218</v>
      </c>
      <c r="J162" s="123" t="s">
        <v>625</v>
      </c>
      <c r="K162" s="124">
        <f t="shared" si="75"/>
        <v>35.5</v>
      </c>
      <c r="L162" s="125">
        <f t="shared" si="76"/>
        <v>0.19346049046321526</v>
      </c>
      <c r="M162" s="126" t="s">
        <v>556</v>
      </c>
      <c r="N162" s="127">
        <v>42103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28</v>
      </c>
      <c r="B163" s="102">
        <v>42114</v>
      </c>
      <c r="C163" s="102"/>
      <c r="D163" s="103" t="s">
        <v>626</v>
      </c>
      <c r="E163" s="104" t="s">
        <v>580</v>
      </c>
      <c r="F163" s="105">
        <f>(227+237)/2</f>
        <v>232</v>
      </c>
      <c r="G163" s="104"/>
      <c r="H163" s="104">
        <v>298</v>
      </c>
      <c r="I163" s="122">
        <v>298</v>
      </c>
      <c r="J163" s="123" t="s">
        <v>582</v>
      </c>
      <c r="K163" s="124">
        <f t="shared" si="75"/>
        <v>66</v>
      </c>
      <c r="L163" s="125">
        <f t="shared" si="76"/>
        <v>0.28448275862068967</v>
      </c>
      <c r="M163" s="126" t="s">
        <v>556</v>
      </c>
      <c r="N163" s="127">
        <v>42823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29</v>
      </c>
      <c r="B164" s="102">
        <v>42128</v>
      </c>
      <c r="C164" s="102"/>
      <c r="D164" s="103" t="s">
        <v>627</v>
      </c>
      <c r="E164" s="104" t="s">
        <v>557</v>
      </c>
      <c r="F164" s="105">
        <v>385</v>
      </c>
      <c r="G164" s="104"/>
      <c r="H164" s="104">
        <f>212.5+331</f>
        <v>543.5</v>
      </c>
      <c r="I164" s="122">
        <v>510</v>
      </c>
      <c r="J164" s="123" t="s">
        <v>628</v>
      </c>
      <c r="K164" s="124">
        <f t="shared" si="75"/>
        <v>158.5</v>
      </c>
      <c r="L164" s="125">
        <f t="shared" si="76"/>
        <v>0.41168831168831171</v>
      </c>
      <c r="M164" s="126" t="s">
        <v>556</v>
      </c>
      <c r="N164" s="127">
        <v>42235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30</v>
      </c>
      <c r="B165" s="102">
        <v>42128</v>
      </c>
      <c r="C165" s="102"/>
      <c r="D165" s="103" t="s">
        <v>629</v>
      </c>
      <c r="E165" s="104" t="s">
        <v>557</v>
      </c>
      <c r="F165" s="105">
        <v>115.5</v>
      </c>
      <c r="G165" s="104"/>
      <c r="H165" s="104">
        <v>146</v>
      </c>
      <c r="I165" s="122">
        <v>142</v>
      </c>
      <c r="J165" s="123" t="s">
        <v>630</v>
      </c>
      <c r="K165" s="124">
        <f t="shared" si="75"/>
        <v>30.5</v>
      </c>
      <c r="L165" s="125">
        <f t="shared" si="76"/>
        <v>0.26406926406926406</v>
      </c>
      <c r="M165" s="126" t="s">
        <v>556</v>
      </c>
      <c r="N165" s="127">
        <v>42202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31</v>
      </c>
      <c r="B166" s="102">
        <v>42151</v>
      </c>
      <c r="C166" s="102"/>
      <c r="D166" s="103" t="s">
        <v>631</v>
      </c>
      <c r="E166" s="104" t="s">
        <v>557</v>
      </c>
      <c r="F166" s="105">
        <v>237.5</v>
      </c>
      <c r="G166" s="104"/>
      <c r="H166" s="104">
        <v>279.5</v>
      </c>
      <c r="I166" s="122">
        <v>278</v>
      </c>
      <c r="J166" s="123" t="s">
        <v>582</v>
      </c>
      <c r="K166" s="124">
        <f t="shared" si="75"/>
        <v>42</v>
      </c>
      <c r="L166" s="125">
        <f t="shared" si="76"/>
        <v>0.17684210526315788</v>
      </c>
      <c r="M166" s="126" t="s">
        <v>556</v>
      </c>
      <c r="N166" s="127">
        <v>42222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32</v>
      </c>
      <c r="B167" s="102">
        <v>42174</v>
      </c>
      <c r="C167" s="102"/>
      <c r="D167" s="103" t="s">
        <v>601</v>
      </c>
      <c r="E167" s="104" t="s">
        <v>580</v>
      </c>
      <c r="F167" s="105">
        <v>340</v>
      </c>
      <c r="G167" s="104"/>
      <c r="H167" s="104">
        <v>448</v>
      </c>
      <c r="I167" s="122">
        <v>448</v>
      </c>
      <c r="J167" s="123" t="s">
        <v>582</v>
      </c>
      <c r="K167" s="124">
        <f t="shared" si="75"/>
        <v>108</v>
      </c>
      <c r="L167" s="125">
        <f t="shared" si="76"/>
        <v>0.31764705882352939</v>
      </c>
      <c r="M167" s="126" t="s">
        <v>556</v>
      </c>
      <c r="N167" s="127">
        <v>43018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33</v>
      </c>
      <c r="B168" s="102">
        <v>42191</v>
      </c>
      <c r="C168" s="102"/>
      <c r="D168" s="103" t="s">
        <v>632</v>
      </c>
      <c r="E168" s="104" t="s">
        <v>580</v>
      </c>
      <c r="F168" s="105">
        <v>390</v>
      </c>
      <c r="G168" s="104"/>
      <c r="H168" s="104">
        <v>460</v>
      </c>
      <c r="I168" s="122">
        <v>460</v>
      </c>
      <c r="J168" s="123" t="s">
        <v>582</v>
      </c>
      <c r="K168" s="124">
        <f t="shared" ref="K168:K188" si="77">H168-F168</f>
        <v>70</v>
      </c>
      <c r="L168" s="125">
        <f t="shared" ref="L168:L188" si="78">K168/F168</f>
        <v>0.17948717948717949</v>
      </c>
      <c r="M168" s="126" t="s">
        <v>556</v>
      </c>
      <c r="N168" s="127">
        <v>42478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7">
        <v>34</v>
      </c>
      <c r="B169" s="106">
        <v>42195</v>
      </c>
      <c r="C169" s="106"/>
      <c r="D169" s="107" t="s">
        <v>633</v>
      </c>
      <c r="E169" s="108" t="s">
        <v>580</v>
      </c>
      <c r="F169" s="109">
        <v>122.5</v>
      </c>
      <c r="G169" s="109"/>
      <c r="H169" s="110">
        <v>61</v>
      </c>
      <c r="I169" s="128">
        <v>172</v>
      </c>
      <c r="J169" s="129" t="s">
        <v>634</v>
      </c>
      <c r="K169" s="130">
        <f t="shared" si="77"/>
        <v>-61.5</v>
      </c>
      <c r="L169" s="131">
        <f t="shared" si="78"/>
        <v>-0.50204081632653064</v>
      </c>
      <c r="M169" s="132" t="s">
        <v>620</v>
      </c>
      <c r="N169" s="133">
        <v>43333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35</v>
      </c>
      <c r="B170" s="102">
        <v>42219</v>
      </c>
      <c r="C170" s="102"/>
      <c r="D170" s="103" t="s">
        <v>635</v>
      </c>
      <c r="E170" s="104" t="s">
        <v>580</v>
      </c>
      <c r="F170" s="105">
        <v>297.5</v>
      </c>
      <c r="G170" s="104"/>
      <c r="H170" s="104">
        <v>350</v>
      </c>
      <c r="I170" s="122">
        <v>360</v>
      </c>
      <c r="J170" s="123" t="s">
        <v>636</v>
      </c>
      <c r="K170" s="124">
        <f t="shared" si="77"/>
        <v>52.5</v>
      </c>
      <c r="L170" s="125">
        <f t="shared" si="78"/>
        <v>0.17647058823529413</v>
      </c>
      <c r="M170" s="126" t="s">
        <v>556</v>
      </c>
      <c r="N170" s="127">
        <v>42232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36</v>
      </c>
      <c r="B171" s="102">
        <v>42219</v>
      </c>
      <c r="C171" s="102"/>
      <c r="D171" s="103" t="s">
        <v>637</v>
      </c>
      <c r="E171" s="104" t="s">
        <v>580</v>
      </c>
      <c r="F171" s="105">
        <v>115.5</v>
      </c>
      <c r="G171" s="104"/>
      <c r="H171" s="104">
        <v>149</v>
      </c>
      <c r="I171" s="122">
        <v>140</v>
      </c>
      <c r="J171" s="137" t="s">
        <v>638</v>
      </c>
      <c r="K171" s="124">
        <f t="shared" si="77"/>
        <v>33.5</v>
      </c>
      <c r="L171" s="125">
        <f t="shared" si="78"/>
        <v>0.29004329004329005</v>
      </c>
      <c r="M171" s="126" t="s">
        <v>556</v>
      </c>
      <c r="N171" s="127">
        <v>42740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37</v>
      </c>
      <c r="B172" s="102">
        <v>42251</v>
      </c>
      <c r="C172" s="102"/>
      <c r="D172" s="103" t="s">
        <v>631</v>
      </c>
      <c r="E172" s="104" t="s">
        <v>580</v>
      </c>
      <c r="F172" s="105">
        <v>226</v>
      </c>
      <c r="G172" s="104"/>
      <c r="H172" s="104">
        <v>292</v>
      </c>
      <c r="I172" s="122">
        <v>292</v>
      </c>
      <c r="J172" s="123" t="s">
        <v>639</v>
      </c>
      <c r="K172" s="124">
        <f t="shared" si="77"/>
        <v>66</v>
      </c>
      <c r="L172" s="125">
        <f t="shared" si="78"/>
        <v>0.29203539823008851</v>
      </c>
      <c r="M172" s="126" t="s">
        <v>556</v>
      </c>
      <c r="N172" s="127">
        <v>42286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38</v>
      </c>
      <c r="B173" s="102">
        <v>42254</v>
      </c>
      <c r="C173" s="102"/>
      <c r="D173" s="103" t="s">
        <v>626</v>
      </c>
      <c r="E173" s="104" t="s">
        <v>580</v>
      </c>
      <c r="F173" s="105">
        <v>232.5</v>
      </c>
      <c r="G173" s="104"/>
      <c r="H173" s="104">
        <v>312.5</v>
      </c>
      <c r="I173" s="122">
        <v>310</v>
      </c>
      <c r="J173" s="123" t="s">
        <v>582</v>
      </c>
      <c r="K173" s="124">
        <f t="shared" si="77"/>
        <v>80</v>
      </c>
      <c r="L173" s="125">
        <f t="shared" si="78"/>
        <v>0.34408602150537637</v>
      </c>
      <c r="M173" s="126" t="s">
        <v>556</v>
      </c>
      <c r="N173" s="127">
        <v>42823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39</v>
      </c>
      <c r="B174" s="102">
        <v>42268</v>
      </c>
      <c r="C174" s="102"/>
      <c r="D174" s="103" t="s">
        <v>640</v>
      </c>
      <c r="E174" s="104" t="s">
        <v>580</v>
      </c>
      <c r="F174" s="105">
        <v>196.5</v>
      </c>
      <c r="G174" s="104"/>
      <c r="H174" s="104">
        <v>238</v>
      </c>
      <c r="I174" s="122">
        <v>238</v>
      </c>
      <c r="J174" s="123" t="s">
        <v>639</v>
      </c>
      <c r="K174" s="124">
        <f t="shared" si="77"/>
        <v>41.5</v>
      </c>
      <c r="L174" s="125">
        <f t="shared" si="78"/>
        <v>0.21119592875318066</v>
      </c>
      <c r="M174" s="126" t="s">
        <v>556</v>
      </c>
      <c r="N174" s="127">
        <v>42291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40</v>
      </c>
      <c r="B175" s="102">
        <v>42271</v>
      </c>
      <c r="C175" s="102"/>
      <c r="D175" s="103" t="s">
        <v>579</v>
      </c>
      <c r="E175" s="104" t="s">
        <v>580</v>
      </c>
      <c r="F175" s="105">
        <v>65</v>
      </c>
      <c r="G175" s="104"/>
      <c r="H175" s="104">
        <v>82</v>
      </c>
      <c r="I175" s="122">
        <v>82</v>
      </c>
      <c r="J175" s="123" t="s">
        <v>639</v>
      </c>
      <c r="K175" s="124">
        <f t="shared" si="77"/>
        <v>17</v>
      </c>
      <c r="L175" s="125">
        <f t="shared" si="78"/>
        <v>0.26153846153846155</v>
      </c>
      <c r="M175" s="126" t="s">
        <v>556</v>
      </c>
      <c r="N175" s="127">
        <v>42578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41</v>
      </c>
      <c r="B176" s="102">
        <v>42291</v>
      </c>
      <c r="C176" s="102"/>
      <c r="D176" s="103" t="s">
        <v>641</v>
      </c>
      <c r="E176" s="104" t="s">
        <v>580</v>
      </c>
      <c r="F176" s="105">
        <v>144</v>
      </c>
      <c r="G176" s="104"/>
      <c r="H176" s="104">
        <v>182.5</v>
      </c>
      <c r="I176" s="122">
        <v>181</v>
      </c>
      <c r="J176" s="123" t="s">
        <v>639</v>
      </c>
      <c r="K176" s="124">
        <f t="shared" si="77"/>
        <v>38.5</v>
      </c>
      <c r="L176" s="125">
        <f t="shared" si="78"/>
        <v>0.2673611111111111</v>
      </c>
      <c r="M176" s="126" t="s">
        <v>556</v>
      </c>
      <c r="N176" s="127">
        <v>42817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42</v>
      </c>
      <c r="B177" s="102">
        <v>42291</v>
      </c>
      <c r="C177" s="102"/>
      <c r="D177" s="103" t="s">
        <v>642</v>
      </c>
      <c r="E177" s="104" t="s">
        <v>580</v>
      </c>
      <c r="F177" s="105">
        <v>264</v>
      </c>
      <c r="G177" s="104"/>
      <c r="H177" s="104">
        <v>311</v>
      </c>
      <c r="I177" s="122">
        <v>311</v>
      </c>
      <c r="J177" s="123" t="s">
        <v>639</v>
      </c>
      <c r="K177" s="124">
        <f t="shared" si="77"/>
        <v>47</v>
      </c>
      <c r="L177" s="125">
        <f t="shared" si="78"/>
        <v>0.17803030303030304</v>
      </c>
      <c r="M177" s="126" t="s">
        <v>556</v>
      </c>
      <c r="N177" s="127">
        <v>42604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43</v>
      </c>
      <c r="B178" s="102">
        <v>42318</v>
      </c>
      <c r="C178" s="102"/>
      <c r="D178" s="103" t="s">
        <v>643</v>
      </c>
      <c r="E178" s="104" t="s">
        <v>557</v>
      </c>
      <c r="F178" s="105">
        <v>549.5</v>
      </c>
      <c r="G178" s="104"/>
      <c r="H178" s="104">
        <v>630</v>
      </c>
      <c r="I178" s="122">
        <v>630</v>
      </c>
      <c r="J178" s="123" t="s">
        <v>639</v>
      </c>
      <c r="K178" s="124">
        <f t="shared" si="77"/>
        <v>80.5</v>
      </c>
      <c r="L178" s="125">
        <f t="shared" si="78"/>
        <v>0.1464968152866242</v>
      </c>
      <c r="M178" s="126" t="s">
        <v>556</v>
      </c>
      <c r="N178" s="127">
        <v>42419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44</v>
      </c>
      <c r="B179" s="102">
        <v>42342</v>
      </c>
      <c r="C179" s="102"/>
      <c r="D179" s="103" t="s">
        <v>644</v>
      </c>
      <c r="E179" s="104" t="s">
        <v>580</v>
      </c>
      <c r="F179" s="105">
        <v>1027.5</v>
      </c>
      <c r="G179" s="104"/>
      <c r="H179" s="104">
        <v>1315</v>
      </c>
      <c r="I179" s="122">
        <v>1250</v>
      </c>
      <c r="J179" s="123" t="s">
        <v>639</v>
      </c>
      <c r="K179" s="124">
        <f t="shared" si="77"/>
        <v>287.5</v>
      </c>
      <c r="L179" s="125">
        <f t="shared" si="78"/>
        <v>0.27980535279805352</v>
      </c>
      <c r="M179" s="126" t="s">
        <v>556</v>
      </c>
      <c r="N179" s="127">
        <v>43244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45</v>
      </c>
      <c r="B180" s="102">
        <v>42367</v>
      </c>
      <c r="C180" s="102"/>
      <c r="D180" s="103" t="s">
        <v>645</v>
      </c>
      <c r="E180" s="104" t="s">
        <v>580</v>
      </c>
      <c r="F180" s="105">
        <v>465</v>
      </c>
      <c r="G180" s="104"/>
      <c r="H180" s="104">
        <v>540</v>
      </c>
      <c r="I180" s="122">
        <v>540</v>
      </c>
      <c r="J180" s="123" t="s">
        <v>639</v>
      </c>
      <c r="K180" s="124">
        <f t="shared" si="77"/>
        <v>75</v>
      </c>
      <c r="L180" s="125">
        <f t="shared" si="78"/>
        <v>0.16129032258064516</v>
      </c>
      <c r="M180" s="126" t="s">
        <v>556</v>
      </c>
      <c r="N180" s="127">
        <v>42530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46</v>
      </c>
      <c r="B181" s="102">
        <v>42380</v>
      </c>
      <c r="C181" s="102"/>
      <c r="D181" s="103" t="s">
        <v>376</v>
      </c>
      <c r="E181" s="104" t="s">
        <v>557</v>
      </c>
      <c r="F181" s="105">
        <v>81</v>
      </c>
      <c r="G181" s="104"/>
      <c r="H181" s="104">
        <v>110</v>
      </c>
      <c r="I181" s="122">
        <v>110</v>
      </c>
      <c r="J181" s="123" t="s">
        <v>639</v>
      </c>
      <c r="K181" s="124">
        <f t="shared" si="77"/>
        <v>29</v>
      </c>
      <c r="L181" s="125">
        <f t="shared" si="78"/>
        <v>0.35802469135802467</v>
      </c>
      <c r="M181" s="126" t="s">
        <v>556</v>
      </c>
      <c r="N181" s="127">
        <v>42745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47</v>
      </c>
      <c r="B182" s="102">
        <v>42382</v>
      </c>
      <c r="C182" s="102"/>
      <c r="D182" s="103" t="s">
        <v>646</v>
      </c>
      <c r="E182" s="104" t="s">
        <v>557</v>
      </c>
      <c r="F182" s="105">
        <v>417.5</v>
      </c>
      <c r="G182" s="104"/>
      <c r="H182" s="104">
        <v>547</v>
      </c>
      <c r="I182" s="122">
        <v>535</v>
      </c>
      <c r="J182" s="123" t="s">
        <v>639</v>
      </c>
      <c r="K182" s="124">
        <f t="shared" si="77"/>
        <v>129.5</v>
      </c>
      <c r="L182" s="125">
        <f t="shared" si="78"/>
        <v>0.31017964071856285</v>
      </c>
      <c r="M182" s="126" t="s">
        <v>556</v>
      </c>
      <c r="N182" s="127">
        <v>42578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48</v>
      </c>
      <c r="B183" s="102">
        <v>42408</v>
      </c>
      <c r="C183" s="102"/>
      <c r="D183" s="103" t="s">
        <v>647</v>
      </c>
      <c r="E183" s="104" t="s">
        <v>580</v>
      </c>
      <c r="F183" s="105">
        <v>650</v>
      </c>
      <c r="G183" s="104"/>
      <c r="H183" s="104">
        <v>800</v>
      </c>
      <c r="I183" s="122">
        <v>800</v>
      </c>
      <c r="J183" s="123" t="s">
        <v>639</v>
      </c>
      <c r="K183" s="124">
        <f t="shared" si="77"/>
        <v>150</v>
      </c>
      <c r="L183" s="125">
        <f t="shared" si="78"/>
        <v>0.23076923076923078</v>
      </c>
      <c r="M183" s="126" t="s">
        <v>556</v>
      </c>
      <c r="N183" s="127">
        <v>43154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49</v>
      </c>
      <c r="B184" s="102">
        <v>42433</v>
      </c>
      <c r="C184" s="102"/>
      <c r="D184" s="103" t="s">
        <v>193</v>
      </c>
      <c r="E184" s="104" t="s">
        <v>580</v>
      </c>
      <c r="F184" s="105">
        <v>437.5</v>
      </c>
      <c r="G184" s="104"/>
      <c r="H184" s="104">
        <v>504.5</v>
      </c>
      <c r="I184" s="122">
        <v>522</v>
      </c>
      <c r="J184" s="123" t="s">
        <v>648</v>
      </c>
      <c r="K184" s="124">
        <f t="shared" si="77"/>
        <v>67</v>
      </c>
      <c r="L184" s="125">
        <f t="shared" si="78"/>
        <v>0.15314285714285714</v>
      </c>
      <c r="M184" s="126" t="s">
        <v>556</v>
      </c>
      <c r="N184" s="127">
        <v>42480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50</v>
      </c>
      <c r="B185" s="102">
        <v>42438</v>
      </c>
      <c r="C185" s="102"/>
      <c r="D185" s="103" t="s">
        <v>649</v>
      </c>
      <c r="E185" s="104" t="s">
        <v>580</v>
      </c>
      <c r="F185" s="105">
        <v>189.5</v>
      </c>
      <c r="G185" s="104"/>
      <c r="H185" s="104">
        <v>218</v>
      </c>
      <c r="I185" s="122">
        <v>218</v>
      </c>
      <c r="J185" s="123" t="s">
        <v>639</v>
      </c>
      <c r="K185" s="124">
        <f t="shared" si="77"/>
        <v>28.5</v>
      </c>
      <c r="L185" s="125">
        <f t="shared" si="78"/>
        <v>0.15039577836411611</v>
      </c>
      <c r="M185" s="126" t="s">
        <v>556</v>
      </c>
      <c r="N185" s="127">
        <v>43034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323">
        <v>51</v>
      </c>
      <c r="B186" s="111">
        <v>42471</v>
      </c>
      <c r="C186" s="111"/>
      <c r="D186" s="112" t="s">
        <v>650</v>
      </c>
      <c r="E186" s="113" t="s">
        <v>580</v>
      </c>
      <c r="F186" s="114">
        <v>36.5</v>
      </c>
      <c r="G186" s="115"/>
      <c r="H186" s="115">
        <v>15.85</v>
      </c>
      <c r="I186" s="115">
        <v>60</v>
      </c>
      <c r="J186" s="134" t="s">
        <v>651</v>
      </c>
      <c r="K186" s="130">
        <f t="shared" si="77"/>
        <v>-20.65</v>
      </c>
      <c r="L186" s="159">
        <f t="shared" si="78"/>
        <v>-0.5657534246575342</v>
      </c>
      <c r="M186" s="132" t="s">
        <v>620</v>
      </c>
      <c r="N186" s="160">
        <v>43627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52</v>
      </c>
      <c r="B187" s="102">
        <v>42472</v>
      </c>
      <c r="C187" s="102"/>
      <c r="D187" s="103" t="s">
        <v>652</v>
      </c>
      <c r="E187" s="104" t="s">
        <v>580</v>
      </c>
      <c r="F187" s="105">
        <v>93</v>
      </c>
      <c r="G187" s="104"/>
      <c r="H187" s="104">
        <v>149</v>
      </c>
      <c r="I187" s="122">
        <v>140</v>
      </c>
      <c r="J187" s="137" t="s">
        <v>653</v>
      </c>
      <c r="K187" s="124">
        <f t="shared" si="77"/>
        <v>56</v>
      </c>
      <c r="L187" s="125">
        <f t="shared" si="78"/>
        <v>0.60215053763440862</v>
      </c>
      <c r="M187" s="126" t="s">
        <v>556</v>
      </c>
      <c r="N187" s="127">
        <v>42740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53</v>
      </c>
      <c r="B188" s="102">
        <v>42472</v>
      </c>
      <c r="C188" s="102"/>
      <c r="D188" s="103" t="s">
        <v>654</v>
      </c>
      <c r="E188" s="104" t="s">
        <v>580</v>
      </c>
      <c r="F188" s="105">
        <v>130</v>
      </c>
      <c r="G188" s="104"/>
      <c r="H188" s="104">
        <v>150</v>
      </c>
      <c r="I188" s="122" t="s">
        <v>655</v>
      </c>
      <c r="J188" s="123" t="s">
        <v>639</v>
      </c>
      <c r="K188" s="124">
        <f t="shared" si="77"/>
        <v>20</v>
      </c>
      <c r="L188" s="125">
        <f t="shared" si="78"/>
        <v>0.15384615384615385</v>
      </c>
      <c r="M188" s="126" t="s">
        <v>556</v>
      </c>
      <c r="N188" s="127">
        <v>42564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54</v>
      </c>
      <c r="B189" s="102">
        <v>42473</v>
      </c>
      <c r="C189" s="102"/>
      <c r="D189" s="103" t="s">
        <v>344</v>
      </c>
      <c r="E189" s="104" t="s">
        <v>580</v>
      </c>
      <c r="F189" s="105">
        <v>196</v>
      </c>
      <c r="G189" s="104"/>
      <c r="H189" s="104">
        <v>299</v>
      </c>
      <c r="I189" s="122">
        <v>299</v>
      </c>
      <c r="J189" s="123" t="s">
        <v>639</v>
      </c>
      <c r="K189" s="124">
        <v>103</v>
      </c>
      <c r="L189" s="125">
        <v>0.52551020408163296</v>
      </c>
      <c r="M189" s="126" t="s">
        <v>556</v>
      </c>
      <c r="N189" s="127">
        <v>42620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55</v>
      </c>
      <c r="B190" s="102">
        <v>42473</v>
      </c>
      <c r="C190" s="102"/>
      <c r="D190" s="103" t="s">
        <v>713</v>
      </c>
      <c r="E190" s="104" t="s">
        <v>580</v>
      </c>
      <c r="F190" s="105">
        <v>88</v>
      </c>
      <c r="G190" s="104"/>
      <c r="H190" s="104">
        <v>103</v>
      </c>
      <c r="I190" s="122">
        <v>103</v>
      </c>
      <c r="J190" s="123" t="s">
        <v>639</v>
      </c>
      <c r="K190" s="124">
        <v>15</v>
      </c>
      <c r="L190" s="125">
        <v>0.170454545454545</v>
      </c>
      <c r="M190" s="126" t="s">
        <v>556</v>
      </c>
      <c r="N190" s="127">
        <v>42530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56</v>
      </c>
      <c r="B191" s="102">
        <v>42492</v>
      </c>
      <c r="C191" s="102"/>
      <c r="D191" s="103" t="s">
        <v>656</v>
      </c>
      <c r="E191" s="104" t="s">
        <v>580</v>
      </c>
      <c r="F191" s="105">
        <v>127.5</v>
      </c>
      <c r="G191" s="104"/>
      <c r="H191" s="104">
        <v>148</v>
      </c>
      <c r="I191" s="122" t="s">
        <v>657</v>
      </c>
      <c r="J191" s="123" t="s">
        <v>639</v>
      </c>
      <c r="K191" s="124">
        <f>H191-F191</f>
        <v>20.5</v>
      </c>
      <c r="L191" s="125">
        <f>K191/F191</f>
        <v>0.16078431372549021</v>
      </c>
      <c r="M191" s="126" t="s">
        <v>556</v>
      </c>
      <c r="N191" s="127">
        <v>42564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57</v>
      </c>
      <c r="B192" s="102">
        <v>42493</v>
      </c>
      <c r="C192" s="102"/>
      <c r="D192" s="103" t="s">
        <v>658</v>
      </c>
      <c r="E192" s="104" t="s">
        <v>580</v>
      </c>
      <c r="F192" s="105">
        <v>675</v>
      </c>
      <c r="G192" s="104"/>
      <c r="H192" s="104">
        <v>815</v>
      </c>
      <c r="I192" s="122" t="s">
        <v>659</v>
      </c>
      <c r="J192" s="123" t="s">
        <v>639</v>
      </c>
      <c r="K192" s="124">
        <f>H192-F192</f>
        <v>140</v>
      </c>
      <c r="L192" s="125">
        <f>K192/F192</f>
        <v>0.2074074074074074</v>
      </c>
      <c r="M192" s="126" t="s">
        <v>556</v>
      </c>
      <c r="N192" s="127">
        <v>43154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7">
        <v>58</v>
      </c>
      <c r="B193" s="106">
        <v>42522</v>
      </c>
      <c r="C193" s="106"/>
      <c r="D193" s="107" t="s">
        <v>714</v>
      </c>
      <c r="E193" s="108" t="s">
        <v>580</v>
      </c>
      <c r="F193" s="109">
        <v>500</v>
      </c>
      <c r="G193" s="109"/>
      <c r="H193" s="110">
        <v>232.5</v>
      </c>
      <c r="I193" s="128" t="s">
        <v>715</v>
      </c>
      <c r="J193" s="129" t="s">
        <v>716</v>
      </c>
      <c r="K193" s="130">
        <f>H193-F193</f>
        <v>-267.5</v>
      </c>
      <c r="L193" s="131">
        <f>K193/F193</f>
        <v>-0.53500000000000003</v>
      </c>
      <c r="M193" s="132" t="s">
        <v>620</v>
      </c>
      <c r="N193" s="133">
        <v>43735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59</v>
      </c>
      <c r="B194" s="102">
        <v>42527</v>
      </c>
      <c r="C194" s="102"/>
      <c r="D194" s="103" t="s">
        <v>660</v>
      </c>
      <c r="E194" s="104" t="s">
        <v>580</v>
      </c>
      <c r="F194" s="105">
        <v>110</v>
      </c>
      <c r="G194" s="104"/>
      <c r="H194" s="104">
        <v>126.5</v>
      </c>
      <c r="I194" s="122">
        <v>125</v>
      </c>
      <c r="J194" s="123" t="s">
        <v>589</v>
      </c>
      <c r="K194" s="124">
        <f>H194-F194</f>
        <v>16.5</v>
      </c>
      <c r="L194" s="125">
        <f>K194/F194</f>
        <v>0.15</v>
      </c>
      <c r="M194" s="126" t="s">
        <v>556</v>
      </c>
      <c r="N194" s="127">
        <v>42552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60</v>
      </c>
      <c r="B195" s="102">
        <v>42538</v>
      </c>
      <c r="C195" s="102"/>
      <c r="D195" s="103" t="s">
        <v>661</v>
      </c>
      <c r="E195" s="104" t="s">
        <v>580</v>
      </c>
      <c r="F195" s="105">
        <v>44</v>
      </c>
      <c r="G195" s="104"/>
      <c r="H195" s="104">
        <v>69.5</v>
      </c>
      <c r="I195" s="122">
        <v>69.5</v>
      </c>
      <c r="J195" s="123" t="s">
        <v>662</v>
      </c>
      <c r="K195" s="124">
        <f>H195-F195</f>
        <v>25.5</v>
      </c>
      <c r="L195" s="125">
        <f>K195/F195</f>
        <v>0.57954545454545459</v>
      </c>
      <c r="M195" s="126" t="s">
        <v>556</v>
      </c>
      <c r="N195" s="127">
        <v>42977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61</v>
      </c>
      <c r="B196" s="102">
        <v>42549</v>
      </c>
      <c r="C196" s="102"/>
      <c r="D196" s="144" t="s">
        <v>717</v>
      </c>
      <c r="E196" s="104" t="s">
        <v>580</v>
      </c>
      <c r="F196" s="105">
        <v>262.5</v>
      </c>
      <c r="G196" s="104"/>
      <c r="H196" s="104">
        <v>340</v>
      </c>
      <c r="I196" s="122">
        <v>333</v>
      </c>
      <c r="J196" s="123" t="s">
        <v>718</v>
      </c>
      <c r="K196" s="124">
        <v>77.5</v>
      </c>
      <c r="L196" s="125">
        <v>0.29523809523809502</v>
      </c>
      <c r="M196" s="126" t="s">
        <v>556</v>
      </c>
      <c r="N196" s="127">
        <v>43017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62</v>
      </c>
      <c r="B197" s="102">
        <v>42549</v>
      </c>
      <c r="C197" s="102"/>
      <c r="D197" s="144" t="s">
        <v>719</v>
      </c>
      <c r="E197" s="104" t="s">
        <v>580</v>
      </c>
      <c r="F197" s="105">
        <v>840</v>
      </c>
      <c r="G197" s="104"/>
      <c r="H197" s="104">
        <v>1230</v>
      </c>
      <c r="I197" s="122">
        <v>1230</v>
      </c>
      <c r="J197" s="123" t="s">
        <v>639</v>
      </c>
      <c r="K197" s="124">
        <v>390</v>
      </c>
      <c r="L197" s="125">
        <v>0.46428571428571402</v>
      </c>
      <c r="M197" s="126" t="s">
        <v>556</v>
      </c>
      <c r="N197" s="127">
        <v>42649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324">
        <v>63</v>
      </c>
      <c r="B198" s="139">
        <v>42556</v>
      </c>
      <c r="C198" s="139"/>
      <c r="D198" s="140" t="s">
        <v>663</v>
      </c>
      <c r="E198" s="141" t="s">
        <v>580</v>
      </c>
      <c r="F198" s="142">
        <v>395</v>
      </c>
      <c r="G198" s="143"/>
      <c r="H198" s="143">
        <f>(468.5+342.5)/2</f>
        <v>405.5</v>
      </c>
      <c r="I198" s="143">
        <v>510</v>
      </c>
      <c r="J198" s="161" t="s">
        <v>664</v>
      </c>
      <c r="K198" s="162">
        <f t="shared" ref="K198:K204" si="79">H198-F198</f>
        <v>10.5</v>
      </c>
      <c r="L198" s="163">
        <f t="shared" ref="L198:L204" si="80">K198/F198</f>
        <v>2.6582278481012658E-2</v>
      </c>
      <c r="M198" s="164" t="s">
        <v>665</v>
      </c>
      <c r="N198" s="165">
        <v>43606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7">
        <v>64</v>
      </c>
      <c r="B199" s="106">
        <v>42584</v>
      </c>
      <c r="C199" s="106"/>
      <c r="D199" s="107" t="s">
        <v>666</v>
      </c>
      <c r="E199" s="108" t="s">
        <v>557</v>
      </c>
      <c r="F199" s="109">
        <f>169.5-12.8</f>
        <v>156.69999999999999</v>
      </c>
      <c r="G199" s="109"/>
      <c r="H199" s="110">
        <v>77</v>
      </c>
      <c r="I199" s="128" t="s">
        <v>667</v>
      </c>
      <c r="J199" s="341" t="s">
        <v>795</v>
      </c>
      <c r="K199" s="130">
        <f t="shared" si="79"/>
        <v>-79.699999999999989</v>
      </c>
      <c r="L199" s="131">
        <f t="shared" si="80"/>
        <v>-0.50861518825781749</v>
      </c>
      <c r="M199" s="132" t="s">
        <v>620</v>
      </c>
      <c r="N199" s="133">
        <v>43522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7">
        <v>65</v>
      </c>
      <c r="B200" s="106">
        <v>42586</v>
      </c>
      <c r="C200" s="106"/>
      <c r="D200" s="107" t="s">
        <v>668</v>
      </c>
      <c r="E200" s="108" t="s">
        <v>580</v>
      </c>
      <c r="F200" s="109">
        <v>400</v>
      </c>
      <c r="G200" s="109"/>
      <c r="H200" s="110">
        <v>305</v>
      </c>
      <c r="I200" s="128">
        <v>475</v>
      </c>
      <c r="J200" s="129" t="s">
        <v>669</v>
      </c>
      <c r="K200" s="130">
        <f t="shared" si="79"/>
        <v>-95</v>
      </c>
      <c r="L200" s="131">
        <f t="shared" si="80"/>
        <v>-0.23749999999999999</v>
      </c>
      <c r="M200" s="132" t="s">
        <v>620</v>
      </c>
      <c r="N200" s="133">
        <v>43606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66</v>
      </c>
      <c r="B201" s="102">
        <v>42593</v>
      </c>
      <c r="C201" s="102"/>
      <c r="D201" s="103" t="s">
        <v>670</v>
      </c>
      <c r="E201" s="104" t="s">
        <v>580</v>
      </c>
      <c r="F201" s="105">
        <v>86.5</v>
      </c>
      <c r="G201" s="104"/>
      <c r="H201" s="104">
        <v>130</v>
      </c>
      <c r="I201" s="122">
        <v>130</v>
      </c>
      <c r="J201" s="137" t="s">
        <v>671</v>
      </c>
      <c r="K201" s="124">
        <f t="shared" si="79"/>
        <v>43.5</v>
      </c>
      <c r="L201" s="125">
        <f t="shared" si="80"/>
        <v>0.50289017341040465</v>
      </c>
      <c r="M201" s="126" t="s">
        <v>556</v>
      </c>
      <c r="N201" s="127">
        <v>43091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7">
        <v>67</v>
      </c>
      <c r="B202" s="106">
        <v>42600</v>
      </c>
      <c r="C202" s="106"/>
      <c r="D202" s="107" t="s">
        <v>367</v>
      </c>
      <c r="E202" s="108" t="s">
        <v>580</v>
      </c>
      <c r="F202" s="109">
        <v>133.5</v>
      </c>
      <c r="G202" s="109"/>
      <c r="H202" s="110">
        <v>126.5</v>
      </c>
      <c r="I202" s="128">
        <v>178</v>
      </c>
      <c r="J202" s="129" t="s">
        <v>672</v>
      </c>
      <c r="K202" s="130">
        <f t="shared" si="79"/>
        <v>-7</v>
      </c>
      <c r="L202" s="131">
        <f t="shared" si="80"/>
        <v>-5.2434456928838954E-2</v>
      </c>
      <c r="M202" s="132" t="s">
        <v>620</v>
      </c>
      <c r="N202" s="133">
        <v>42615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68</v>
      </c>
      <c r="B203" s="102">
        <v>42613</v>
      </c>
      <c r="C203" s="102"/>
      <c r="D203" s="103" t="s">
        <v>673</v>
      </c>
      <c r="E203" s="104" t="s">
        <v>580</v>
      </c>
      <c r="F203" s="105">
        <v>560</v>
      </c>
      <c r="G203" s="104"/>
      <c r="H203" s="104">
        <v>725</v>
      </c>
      <c r="I203" s="122">
        <v>725</v>
      </c>
      <c r="J203" s="123" t="s">
        <v>582</v>
      </c>
      <c r="K203" s="124">
        <f t="shared" si="79"/>
        <v>165</v>
      </c>
      <c r="L203" s="125">
        <f t="shared" si="80"/>
        <v>0.29464285714285715</v>
      </c>
      <c r="M203" s="126" t="s">
        <v>556</v>
      </c>
      <c r="N203" s="127">
        <v>42456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69</v>
      </c>
      <c r="B204" s="102">
        <v>42614</v>
      </c>
      <c r="C204" s="102"/>
      <c r="D204" s="103" t="s">
        <v>674</v>
      </c>
      <c r="E204" s="104" t="s">
        <v>580</v>
      </c>
      <c r="F204" s="105">
        <v>160.5</v>
      </c>
      <c r="G204" s="104"/>
      <c r="H204" s="104">
        <v>210</v>
      </c>
      <c r="I204" s="122">
        <v>210</v>
      </c>
      <c r="J204" s="123" t="s">
        <v>582</v>
      </c>
      <c r="K204" s="124">
        <f t="shared" si="79"/>
        <v>49.5</v>
      </c>
      <c r="L204" s="125">
        <f t="shared" si="80"/>
        <v>0.30841121495327101</v>
      </c>
      <c r="M204" s="126" t="s">
        <v>556</v>
      </c>
      <c r="N204" s="127">
        <v>42871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70</v>
      </c>
      <c r="B205" s="102">
        <v>42646</v>
      </c>
      <c r="C205" s="102"/>
      <c r="D205" s="144" t="s">
        <v>390</v>
      </c>
      <c r="E205" s="104" t="s">
        <v>580</v>
      </c>
      <c r="F205" s="105">
        <v>430</v>
      </c>
      <c r="G205" s="104"/>
      <c r="H205" s="104">
        <v>596</v>
      </c>
      <c r="I205" s="122">
        <v>575</v>
      </c>
      <c r="J205" s="123" t="s">
        <v>720</v>
      </c>
      <c r="K205" s="124">
        <v>166</v>
      </c>
      <c r="L205" s="125">
        <v>0.38604651162790699</v>
      </c>
      <c r="M205" s="126" t="s">
        <v>556</v>
      </c>
      <c r="N205" s="127">
        <v>42769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71</v>
      </c>
      <c r="B206" s="102">
        <v>42657</v>
      </c>
      <c r="C206" s="102"/>
      <c r="D206" s="103" t="s">
        <v>675</v>
      </c>
      <c r="E206" s="104" t="s">
        <v>580</v>
      </c>
      <c r="F206" s="105">
        <v>280</v>
      </c>
      <c r="G206" s="104"/>
      <c r="H206" s="104">
        <v>345</v>
      </c>
      <c r="I206" s="122">
        <v>345</v>
      </c>
      <c r="J206" s="123" t="s">
        <v>582</v>
      </c>
      <c r="K206" s="124">
        <f t="shared" ref="K206:K211" si="81">H206-F206</f>
        <v>65</v>
      </c>
      <c r="L206" s="125">
        <f>K206/F206</f>
        <v>0.23214285714285715</v>
      </c>
      <c r="M206" s="126" t="s">
        <v>556</v>
      </c>
      <c r="N206" s="127">
        <v>42814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72</v>
      </c>
      <c r="B207" s="102">
        <v>42657</v>
      </c>
      <c r="C207" s="102"/>
      <c r="D207" s="103" t="s">
        <v>676</v>
      </c>
      <c r="E207" s="104" t="s">
        <v>580</v>
      </c>
      <c r="F207" s="105">
        <v>245</v>
      </c>
      <c r="G207" s="104"/>
      <c r="H207" s="104">
        <v>325.5</v>
      </c>
      <c r="I207" s="122">
        <v>330</v>
      </c>
      <c r="J207" s="123" t="s">
        <v>677</v>
      </c>
      <c r="K207" s="124">
        <f t="shared" si="81"/>
        <v>80.5</v>
      </c>
      <c r="L207" s="125">
        <f>K207/F207</f>
        <v>0.32857142857142857</v>
      </c>
      <c r="M207" s="126" t="s">
        <v>556</v>
      </c>
      <c r="N207" s="127">
        <v>42769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73</v>
      </c>
      <c r="B208" s="102">
        <v>42660</v>
      </c>
      <c r="C208" s="102"/>
      <c r="D208" s="103" t="s">
        <v>340</v>
      </c>
      <c r="E208" s="104" t="s">
        <v>580</v>
      </c>
      <c r="F208" s="105">
        <v>125</v>
      </c>
      <c r="G208" s="104"/>
      <c r="H208" s="104">
        <v>160</v>
      </c>
      <c r="I208" s="122">
        <v>160</v>
      </c>
      <c r="J208" s="123" t="s">
        <v>639</v>
      </c>
      <c r="K208" s="124">
        <f t="shared" si="81"/>
        <v>35</v>
      </c>
      <c r="L208" s="125">
        <v>0.28000000000000003</v>
      </c>
      <c r="M208" s="126" t="s">
        <v>556</v>
      </c>
      <c r="N208" s="127">
        <v>42803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74</v>
      </c>
      <c r="B209" s="102">
        <v>42660</v>
      </c>
      <c r="C209" s="102"/>
      <c r="D209" s="103" t="s">
        <v>455</v>
      </c>
      <c r="E209" s="104" t="s">
        <v>580</v>
      </c>
      <c r="F209" s="105">
        <v>114</v>
      </c>
      <c r="G209" s="104"/>
      <c r="H209" s="104">
        <v>145</v>
      </c>
      <c r="I209" s="122">
        <v>145</v>
      </c>
      <c r="J209" s="123" t="s">
        <v>639</v>
      </c>
      <c r="K209" s="124">
        <f t="shared" si="81"/>
        <v>31</v>
      </c>
      <c r="L209" s="125">
        <f>K209/F209</f>
        <v>0.27192982456140352</v>
      </c>
      <c r="M209" s="126" t="s">
        <v>556</v>
      </c>
      <c r="N209" s="127">
        <v>42859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75</v>
      </c>
      <c r="B210" s="102">
        <v>42660</v>
      </c>
      <c r="C210" s="102"/>
      <c r="D210" s="103" t="s">
        <v>678</v>
      </c>
      <c r="E210" s="104" t="s">
        <v>580</v>
      </c>
      <c r="F210" s="105">
        <v>212</v>
      </c>
      <c r="G210" s="104"/>
      <c r="H210" s="104">
        <v>280</v>
      </c>
      <c r="I210" s="122">
        <v>276</v>
      </c>
      <c r="J210" s="123" t="s">
        <v>679</v>
      </c>
      <c r="K210" s="124">
        <f t="shared" si="81"/>
        <v>68</v>
      </c>
      <c r="L210" s="125">
        <f>K210/F210</f>
        <v>0.32075471698113206</v>
      </c>
      <c r="M210" s="126" t="s">
        <v>556</v>
      </c>
      <c r="N210" s="127">
        <v>42858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76</v>
      </c>
      <c r="B211" s="102">
        <v>42678</v>
      </c>
      <c r="C211" s="102"/>
      <c r="D211" s="103" t="s">
        <v>149</v>
      </c>
      <c r="E211" s="104" t="s">
        <v>580</v>
      </c>
      <c r="F211" s="105">
        <v>155</v>
      </c>
      <c r="G211" s="104"/>
      <c r="H211" s="104">
        <v>210</v>
      </c>
      <c r="I211" s="122">
        <v>210</v>
      </c>
      <c r="J211" s="123" t="s">
        <v>680</v>
      </c>
      <c r="K211" s="124">
        <f t="shared" si="81"/>
        <v>55</v>
      </c>
      <c r="L211" s="125">
        <f>K211/F211</f>
        <v>0.35483870967741937</v>
      </c>
      <c r="M211" s="126" t="s">
        <v>556</v>
      </c>
      <c r="N211" s="127">
        <v>42944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7">
        <v>77</v>
      </c>
      <c r="B212" s="106">
        <v>42710</v>
      </c>
      <c r="C212" s="106"/>
      <c r="D212" s="107" t="s">
        <v>721</v>
      </c>
      <c r="E212" s="108" t="s">
        <v>580</v>
      </c>
      <c r="F212" s="109">
        <v>150.5</v>
      </c>
      <c r="G212" s="109"/>
      <c r="H212" s="110">
        <v>72.5</v>
      </c>
      <c r="I212" s="128">
        <v>174</v>
      </c>
      <c r="J212" s="129" t="s">
        <v>722</v>
      </c>
      <c r="K212" s="130">
        <v>-78</v>
      </c>
      <c r="L212" s="131">
        <v>-0.51827242524916906</v>
      </c>
      <c r="M212" s="132" t="s">
        <v>620</v>
      </c>
      <c r="N212" s="133">
        <v>43333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78</v>
      </c>
      <c r="B213" s="102">
        <v>42712</v>
      </c>
      <c r="C213" s="102"/>
      <c r="D213" s="103" t="s">
        <v>123</v>
      </c>
      <c r="E213" s="104" t="s">
        <v>580</v>
      </c>
      <c r="F213" s="105">
        <v>380</v>
      </c>
      <c r="G213" s="104"/>
      <c r="H213" s="104">
        <v>478</v>
      </c>
      <c r="I213" s="122">
        <v>468</v>
      </c>
      <c r="J213" s="123" t="s">
        <v>639</v>
      </c>
      <c r="K213" s="124">
        <f>H213-F213</f>
        <v>98</v>
      </c>
      <c r="L213" s="125">
        <f>K213/F213</f>
        <v>0.25789473684210529</v>
      </c>
      <c r="M213" s="126" t="s">
        <v>556</v>
      </c>
      <c r="N213" s="127">
        <v>43025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79</v>
      </c>
      <c r="B214" s="102">
        <v>42734</v>
      </c>
      <c r="C214" s="102"/>
      <c r="D214" s="103" t="s">
        <v>244</v>
      </c>
      <c r="E214" s="104" t="s">
        <v>580</v>
      </c>
      <c r="F214" s="105">
        <v>305</v>
      </c>
      <c r="G214" s="104"/>
      <c r="H214" s="104">
        <v>375</v>
      </c>
      <c r="I214" s="122">
        <v>375</v>
      </c>
      <c r="J214" s="123" t="s">
        <v>639</v>
      </c>
      <c r="K214" s="124">
        <f>H214-F214</f>
        <v>70</v>
      </c>
      <c r="L214" s="125">
        <f>K214/F214</f>
        <v>0.22950819672131148</v>
      </c>
      <c r="M214" s="126" t="s">
        <v>556</v>
      </c>
      <c r="N214" s="127">
        <v>42768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80</v>
      </c>
      <c r="B215" s="102">
        <v>42739</v>
      </c>
      <c r="C215" s="102"/>
      <c r="D215" s="103" t="s">
        <v>342</v>
      </c>
      <c r="E215" s="104" t="s">
        <v>580</v>
      </c>
      <c r="F215" s="105">
        <v>99.5</v>
      </c>
      <c r="G215" s="104"/>
      <c r="H215" s="104">
        <v>158</v>
      </c>
      <c r="I215" s="122">
        <v>158</v>
      </c>
      <c r="J215" s="123" t="s">
        <v>639</v>
      </c>
      <c r="K215" s="124">
        <f>H215-F215</f>
        <v>58.5</v>
      </c>
      <c r="L215" s="125">
        <f>K215/F215</f>
        <v>0.5879396984924623</v>
      </c>
      <c r="M215" s="126" t="s">
        <v>556</v>
      </c>
      <c r="N215" s="127">
        <v>42898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81</v>
      </c>
      <c r="B216" s="102">
        <v>42739</v>
      </c>
      <c r="C216" s="102"/>
      <c r="D216" s="103" t="s">
        <v>342</v>
      </c>
      <c r="E216" s="104" t="s">
        <v>580</v>
      </c>
      <c r="F216" s="105">
        <v>99.5</v>
      </c>
      <c r="G216" s="104"/>
      <c r="H216" s="104">
        <v>158</v>
      </c>
      <c r="I216" s="122">
        <v>158</v>
      </c>
      <c r="J216" s="123" t="s">
        <v>639</v>
      </c>
      <c r="K216" s="124">
        <v>58.5</v>
      </c>
      <c r="L216" s="125">
        <v>0.58793969849246197</v>
      </c>
      <c r="M216" s="126" t="s">
        <v>556</v>
      </c>
      <c r="N216" s="127">
        <v>42898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82</v>
      </c>
      <c r="B217" s="102">
        <v>42786</v>
      </c>
      <c r="C217" s="102"/>
      <c r="D217" s="103" t="s">
        <v>166</v>
      </c>
      <c r="E217" s="104" t="s">
        <v>580</v>
      </c>
      <c r="F217" s="105">
        <v>140.5</v>
      </c>
      <c r="G217" s="104"/>
      <c r="H217" s="104">
        <v>220</v>
      </c>
      <c r="I217" s="122">
        <v>220</v>
      </c>
      <c r="J217" s="123" t="s">
        <v>639</v>
      </c>
      <c r="K217" s="124">
        <f>H217-F217</f>
        <v>79.5</v>
      </c>
      <c r="L217" s="125">
        <f>K217/F217</f>
        <v>0.5658362989323843</v>
      </c>
      <c r="M217" s="126" t="s">
        <v>556</v>
      </c>
      <c r="N217" s="127">
        <v>42864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83</v>
      </c>
      <c r="B218" s="102">
        <v>42786</v>
      </c>
      <c r="C218" s="102"/>
      <c r="D218" s="103" t="s">
        <v>723</v>
      </c>
      <c r="E218" s="104" t="s">
        <v>580</v>
      </c>
      <c r="F218" s="105">
        <v>202.5</v>
      </c>
      <c r="G218" s="104"/>
      <c r="H218" s="104">
        <v>234</v>
      </c>
      <c r="I218" s="122">
        <v>234</v>
      </c>
      <c r="J218" s="123" t="s">
        <v>639</v>
      </c>
      <c r="K218" s="124">
        <v>31.5</v>
      </c>
      <c r="L218" s="125">
        <v>0.155555555555556</v>
      </c>
      <c r="M218" s="126" t="s">
        <v>556</v>
      </c>
      <c r="N218" s="127">
        <v>42836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84</v>
      </c>
      <c r="B219" s="102">
        <v>42818</v>
      </c>
      <c r="C219" s="102"/>
      <c r="D219" s="103" t="s">
        <v>517</v>
      </c>
      <c r="E219" s="104" t="s">
        <v>580</v>
      </c>
      <c r="F219" s="105">
        <v>300.5</v>
      </c>
      <c r="G219" s="104"/>
      <c r="H219" s="104">
        <v>417.5</v>
      </c>
      <c r="I219" s="122">
        <v>420</v>
      </c>
      <c r="J219" s="123" t="s">
        <v>681</v>
      </c>
      <c r="K219" s="124">
        <f>H219-F219</f>
        <v>117</v>
      </c>
      <c r="L219" s="125">
        <f>K219/F219</f>
        <v>0.38935108153078202</v>
      </c>
      <c r="M219" s="126" t="s">
        <v>556</v>
      </c>
      <c r="N219" s="127">
        <v>43070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85</v>
      </c>
      <c r="B220" s="102">
        <v>42818</v>
      </c>
      <c r="C220" s="102"/>
      <c r="D220" s="103" t="s">
        <v>719</v>
      </c>
      <c r="E220" s="104" t="s">
        <v>580</v>
      </c>
      <c r="F220" s="105">
        <v>850</v>
      </c>
      <c r="G220" s="104"/>
      <c r="H220" s="104">
        <v>1042.5</v>
      </c>
      <c r="I220" s="122">
        <v>1023</v>
      </c>
      <c r="J220" s="123" t="s">
        <v>724</v>
      </c>
      <c r="K220" s="124">
        <v>192.5</v>
      </c>
      <c r="L220" s="125">
        <v>0.22647058823529401</v>
      </c>
      <c r="M220" s="126" t="s">
        <v>556</v>
      </c>
      <c r="N220" s="127">
        <v>42830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86</v>
      </c>
      <c r="B221" s="102">
        <v>42830</v>
      </c>
      <c r="C221" s="102"/>
      <c r="D221" s="103" t="s">
        <v>471</v>
      </c>
      <c r="E221" s="104" t="s">
        <v>580</v>
      </c>
      <c r="F221" s="105">
        <v>785</v>
      </c>
      <c r="G221" s="104"/>
      <c r="H221" s="104">
        <v>930</v>
      </c>
      <c r="I221" s="122">
        <v>920</v>
      </c>
      <c r="J221" s="123" t="s">
        <v>682</v>
      </c>
      <c r="K221" s="124">
        <f>H221-F221</f>
        <v>145</v>
      </c>
      <c r="L221" s="125">
        <f>K221/F221</f>
        <v>0.18471337579617833</v>
      </c>
      <c r="M221" s="126" t="s">
        <v>556</v>
      </c>
      <c r="N221" s="127">
        <v>42976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87</v>
      </c>
      <c r="B222" s="106">
        <v>42831</v>
      </c>
      <c r="C222" s="106"/>
      <c r="D222" s="107" t="s">
        <v>725</v>
      </c>
      <c r="E222" s="108" t="s">
        <v>580</v>
      </c>
      <c r="F222" s="109">
        <v>40</v>
      </c>
      <c r="G222" s="109"/>
      <c r="H222" s="110">
        <v>13.1</v>
      </c>
      <c r="I222" s="128">
        <v>60</v>
      </c>
      <c r="J222" s="134" t="s">
        <v>726</v>
      </c>
      <c r="K222" s="130">
        <v>-26.9</v>
      </c>
      <c r="L222" s="131">
        <v>-0.67249999999999999</v>
      </c>
      <c r="M222" s="132" t="s">
        <v>620</v>
      </c>
      <c r="N222" s="133">
        <v>43138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88</v>
      </c>
      <c r="B223" s="102">
        <v>42837</v>
      </c>
      <c r="C223" s="102"/>
      <c r="D223" s="103" t="s">
        <v>87</v>
      </c>
      <c r="E223" s="104" t="s">
        <v>580</v>
      </c>
      <c r="F223" s="105">
        <v>289.5</v>
      </c>
      <c r="G223" s="104"/>
      <c r="H223" s="104">
        <v>354</v>
      </c>
      <c r="I223" s="122">
        <v>360</v>
      </c>
      <c r="J223" s="123" t="s">
        <v>683</v>
      </c>
      <c r="K223" s="124">
        <f t="shared" ref="K223:K231" si="82">H223-F223</f>
        <v>64.5</v>
      </c>
      <c r="L223" s="125">
        <f t="shared" ref="L223:L231" si="83">K223/F223</f>
        <v>0.22279792746113988</v>
      </c>
      <c r="M223" s="126" t="s">
        <v>556</v>
      </c>
      <c r="N223" s="127">
        <v>43040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89</v>
      </c>
      <c r="B224" s="102">
        <v>42845</v>
      </c>
      <c r="C224" s="102"/>
      <c r="D224" s="103" t="s">
        <v>416</v>
      </c>
      <c r="E224" s="104" t="s">
        <v>580</v>
      </c>
      <c r="F224" s="105">
        <v>700</v>
      </c>
      <c r="G224" s="104"/>
      <c r="H224" s="104">
        <v>840</v>
      </c>
      <c r="I224" s="122">
        <v>840</v>
      </c>
      <c r="J224" s="123" t="s">
        <v>684</v>
      </c>
      <c r="K224" s="124">
        <f t="shared" si="82"/>
        <v>140</v>
      </c>
      <c r="L224" s="125">
        <f t="shared" si="83"/>
        <v>0.2</v>
      </c>
      <c r="M224" s="126" t="s">
        <v>556</v>
      </c>
      <c r="N224" s="127">
        <v>42893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90</v>
      </c>
      <c r="B225" s="102">
        <v>42887</v>
      </c>
      <c r="C225" s="102"/>
      <c r="D225" s="144" t="s">
        <v>353</v>
      </c>
      <c r="E225" s="104" t="s">
        <v>580</v>
      </c>
      <c r="F225" s="105">
        <v>130</v>
      </c>
      <c r="G225" s="104"/>
      <c r="H225" s="104">
        <v>144.25</v>
      </c>
      <c r="I225" s="122">
        <v>170</v>
      </c>
      <c r="J225" s="123" t="s">
        <v>685</v>
      </c>
      <c r="K225" s="124">
        <f t="shared" si="82"/>
        <v>14.25</v>
      </c>
      <c r="L225" s="125">
        <f t="shared" si="83"/>
        <v>0.10961538461538461</v>
      </c>
      <c r="M225" s="126" t="s">
        <v>556</v>
      </c>
      <c r="N225" s="127">
        <v>43675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91</v>
      </c>
      <c r="B226" s="102">
        <v>42901</v>
      </c>
      <c r="C226" s="102"/>
      <c r="D226" s="144" t="s">
        <v>686</v>
      </c>
      <c r="E226" s="104" t="s">
        <v>580</v>
      </c>
      <c r="F226" s="105">
        <v>214.5</v>
      </c>
      <c r="G226" s="104"/>
      <c r="H226" s="104">
        <v>262</v>
      </c>
      <c r="I226" s="122">
        <v>262</v>
      </c>
      <c r="J226" s="123" t="s">
        <v>687</v>
      </c>
      <c r="K226" s="124">
        <f t="shared" si="82"/>
        <v>47.5</v>
      </c>
      <c r="L226" s="125">
        <f t="shared" si="83"/>
        <v>0.22144522144522144</v>
      </c>
      <c r="M226" s="126" t="s">
        <v>556</v>
      </c>
      <c r="N226" s="127">
        <v>42977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8">
        <v>92</v>
      </c>
      <c r="B227" s="150">
        <v>42933</v>
      </c>
      <c r="C227" s="150"/>
      <c r="D227" s="151" t="s">
        <v>688</v>
      </c>
      <c r="E227" s="152" t="s">
        <v>580</v>
      </c>
      <c r="F227" s="153">
        <v>370</v>
      </c>
      <c r="G227" s="152"/>
      <c r="H227" s="152">
        <v>447.5</v>
      </c>
      <c r="I227" s="169">
        <v>450</v>
      </c>
      <c r="J227" s="209" t="s">
        <v>639</v>
      </c>
      <c r="K227" s="124">
        <f t="shared" si="82"/>
        <v>77.5</v>
      </c>
      <c r="L227" s="171">
        <f t="shared" si="83"/>
        <v>0.20945945945945946</v>
      </c>
      <c r="M227" s="172" t="s">
        <v>556</v>
      </c>
      <c r="N227" s="173">
        <v>43035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8">
        <v>93</v>
      </c>
      <c r="B228" s="150">
        <v>42943</v>
      </c>
      <c r="C228" s="150"/>
      <c r="D228" s="151" t="s">
        <v>164</v>
      </c>
      <c r="E228" s="152" t="s">
        <v>580</v>
      </c>
      <c r="F228" s="153">
        <v>657.5</v>
      </c>
      <c r="G228" s="152"/>
      <c r="H228" s="152">
        <v>825</v>
      </c>
      <c r="I228" s="169">
        <v>820</v>
      </c>
      <c r="J228" s="209" t="s">
        <v>639</v>
      </c>
      <c r="K228" s="124">
        <f t="shared" si="82"/>
        <v>167.5</v>
      </c>
      <c r="L228" s="171">
        <f t="shared" si="83"/>
        <v>0.25475285171102663</v>
      </c>
      <c r="M228" s="172" t="s">
        <v>556</v>
      </c>
      <c r="N228" s="173">
        <v>43090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94</v>
      </c>
      <c r="B229" s="102">
        <v>42964</v>
      </c>
      <c r="C229" s="102"/>
      <c r="D229" s="103" t="s">
        <v>357</v>
      </c>
      <c r="E229" s="104" t="s">
        <v>580</v>
      </c>
      <c r="F229" s="105">
        <v>605</v>
      </c>
      <c r="G229" s="104"/>
      <c r="H229" s="104">
        <v>750</v>
      </c>
      <c r="I229" s="122">
        <v>750</v>
      </c>
      <c r="J229" s="123" t="s">
        <v>682</v>
      </c>
      <c r="K229" s="124">
        <f t="shared" si="82"/>
        <v>145</v>
      </c>
      <c r="L229" s="125">
        <f t="shared" si="83"/>
        <v>0.23966942148760331</v>
      </c>
      <c r="M229" s="126" t="s">
        <v>556</v>
      </c>
      <c r="N229" s="127">
        <v>43027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25">
        <v>95</v>
      </c>
      <c r="B230" s="145">
        <v>42979</v>
      </c>
      <c r="C230" s="145"/>
      <c r="D230" s="146" t="s">
        <v>475</v>
      </c>
      <c r="E230" s="147" t="s">
        <v>580</v>
      </c>
      <c r="F230" s="148">
        <v>255</v>
      </c>
      <c r="G230" s="149"/>
      <c r="H230" s="149">
        <v>217.25</v>
      </c>
      <c r="I230" s="149">
        <v>320</v>
      </c>
      <c r="J230" s="166" t="s">
        <v>689</v>
      </c>
      <c r="K230" s="130">
        <f t="shared" si="82"/>
        <v>-37.75</v>
      </c>
      <c r="L230" s="167">
        <f t="shared" si="83"/>
        <v>-0.14803921568627451</v>
      </c>
      <c r="M230" s="132" t="s">
        <v>620</v>
      </c>
      <c r="N230" s="168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96</v>
      </c>
      <c r="B231" s="102">
        <v>42997</v>
      </c>
      <c r="C231" s="102"/>
      <c r="D231" s="103" t="s">
        <v>690</v>
      </c>
      <c r="E231" s="104" t="s">
        <v>580</v>
      </c>
      <c r="F231" s="105">
        <v>215</v>
      </c>
      <c r="G231" s="104"/>
      <c r="H231" s="104">
        <v>258</v>
      </c>
      <c r="I231" s="122">
        <v>258</v>
      </c>
      <c r="J231" s="123" t="s">
        <v>639</v>
      </c>
      <c r="K231" s="124">
        <f t="shared" si="82"/>
        <v>43</v>
      </c>
      <c r="L231" s="125">
        <f t="shared" si="83"/>
        <v>0.2</v>
      </c>
      <c r="M231" s="126" t="s">
        <v>556</v>
      </c>
      <c r="N231" s="127">
        <v>43040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97</v>
      </c>
      <c r="B232" s="102">
        <v>42997</v>
      </c>
      <c r="C232" s="102"/>
      <c r="D232" s="103" t="s">
        <v>690</v>
      </c>
      <c r="E232" s="104" t="s">
        <v>580</v>
      </c>
      <c r="F232" s="105">
        <v>215</v>
      </c>
      <c r="G232" s="104"/>
      <c r="H232" s="104">
        <v>258</v>
      </c>
      <c r="I232" s="122">
        <v>258</v>
      </c>
      <c r="J232" s="209" t="s">
        <v>639</v>
      </c>
      <c r="K232" s="124">
        <v>43</v>
      </c>
      <c r="L232" s="125">
        <v>0.2</v>
      </c>
      <c r="M232" s="126" t="s">
        <v>556</v>
      </c>
      <c r="N232" s="127">
        <v>43040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9">
        <v>98</v>
      </c>
      <c r="B233" s="190">
        <v>42998</v>
      </c>
      <c r="C233" s="190"/>
      <c r="D233" s="332" t="s">
        <v>780</v>
      </c>
      <c r="E233" s="191" t="s">
        <v>580</v>
      </c>
      <c r="F233" s="192">
        <v>75</v>
      </c>
      <c r="G233" s="191"/>
      <c r="H233" s="191">
        <v>90</v>
      </c>
      <c r="I233" s="210">
        <v>90</v>
      </c>
      <c r="J233" s="123" t="s">
        <v>691</v>
      </c>
      <c r="K233" s="124">
        <f t="shared" ref="K233:K238" si="84">H233-F233</f>
        <v>15</v>
      </c>
      <c r="L233" s="125">
        <f t="shared" ref="L233:L238" si="85">K233/F233</f>
        <v>0.2</v>
      </c>
      <c r="M233" s="126" t="s">
        <v>556</v>
      </c>
      <c r="N233" s="127">
        <v>43019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99</v>
      </c>
      <c r="B234" s="150">
        <v>43011</v>
      </c>
      <c r="C234" s="150"/>
      <c r="D234" s="151" t="s">
        <v>692</v>
      </c>
      <c r="E234" s="152" t="s">
        <v>580</v>
      </c>
      <c r="F234" s="153">
        <v>315</v>
      </c>
      <c r="G234" s="152"/>
      <c r="H234" s="152">
        <v>392</v>
      </c>
      <c r="I234" s="169">
        <v>384</v>
      </c>
      <c r="J234" s="209" t="s">
        <v>693</v>
      </c>
      <c r="K234" s="124">
        <f t="shared" si="84"/>
        <v>77</v>
      </c>
      <c r="L234" s="171">
        <f t="shared" si="85"/>
        <v>0.24444444444444444</v>
      </c>
      <c r="M234" s="172" t="s">
        <v>556</v>
      </c>
      <c r="N234" s="173">
        <v>43017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100</v>
      </c>
      <c r="B235" s="150">
        <v>43013</v>
      </c>
      <c r="C235" s="150"/>
      <c r="D235" s="151" t="s">
        <v>694</v>
      </c>
      <c r="E235" s="152" t="s">
        <v>580</v>
      </c>
      <c r="F235" s="153">
        <v>145</v>
      </c>
      <c r="G235" s="152"/>
      <c r="H235" s="152">
        <v>179</v>
      </c>
      <c r="I235" s="169">
        <v>180</v>
      </c>
      <c r="J235" s="209" t="s">
        <v>570</v>
      </c>
      <c r="K235" s="124">
        <f t="shared" si="84"/>
        <v>34</v>
      </c>
      <c r="L235" s="171">
        <f t="shared" si="85"/>
        <v>0.23448275862068965</v>
      </c>
      <c r="M235" s="172" t="s">
        <v>556</v>
      </c>
      <c r="N235" s="173">
        <v>43025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8">
        <v>101</v>
      </c>
      <c r="B236" s="150">
        <v>43014</v>
      </c>
      <c r="C236" s="150"/>
      <c r="D236" s="151" t="s">
        <v>330</v>
      </c>
      <c r="E236" s="152" t="s">
        <v>580</v>
      </c>
      <c r="F236" s="153">
        <v>256</v>
      </c>
      <c r="G236" s="152"/>
      <c r="H236" s="152">
        <v>323</v>
      </c>
      <c r="I236" s="169">
        <v>320</v>
      </c>
      <c r="J236" s="209" t="s">
        <v>639</v>
      </c>
      <c r="K236" s="124">
        <f t="shared" si="84"/>
        <v>67</v>
      </c>
      <c r="L236" s="171">
        <f t="shared" si="85"/>
        <v>0.26171875</v>
      </c>
      <c r="M236" s="172" t="s">
        <v>556</v>
      </c>
      <c r="N236" s="173">
        <v>43067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8">
        <v>102</v>
      </c>
      <c r="B237" s="150">
        <v>43017</v>
      </c>
      <c r="C237" s="150"/>
      <c r="D237" s="151" t="s">
        <v>350</v>
      </c>
      <c r="E237" s="152" t="s">
        <v>580</v>
      </c>
      <c r="F237" s="153">
        <v>137.5</v>
      </c>
      <c r="G237" s="152"/>
      <c r="H237" s="152">
        <v>184</v>
      </c>
      <c r="I237" s="169">
        <v>183</v>
      </c>
      <c r="J237" s="170" t="s">
        <v>695</v>
      </c>
      <c r="K237" s="124">
        <f t="shared" si="84"/>
        <v>46.5</v>
      </c>
      <c r="L237" s="171">
        <f t="shared" si="85"/>
        <v>0.33818181818181819</v>
      </c>
      <c r="M237" s="172" t="s">
        <v>556</v>
      </c>
      <c r="N237" s="173">
        <v>43108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8">
        <v>103</v>
      </c>
      <c r="B238" s="150">
        <v>43018</v>
      </c>
      <c r="C238" s="150"/>
      <c r="D238" s="151" t="s">
        <v>696</v>
      </c>
      <c r="E238" s="152" t="s">
        <v>580</v>
      </c>
      <c r="F238" s="153">
        <v>125.5</v>
      </c>
      <c r="G238" s="152"/>
      <c r="H238" s="152">
        <v>158</v>
      </c>
      <c r="I238" s="169">
        <v>155</v>
      </c>
      <c r="J238" s="170" t="s">
        <v>697</v>
      </c>
      <c r="K238" s="124">
        <f t="shared" si="84"/>
        <v>32.5</v>
      </c>
      <c r="L238" s="171">
        <f t="shared" si="85"/>
        <v>0.25896414342629481</v>
      </c>
      <c r="M238" s="172" t="s">
        <v>556</v>
      </c>
      <c r="N238" s="173">
        <v>43067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8">
        <v>104</v>
      </c>
      <c r="B239" s="150">
        <v>43018</v>
      </c>
      <c r="C239" s="150"/>
      <c r="D239" s="151" t="s">
        <v>727</v>
      </c>
      <c r="E239" s="152" t="s">
        <v>580</v>
      </c>
      <c r="F239" s="153">
        <v>895</v>
      </c>
      <c r="G239" s="152"/>
      <c r="H239" s="152">
        <v>1122.5</v>
      </c>
      <c r="I239" s="169">
        <v>1078</v>
      </c>
      <c r="J239" s="170" t="s">
        <v>728</v>
      </c>
      <c r="K239" s="124">
        <v>227.5</v>
      </c>
      <c r="L239" s="171">
        <v>0.25418994413407803</v>
      </c>
      <c r="M239" s="172" t="s">
        <v>556</v>
      </c>
      <c r="N239" s="173">
        <v>43117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8">
        <v>105</v>
      </c>
      <c r="B240" s="150">
        <v>43020</v>
      </c>
      <c r="C240" s="150"/>
      <c r="D240" s="151" t="s">
        <v>338</v>
      </c>
      <c r="E240" s="152" t="s">
        <v>580</v>
      </c>
      <c r="F240" s="153">
        <v>525</v>
      </c>
      <c r="G240" s="152"/>
      <c r="H240" s="152">
        <v>629</v>
      </c>
      <c r="I240" s="169">
        <v>629</v>
      </c>
      <c r="J240" s="209" t="s">
        <v>639</v>
      </c>
      <c r="K240" s="124">
        <v>104</v>
      </c>
      <c r="L240" s="171">
        <v>0.19809523809523799</v>
      </c>
      <c r="M240" s="172" t="s">
        <v>556</v>
      </c>
      <c r="N240" s="173">
        <v>43119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8">
        <v>106</v>
      </c>
      <c r="B241" s="150">
        <v>43046</v>
      </c>
      <c r="C241" s="150"/>
      <c r="D241" s="151" t="s">
        <v>379</v>
      </c>
      <c r="E241" s="152" t="s">
        <v>580</v>
      </c>
      <c r="F241" s="153">
        <v>740</v>
      </c>
      <c r="G241" s="152"/>
      <c r="H241" s="152">
        <v>892.5</v>
      </c>
      <c r="I241" s="169">
        <v>900</v>
      </c>
      <c r="J241" s="170" t="s">
        <v>698</v>
      </c>
      <c r="K241" s="124">
        <f>H241-F241</f>
        <v>152.5</v>
      </c>
      <c r="L241" s="171">
        <f>K241/F241</f>
        <v>0.20608108108108109</v>
      </c>
      <c r="M241" s="172" t="s">
        <v>556</v>
      </c>
      <c r="N241" s="173">
        <v>43052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107</v>
      </c>
      <c r="B242" s="102">
        <v>43073</v>
      </c>
      <c r="C242" s="102"/>
      <c r="D242" s="103" t="s">
        <v>699</v>
      </c>
      <c r="E242" s="104" t="s">
        <v>580</v>
      </c>
      <c r="F242" s="105">
        <v>118.5</v>
      </c>
      <c r="G242" s="104"/>
      <c r="H242" s="104">
        <v>143.5</v>
      </c>
      <c r="I242" s="122">
        <v>145</v>
      </c>
      <c r="J242" s="137" t="s">
        <v>700</v>
      </c>
      <c r="K242" s="124">
        <f>H242-F242</f>
        <v>25</v>
      </c>
      <c r="L242" s="125">
        <f>K242/F242</f>
        <v>0.2109704641350211</v>
      </c>
      <c r="M242" s="126" t="s">
        <v>556</v>
      </c>
      <c r="N242" s="127">
        <v>43097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7">
        <v>108</v>
      </c>
      <c r="B243" s="106">
        <v>43090</v>
      </c>
      <c r="C243" s="106"/>
      <c r="D243" s="154" t="s">
        <v>420</v>
      </c>
      <c r="E243" s="108" t="s">
        <v>580</v>
      </c>
      <c r="F243" s="109">
        <v>715</v>
      </c>
      <c r="G243" s="109"/>
      <c r="H243" s="110">
        <v>500</v>
      </c>
      <c r="I243" s="128">
        <v>872</v>
      </c>
      <c r="J243" s="134" t="s">
        <v>701</v>
      </c>
      <c r="K243" s="130">
        <f>H243-F243</f>
        <v>-215</v>
      </c>
      <c r="L243" s="131">
        <f>K243/F243</f>
        <v>-0.30069930069930068</v>
      </c>
      <c r="M243" s="132" t="s">
        <v>620</v>
      </c>
      <c r="N243" s="133">
        <v>43670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109</v>
      </c>
      <c r="B244" s="102">
        <v>43098</v>
      </c>
      <c r="C244" s="102"/>
      <c r="D244" s="103" t="s">
        <v>692</v>
      </c>
      <c r="E244" s="104" t="s">
        <v>580</v>
      </c>
      <c r="F244" s="105">
        <v>435</v>
      </c>
      <c r="G244" s="104"/>
      <c r="H244" s="104">
        <v>542.5</v>
      </c>
      <c r="I244" s="122">
        <v>539</v>
      </c>
      <c r="J244" s="137" t="s">
        <v>639</v>
      </c>
      <c r="K244" s="124">
        <v>107.5</v>
      </c>
      <c r="L244" s="125">
        <v>0.247126436781609</v>
      </c>
      <c r="M244" s="126" t="s">
        <v>556</v>
      </c>
      <c r="N244" s="127">
        <v>43206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6">
        <v>110</v>
      </c>
      <c r="B245" s="102">
        <v>43098</v>
      </c>
      <c r="C245" s="102"/>
      <c r="D245" s="103" t="s">
        <v>530</v>
      </c>
      <c r="E245" s="104" t="s">
        <v>580</v>
      </c>
      <c r="F245" s="105">
        <v>885</v>
      </c>
      <c r="G245" s="104"/>
      <c r="H245" s="104">
        <v>1090</v>
      </c>
      <c r="I245" s="122">
        <v>1084</v>
      </c>
      <c r="J245" s="137" t="s">
        <v>639</v>
      </c>
      <c r="K245" s="124">
        <v>205</v>
      </c>
      <c r="L245" s="125">
        <v>0.23163841807909599</v>
      </c>
      <c r="M245" s="126" t="s">
        <v>556</v>
      </c>
      <c r="N245" s="127">
        <v>43213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6">
        <v>111</v>
      </c>
      <c r="B246" s="317">
        <v>43192</v>
      </c>
      <c r="C246" s="317"/>
      <c r="D246" s="112" t="s">
        <v>709</v>
      </c>
      <c r="E246" s="318" t="s">
        <v>580</v>
      </c>
      <c r="F246" s="319">
        <v>478.5</v>
      </c>
      <c r="G246" s="318"/>
      <c r="H246" s="318">
        <v>442</v>
      </c>
      <c r="I246" s="320">
        <v>613</v>
      </c>
      <c r="J246" s="341" t="s">
        <v>797</v>
      </c>
      <c r="K246" s="130">
        <f>H246-F246</f>
        <v>-36.5</v>
      </c>
      <c r="L246" s="131">
        <f>K246/F246</f>
        <v>-7.6280041797283177E-2</v>
      </c>
      <c r="M246" s="132" t="s">
        <v>620</v>
      </c>
      <c r="N246" s="133">
        <v>43762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7">
        <v>112</v>
      </c>
      <c r="B247" s="106">
        <v>43194</v>
      </c>
      <c r="C247" s="106"/>
      <c r="D247" s="331" t="s">
        <v>779</v>
      </c>
      <c r="E247" s="108" t="s">
        <v>580</v>
      </c>
      <c r="F247" s="109">
        <f>141.5-7.3</f>
        <v>134.19999999999999</v>
      </c>
      <c r="G247" s="109"/>
      <c r="H247" s="110">
        <v>77</v>
      </c>
      <c r="I247" s="128">
        <v>180</v>
      </c>
      <c r="J247" s="341" t="s">
        <v>796</v>
      </c>
      <c r="K247" s="130">
        <f>H247-F247</f>
        <v>-57.199999999999989</v>
      </c>
      <c r="L247" s="131">
        <f>K247/F247</f>
        <v>-0.42622950819672129</v>
      </c>
      <c r="M247" s="132" t="s">
        <v>620</v>
      </c>
      <c r="N247" s="133">
        <v>43522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7">
        <v>113</v>
      </c>
      <c r="B248" s="106">
        <v>43209</v>
      </c>
      <c r="C248" s="106"/>
      <c r="D248" s="107" t="s">
        <v>702</v>
      </c>
      <c r="E248" s="108" t="s">
        <v>580</v>
      </c>
      <c r="F248" s="109">
        <v>430</v>
      </c>
      <c r="G248" s="109"/>
      <c r="H248" s="110">
        <v>220</v>
      </c>
      <c r="I248" s="128">
        <v>537</v>
      </c>
      <c r="J248" s="134" t="s">
        <v>703</v>
      </c>
      <c r="K248" s="130">
        <f>H248-F248</f>
        <v>-210</v>
      </c>
      <c r="L248" s="131">
        <f>K248/F248</f>
        <v>-0.48837209302325579</v>
      </c>
      <c r="M248" s="132" t="s">
        <v>620</v>
      </c>
      <c r="N248" s="133">
        <v>43252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9">
        <v>114</v>
      </c>
      <c r="B249" s="190">
        <v>43220</v>
      </c>
      <c r="C249" s="190"/>
      <c r="D249" s="151" t="s">
        <v>380</v>
      </c>
      <c r="E249" s="191" t="s">
        <v>580</v>
      </c>
      <c r="F249" s="191">
        <v>153.5</v>
      </c>
      <c r="G249" s="191"/>
      <c r="H249" s="191">
        <v>196</v>
      </c>
      <c r="I249" s="210">
        <v>196</v>
      </c>
      <c r="J249" s="137" t="s">
        <v>812</v>
      </c>
      <c r="K249" s="124">
        <f>H249-F249</f>
        <v>42.5</v>
      </c>
      <c r="L249" s="125">
        <f>K249/F249</f>
        <v>0.27687296416938112</v>
      </c>
      <c r="M249" s="126" t="s">
        <v>556</v>
      </c>
      <c r="N249" s="322">
        <v>43605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7">
        <v>115</v>
      </c>
      <c r="B250" s="106">
        <v>43306</v>
      </c>
      <c r="C250" s="106"/>
      <c r="D250" s="107" t="s">
        <v>725</v>
      </c>
      <c r="E250" s="108" t="s">
        <v>580</v>
      </c>
      <c r="F250" s="109">
        <v>27.5</v>
      </c>
      <c r="G250" s="109"/>
      <c r="H250" s="110">
        <v>13.1</v>
      </c>
      <c r="I250" s="128">
        <v>60</v>
      </c>
      <c r="J250" s="134" t="s">
        <v>729</v>
      </c>
      <c r="K250" s="130">
        <v>-14.4</v>
      </c>
      <c r="L250" s="131">
        <v>-0.52363636363636401</v>
      </c>
      <c r="M250" s="132" t="s">
        <v>620</v>
      </c>
      <c r="N250" s="133">
        <v>43138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6">
        <v>116</v>
      </c>
      <c r="B251" s="317">
        <v>43318</v>
      </c>
      <c r="C251" s="317"/>
      <c r="D251" s="112" t="s">
        <v>704</v>
      </c>
      <c r="E251" s="318" t="s">
        <v>580</v>
      </c>
      <c r="F251" s="318">
        <v>148.5</v>
      </c>
      <c r="G251" s="318"/>
      <c r="H251" s="318">
        <v>102</v>
      </c>
      <c r="I251" s="320">
        <v>182</v>
      </c>
      <c r="J251" s="134" t="s">
        <v>811</v>
      </c>
      <c r="K251" s="130">
        <f>H251-F251</f>
        <v>-46.5</v>
      </c>
      <c r="L251" s="131">
        <f>K251/F251</f>
        <v>-0.31313131313131315</v>
      </c>
      <c r="M251" s="132" t="s">
        <v>620</v>
      </c>
      <c r="N251" s="133">
        <v>43661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6">
        <v>117</v>
      </c>
      <c r="B252" s="102">
        <v>43335</v>
      </c>
      <c r="C252" s="102"/>
      <c r="D252" s="103" t="s">
        <v>730</v>
      </c>
      <c r="E252" s="104" t="s">
        <v>580</v>
      </c>
      <c r="F252" s="152">
        <v>285</v>
      </c>
      <c r="G252" s="104"/>
      <c r="H252" s="104">
        <v>355</v>
      </c>
      <c r="I252" s="122">
        <v>364</v>
      </c>
      <c r="J252" s="137" t="s">
        <v>731</v>
      </c>
      <c r="K252" s="124">
        <v>70</v>
      </c>
      <c r="L252" s="125">
        <v>0.24561403508771901</v>
      </c>
      <c r="M252" s="126" t="s">
        <v>556</v>
      </c>
      <c r="N252" s="127">
        <v>43455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6">
        <v>118</v>
      </c>
      <c r="B253" s="102">
        <v>43341</v>
      </c>
      <c r="C253" s="102"/>
      <c r="D253" s="103" t="s">
        <v>370</v>
      </c>
      <c r="E253" s="104" t="s">
        <v>580</v>
      </c>
      <c r="F253" s="152">
        <v>525</v>
      </c>
      <c r="G253" s="104"/>
      <c r="H253" s="104">
        <v>585</v>
      </c>
      <c r="I253" s="122">
        <v>635</v>
      </c>
      <c r="J253" s="137" t="s">
        <v>705</v>
      </c>
      <c r="K253" s="124">
        <f t="shared" ref="K253:K265" si="86">H253-F253</f>
        <v>60</v>
      </c>
      <c r="L253" s="125">
        <f t="shared" ref="L253:L265" si="87">K253/F253</f>
        <v>0.11428571428571428</v>
      </c>
      <c r="M253" s="126" t="s">
        <v>556</v>
      </c>
      <c r="N253" s="127">
        <v>43662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6">
        <v>119</v>
      </c>
      <c r="B254" s="102">
        <v>43395</v>
      </c>
      <c r="C254" s="102"/>
      <c r="D254" s="103" t="s">
        <v>357</v>
      </c>
      <c r="E254" s="104" t="s">
        <v>580</v>
      </c>
      <c r="F254" s="152">
        <v>475</v>
      </c>
      <c r="G254" s="104"/>
      <c r="H254" s="104">
        <v>574</v>
      </c>
      <c r="I254" s="122">
        <v>570</v>
      </c>
      <c r="J254" s="137" t="s">
        <v>639</v>
      </c>
      <c r="K254" s="124">
        <f t="shared" si="86"/>
        <v>99</v>
      </c>
      <c r="L254" s="125">
        <f t="shared" si="87"/>
        <v>0.20842105263157895</v>
      </c>
      <c r="M254" s="126" t="s">
        <v>556</v>
      </c>
      <c r="N254" s="127">
        <v>43403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8">
        <v>120</v>
      </c>
      <c r="B255" s="150">
        <v>43397</v>
      </c>
      <c r="C255" s="150"/>
      <c r="D255" s="357" t="s">
        <v>377</v>
      </c>
      <c r="E255" s="152" t="s">
        <v>580</v>
      </c>
      <c r="F255" s="152">
        <v>707.5</v>
      </c>
      <c r="G255" s="152"/>
      <c r="H255" s="152">
        <v>872</v>
      </c>
      <c r="I255" s="169">
        <v>872</v>
      </c>
      <c r="J255" s="170" t="s">
        <v>639</v>
      </c>
      <c r="K255" s="124">
        <f t="shared" si="86"/>
        <v>164.5</v>
      </c>
      <c r="L255" s="171">
        <f t="shared" si="87"/>
        <v>0.23250883392226149</v>
      </c>
      <c r="M255" s="172" t="s">
        <v>556</v>
      </c>
      <c r="N255" s="173">
        <v>43482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8">
        <v>121</v>
      </c>
      <c r="B256" s="150">
        <v>43398</v>
      </c>
      <c r="C256" s="150"/>
      <c r="D256" s="357" t="s">
        <v>339</v>
      </c>
      <c r="E256" s="152" t="s">
        <v>580</v>
      </c>
      <c r="F256" s="152">
        <v>162</v>
      </c>
      <c r="G256" s="152"/>
      <c r="H256" s="152">
        <v>204</v>
      </c>
      <c r="I256" s="169">
        <v>209</v>
      </c>
      <c r="J256" s="170" t="s">
        <v>810</v>
      </c>
      <c r="K256" s="124">
        <f t="shared" si="86"/>
        <v>42</v>
      </c>
      <c r="L256" s="171">
        <f t="shared" si="87"/>
        <v>0.25925925925925924</v>
      </c>
      <c r="M256" s="172" t="s">
        <v>556</v>
      </c>
      <c r="N256" s="173">
        <v>43539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122</v>
      </c>
      <c r="B257" s="190">
        <v>43399</v>
      </c>
      <c r="C257" s="190"/>
      <c r="D257" s="151" t="s">
        <v>465</v>
      </c>
      <c r="E257" s="191" t="s">
        <v>580</v>
      </c>
      <c r="F257" s="191">
        <v>240</v>
      </c>
      <c r="G257" s="191"/>
      <c r="H257" s="191">
        <v>297</v>
      </c>
      <c r="I257" s="210">
        <v>297</v>
      </c>
      <c r="J257" s="170" t="s">
        <v>639</v>
      </c>
      <c r="K257" s="211">
        <f t="shared" si="86"/>
        <v>57</v>
      </c>
      <c r="L257" s="212">
        <f t="shared" si="87"/>
        <v>0.23749999999999999</v>
      </c>
      <c r="M257" s="213" t="s">
        <v>556</v>
      </c>
      <c r="N257" s="214">
        <v>43417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6">
        <v>123</v>
      </c>
      <c r="B258" s="102">
        <v>43439</v>
      </c>
      <c r="C258" s="102"/>
      <c r="D258" s="144" t="s">
        <v>706</v>
      </c>
      <c r="E258" s="104" t="s">
        <v>580</v>
      </c>
      <c r="F258" s="104">
        <v>202.5</v>
      </c>
      <c r="G258" s="104"/>
      <c r="H258" s="104">
        <v>255</v>
      </c>
      <c r="I258" s="122">
        <v>252</v>
      </c>
      <c r="J258" s="137" t="s">
        <v>639</v>
      </c>
      <c r="K258" s="124">
        <f t="shared" si="86"/>
        <v>52.5</v>
      </c>
      <c r="L258" s="125">
        <f t="shared" si="87"/>
        <v>0.25925925925925924</v>
      </c>
      <c r="M258" s="126" t="s">
        <v>556</v>
      </c>
      <c r="N258" s="127">
        <v>43542</v>
      </c>
      <c r="O258" s="54"/>
      <c r="P258" s="13"/>
      <c r="Q258" s="13"/>
      <c r="R258" s="90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124</v>
      </c>
      <c r="B259" s="190">
        <v>43465</v>
      </c>
      <c r="C259" s="102"/>
      <c r="D259" s="357" t="s">
        <v>402</v>
      </c>
      <c r="E259" s="191" t="s">
        <v>580</v>
      </c>
      <c r="F259" s="191">
        <v>710</v>
      </c>
      <c r="G259" s="191"/>
      <c r="H259" s="191">
        <v>866</v>
      </c>
      <c r="I259" s="210">
        <v>866</v>
      </c>
      <c r="J259" s="170" t="s">
        <v>639</v>
      </c>
      <c r="K259" s="124">
        <f t="shared" si="86"/>
        <v>156</v>
      </c>
      <c r="L259" s="125">
        <f t="shared" si="87"/>
        <v>0.21971830985915494</v>
      </c>
      <c r="M259" s="126" t="s">
        <v>556</v>
      </c>
      <c r="N259" s="322">
        <v>43553</v>
      </c>
      <c r="O259" s="54"/>
      <c r="P259" s="13"/>
      <c r="Q259" s="13"/>
      <c r="R259" s="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125</v>
      </c>
      <c r="B260" s="190">
        <v>43522</v>
      </c>
      <c r="C260" s="190"/>
      <c r="D260" s="357" t="s">
        <v>139</v>
      </c>
      <c r="E260" s="191" t="s">
        <v>580</v>
      </c>
      <c r="F260" s="191">
        <v>337.25</v>
      </c>
      <c r="G260" s="191"/>
      <c r="H260" s="191">
        <v>398.5</v>
      </c>
      <c r="I260" s="210">
        <v>411</v>
      </c>
      <c r="J260" s="137" t="s">
        <v>809</v>
      </c>
      <c r="K260" s="124">
        <f t="shared" si="86"/>
        <v>61.25</v>
      </c>
      <c r="L260" s="125">
        <f t="shared" si="87"/>
        <v>0.1816160118606375</v>
      </c>
      <c r="M260" s="126" t="s">
        <v>556</v>
      </c>
      <c r="N260" s="322">
        <v>43760</v>
      </c>
      <c r="O260" s="54"/>
      <c r="P260" s="13"/>
      <c r="Q260" s="13"/>
      <c r="R260" s="90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27">
        <v>126</v>
      </c>
      <c r="B261" s="155">
        <v>43559</v>
      </c>
      <c r="C261" s="155"/>
      <c r="D261" s="156" t="s">
        <v>394</v>
      </c>
      <c r="E261" s="157" t="s">
        <v>580</v>
      </c>
      <c r="F261" s="157">
        <v>130</v>
      </c>
      <c r="G261" s="157"/>
      <c r="H261" s="157">
        <v>65</v>
      </c>
      <c r="I261" s="174">
        <v>158</v>
      </c>
      <c r="J261" s="134" t="s">
        <v>707</v>
      </c>
      <c r="K261" s="130">
        <f t="shared" si="86"/>
        <v>-65</v>
      </c>
      <c r="L261" s="131">
        <f t="shared" si="87"/>
        <v>-0.5</v>
      </c>
      <c r="M261" s="132" t="s">
        <v>620</v>
      </c>
      <c r="N261" s="133">
        <v>43726</v>
      </c>
      <c r="O261" s="54"/>
      <c r="P261" s="13"/>
      <c r="Q261" s="13"/>
      <c r="R261" s="1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28">
        <v>127</v>
      </c>
      <c r="B262" s="175">
        <v>43017</v>
      </c>
      <c r="C262" s="175"/>
      <c r="D262" s="176" t="s">
        <v>166</v>
      </c>
      <c r="E262" s="177" t="s">
        <v>580</v>
      </c>
      <c r="F262" s="178">
        <v>141.5</v>
      </c>
      <c r="G262" s="179"/>
      <c r="H262" s="179">
        <v>183.5</v>
      </c>
      <c r="I262" s="179">
        <v>210</v>
      </c>
      <c r="J262" s="200" t="s">
        <v>801</v>
      </c>
      <c r="K262" s="201">
        <f t="shared" si="86"/>
        <v>42</v>
      </c>
      <c r="L262" s="202">
        <f t="shared" si="87"/>
        <v>0.29681978798586572</v>
      </c>
      <c r="M262" s="178" t="s">
        <v>556</v>
      </c>
      <c r="N262" s="203">
        <v>43042</v>
      </c>
      <c r="O262" s="54"/>
      <c r="P262" s="13"/>
      <c r="Q262" s="13"/>
      <c r="R262" s="90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27">
        <v>128</v>
      </c>
      <c r="B263" s="155">
        <v>43074</v>
      </c>
      <c r="C263" s="155"/>
      <c r="D263" s="156" t="s">
        <v>295</v>
      </c>
      <c r="E263" s="157" t="s">
        <v>580</v>
      </c>
      <c r="F263" s="158">
        <v>172</v>
      </c>
      <c r="G263" s="157"/>
      <c r="H263" s="157">
        <v>155.25</v>
      </c>
      <c r="I263" s="174">
        <v>230</v>
      </c>
      <c r="J263" s="341" t="s">
        <v>794</v>
      </c>
      <c r="K263" s="130">
        <f t="shared" ref="K263" si="88">H263-F263</f>
        <v>-16.75</v>
      </c>
      <c r="L263" s="131">
        <f t="shared" ref="L263" si="89">K263/F263</f>
        <v>-9.7383720930232565E-2</v>
      </c>
      <c r="M263" s="132" t="s">
        <v>620</v>
      </c>
      <c r="N263" s="133">
        <v>43787</v>
      </c>
      <c r="O263" s="54"/>
      <c r="P263" s="13"/>
      <c r="Q263" s="13"/>
      <c r="R263" s="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129</v>
      </c>
      <c r="B264" s="190">
        <v>43398</v>
      </c>
      <c r="C264" s="190"/>
      <c r="D264" s="151" t="s">
        <v>103</v>
      </c>
      <c r="E264" s="191" t="s">
        <v>580</v>
      </c>
      <c r="F264" s="191">
        <v>698.5</v>
      </c>
      <c r="G264" s="191"/>
      <c r="H264" s="191">
        <v>890</v>
      </c>
      <c r="I264" s="210">
        <v>890</v>
      </c>
      <c r="J264" s="137" t="s">
        <v>927</v>
      </c>
      <c r="K264" s="124">
        <f t="shared" si="86"/>
        <v>191.5</v>
      </c>
      <c r="L264" s="125">
        <f t="shared" si="87"/>
        <v>0.27415891195418757</v>
      </c>
      <c r="M264" s="126" t="s">
        <v>556</v>
      </c>
      <c r="N264" s="322">
        <v>44328</v>
      </c>
      <c r="O264" s="54"/>
      <c r="P264" s="13"/>
      <c r="Q264" s="13"/>
      <c r="R264" s="14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130</v>
      </c>
      <c r="B265" s="190">
        <v>42877</v>
      </c>
      <c r="C265" s="190"/>
      <c r="D265" s="151" t="s">
        <v>369</v>
      </c>
      <c r="E265" s="191" t="s">
        <v>580</v>
      </c>
      <c r="F265" s="191">
        <v>127.6</v>
      </c>
      <c r="G265" s="191"/>
      <c r="H265" s="191">
        <v>138</v>
      </c>
      <c r="I265" s="210">
        <v>190</v>
      </c>
      <c r="J265" s="137" t="s">
        <v>798</v>
      </c>
      <c r="K265" s="124">
        <f t="shared" si="86"/>
        <v>10.400000000000006</v>
      </c>
      <c r="L265" s="125">
        <f t="shared" si="87"/>
        <v>8.1504702194357417E-2</v>
      </c>
      <c r="M265" s="126" t="s">
        <v>556</v>
      </c>
      <c r="N265" s="322">
        <v>43774</v>
      </c>
      <c r="O265" s="54"/>
      <c r="P265" s="13"/>
      <c r="Q265" s="13"/>
      <c r="R265" s="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131</v>
      </c>
      <c r="B266" s="190">
        <v>43158</v>
      </c>
      <c r="C266" s="190"/>
      <c r="D266" s="151" t="s">
        <v>711</v>
      </c>
      <c r="E266" s="191" t="s">
        <v>580</v>
      </c>
      <c r="F266" s="191">
        <v>317</v>
      </c>
      <c r="G266" s="191"/>
      <c r="H266" s="191">
        <v>382.5</v>
      </c>
      <c r="I266" s="210">
        <v>398</v>
      </c>
      <c r="J266" s="137" t="s">
        <v>836</v>
      </c>
      <c r="K266" s="124">
        <f t="shared" ref="K266" si="90">H266-F266</f>
        <v>65.5</v>
      </c>
      <c r="L266" s="125">
        <f t="shared" ref="L266" si="91">K266/F266</f>
        <v>0.20662460567823343</v>
      </c>
      <c r="M266" s="126" t="s">
        <v>556</v>
      </c>
      <c r="N266" s="322">
        <v>44238</v>
      </c>
      <c r="O266" s="54"/>
      <c r="P266" s="13"/>
      <c r="Q266" s="13"/>
      <c r="R266" s="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27">
        <v>132</v>
      </c>
      <c r="B267" s="155">
        <v>43164</v>
      </c>
      <c r="C267" s="155"/>
      <c r="D267" s="156" t="s">
        <v>133</v>
      </c>
      <c r="E267" s="157" t="s">
        <v>580</v>
      </c>
      <c r="F267" s="158">
        <f>510-14.4</f>
        <v>495.6</v>
      </c>
      <c r="G267" s="157"/>
      <c r="H267" s="157">
        <v>350</v>
      </c>
      <c r="I267" s="174">
        <v>672</v>
      </c>
      <c r="J267" s="341" t="s">
        <v>803</v>
      </c>
      <c r="K267" s="130">
        <f t="shared" ref="K267" si="92">H267-F267</f>
        <v>-145.60000000000002</v>
      </c>
      <c r="L267" s="131">
        <f t="shared" ref="L267" si="93">K267/F267</f>
        <v>-0.29378531073446329</v>
      </c>
      <c r="M267" s="132" t="s">
        <v>620</v>
      </c>
      <c r="N267" s="133">
        <v>43887</v>
      </c>
      <c r="O267" s="54"/>
      <c r="P267" s="13"/>
      <c r="Q267" s="13"/>
      <c r="R267" s="1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27">
        <v>133</v>
      </c>
      <c r="B268" s="155">
        <v>43237</v>
      </c>
      <c r="C268" s="155"/>
      <c r="D268" s="156" t="s">
        <v>459</v>
      </c>
      <c r="E268" s="157" t="s">
        <v>580</v>
      </c>
      <c r="F268" s="158">
        <v>230.3</v>
      </c>
      <c r="G268" s="157"/>
      <c r="H268" s="157">
        <v>102.5</v>
      </c>
      <c r="I268" s="174">
        <v>348</v>
      </c>
      <c r="J268" s="341" t="s">
        <v>805</v>
      </c>
      <c r="K268" s="130">
        <f t="shared" ref="K268:K269" si="94">H268-F268</f>
        <v>-127.80000000000001</v>
      </c>
      <c r="L268" s="131">
        <f t="shared" ref="L268:L269" si="95">K268/F268</f>
        <v>-0.55492835432045162</v>
      </c>
      <c r="M268" s="132" t="s">
        <v>620</v>
      </c>
      <c r="N268" s="133">
        <v>43896</v>
      </c>
      <c r="O268" s="54"/>
      <c r="P268" s="13"/>
      <c r="Q268" s="13"/>
      <c r="R268" s="314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134</v>
      </c>
      <c r="B269" s="190">
        <v>43258</v>
      </c>
      <c r="C269" s="190"/>
      <c r="D269" s="151" t="s">
        <v>426</v>
      </c>
      <c r="E269" s="191" t="s">
        <v>580</v>
      </c>
      <c r="F269" s="191">
        <f>342.5-5.1</f>
        <v>337.4</v>
      </c>
      <c r="G269" s="191"/>
      <c r="H269" s="191">
        <v>412.5</v>
      </c>
      <c r="I269" s="210">
        <v>439</v>
      </c>
      <c r="J269" s="137" t="s">
        <v>834</v>
      </c>
      <c r="K269" s="124">
        <f t="shared" si="94"/>
        <v>75.100000000000023</v>
      </c>
      <c r="L269" s="125">
        <f t="shared" si="95"/>
        <v>0.22258446947243635</v>
      </c>
      <c r="M269" s="126" t="s">
        <v>556</v>
      </c>
      <c r="N269" s="322">
        <v>44230</v>
      </c>
      <c r="O269" s="54"/>
      <c r="P269" s="13"/>
      <c r="Q269" s="13"/>
      <c r="R269" s="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135</v>
      </c>
      <c r="B270" s="182">
        <v>43285</v>
      </c>
      <c r="C270" s="182"/>
      <c r="D270" s="185" t="s">
        <v>48</v>
      </c>
      <c r="E270" s="183" t="s">
        <v>580</v>
      </c>
      <c r="F270" s="181">
        <f>127.5-5.53</f>
        <v>121.97</v>
      </c>
      <c r="G270" s="183"/>
      <c r="H270" s="183"/>
      <c r="I270" s="204">
        <v>170</v>
      </c>
      <c r="J270" s="216" t="s">
        <v>558</v>
      </c>
      <c r="K270" s="206"/>
      <c r="L270" s="207"/>
      <c r="M270" s="205" t="s">
        <v>558</v>
      </c>
      <c r="N270" s="208"/>
      <c r="O270" s="54"/>
      <c r="P270" s="13"/>
      <c r="Q270" s="13"/>
      <c r="R270" s="14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27">
        <v>136</v>
      </c>
      <c r="B271" s="155">
        <v>43294</v>
      </c>
      <c r="C271" s="155"/>
      <c r="D271" s="156" t="s">
        <v>239</v>
      </c>
      <c r="E271" s="157" t="s">
        <v>580</v>
      </c>
      <c r="F271" s="158">
        <v>46.5</v>
      </c>
      <c r="G271" s="157"/>
      <c r="H271" s="157">
        <v>17</v>
      </c>
      <c r="I271" s="174">
        <v>59</v>
      </c>
      <c r="J271" s="341" t="s">
        <v>802</v>
      </c>
      <c r="K271" s="130">
        <f t="shared" ref="K271" si="96">H271-F271</f>
        <v>-29.5</v>
      </c>
      <c r="L271" s="131">
        <f t="shared" ref="L271" si="97">K271/F271</f>
        <v>-0.63440860215053763</v>
      </c>
      <c r="M271" s="132" t="s">
        <v>620</v>
      </c>
      <c r="N271" s="133">
        <v>43887</v>
      </c>
      <c r="O271" s="54"/>
      <c r="P271" s="13"/>
      <c r="Q271" s="13"/>
      <c r="R271" s="14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29">
        <v>137</v>
      </c>
      <c r="B272" s="180">
        <v>43396</v>
      </c>
      <c r="C272" s="180"/>
      <c r="D272" s="185" t="s">
        <v>404</v>
      </c>
      <c r="E272" s="183" t="s">
        <v>580</v>
      </c>
      <c r="F272" s="184">
        <v>156.5</v>
      </c>
      <c r="G272" s="183"/>
      <c r="H272" s="183"/>
      <c r="I272" s="204">
        <v>191</v>
      </c>
      <c r="J272" s="216" t="s">
        <v>558</v>
      </c>
      <c r="K272" s="206"/>
      <c r="L272" s="207"/>
      <c r="M272" s="205" t="s">
        <v>558</v>
      </c>
      <c r="N272" s="208"/>
      <c r="O272" s="54"/>
      <c r="P272" s="13"/>
      <c r="Q272" s="13"/>
      <c r="R272" s="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138</v>
      </c>
      <c r="B273" s="190">
        <v>43439</v>
      </c>
      <c r="C273" s="190"/>
      <c r="D273" s="151" t="s">
        <v>321</v>
      </c>
      <c r="E273" s="191" t="s">
        <v>580</v>
      </c>
      <c r="F273" s="191">
        <v>259.5</v>
      </c>
      <c r="G273" s="191"/>
      <c r="H273" s="191">
        <v>320</v>
      </c>
      <c r="I273" s="210">
        <v>320</v>
      </c>
      <c r="J273" s="137" t="s">
        <v>639</v>
      </c>
      <c r="K273" s="124">
        <f t="shared" ref="K273" si="98">H273-F273</f>
        <v>60.5</v>
      </c>
      <c r="L273" s="125">
        <f t="shared" ref="L273" si="99">K273/F273</f>
        <v>0.23314065510597304</v>
      </c>
      <c r="M273" s="126" t="s">
        <v>556</v>
      </c>
      <c r="N273" s="322">
        <v>44323</v>
      </c>
      <c r="O273" s="54"/>
      <c r="P273" s="13"/>
      <c r="Q273" s="13"/>
      <c r="R273" s="14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7">
        <v>139</v>
      </c>
      <c r="B274" s="155">
        <v>43439</v>
      </c>
      <c r="C274" s="155"/>
      <c r="D274" s="156" t="s">
        <v>732</v>
      </c>
      <c r="E274" s="157" t="s">
        <v>580</v>
      </c>
      <c r="F274" s="157">
        <v>715</v>
      </c>
      <c r="G274" s="157"/>
      <c r="H274" s="157">
        <v>445</v>
      </c>
      <c r="I274" s="174">
        <v>840</v>
      </c>
      <c r="J274" s="134" t="s">
        <v>782</v>
      </c>
      <c r="K274" s="130">
        <f t="shared" ref="K274:K277" si="100">H274-F274</f>
        <v>-270</v>
      </c>
      <c r="L274" s="131">
        <f t="shared" ref="L274:L277" si="101">K274/F274</f>
        <v>-0.3776223776223776</v>
      </c>
      <c r="M274" s="132" t="s">
        <v>620</v>
      </c>
      <c r="N274" s="133">
        <v>43800</v>
      </c>
      <c r="O274" s="54"/>
      <c r="P274" s="13"/>
      <c r="Q274" s="13"/>
      <c r="R274" s="1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140</v>
      </c>
      <c r="B275" s="190">
        <v>43469</v>
      </c>
      <c r="C275" s="190"/>
      <c r="D275" s="151" t="s">
        <v>143</v>
      </c>
      <c r="E275" s="191" t="s">
        <v>580</v>
      </c>
      <c r="F275" s="191">
        <v>875</v>
      </c>
      <c r="G275" s="191"/>
      <c r="H275" s="191">
        <v>1165</v>
      </c>
      <c r="I275" s="210">
        <v>1185</v>
      </c>
      <c r="J275" s="137" t="s">
        <v>807</v>
      </c>
      <c r="K275" s="124">
        <f t="shared" si="100"/>
        <v>290</v>
      </c>
      <c r="L275" s="125">
        <f t="shared" si="101"/>
        <v>0.33142857142857141</v>
      </c>
      <c r="M275" s="126" t="s">
        <v>556</v>
      </c>
      <c r="N275" s="322">
        <v>43847</v>
      </c>
      <c r="O275" s="54"/>
      <c r="P275" s="13"/>
      <c r="Q275" s="13"/>
      <c r="R275" s="314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141</v>
      </c>
      <c r="B276" s="190">
        <v>43559</v>
      </c>
      <c r="C276" s="190"/>
      <c r="D276" s="357" t="s">
        <v>336</v>
      </c>
      <c r="E276" s="191" t="s">
        <v>580</v>
      </c>
      <c r="F276" s="191">
        <f>387-14.63</f>
        <v>372.37</v>
      </c>
      <c r="G276" s="191"/>
      <c r="H276" s="191">
        <v>490</v>
      </c>
      <c r="I276" s="210">
        <v>490</v>
      </c>
      <c r="J276" s="137" t="s">
        <v>639</v>
      </c>
      <c r="K276" s="124">
        <f t="shared" si="100"/>
        <v>117.63</v>
      </c>
      <c r="L276" s="125">
        <f t="shared" si="101"/>
        <v>0.31589548030185027</v>
      </c>
      <c r="M276" s="126" t="s">
        <v>556</v>
      </c>
      <c r="N276" s="322">
        <v>43850</v>
      </c>
      <c r="O276" s="54"/>
      <c r="P276" s="13"/>
      <c r="Q276" s="13"/>
      <c r="R276" s="314" t="s">
        <v>708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27">
        <v>142</v>
      </c>
      <c r="B277" s="155">
        <v>43578</v>
      </c>
      <c r="C277" s="155"/>
      <c r="D277" s="156" t="s">
        <v>733</v>
      </c>
      <c r="E277" s="157" t="s">
        <v>557</v>
      </c>
      <c r="F277" s="157">
        <v>220</v>
      </c>
      <c r="G277" s="157"/>
      <c r="H277" s="157">
        <v>127.5</v>
      </c>
      <c r="I277" s="174">
        <v>284</v>
      </c>
      <c r="J277" s="341" t="s">
        <v>806</v>
      </c>
      <c r="K277" s="130">
        <f t="shared" si="100"/>
        <v>-92.5</v>
      </c>
      <c r="L277" s="131">
        <f t="shared" si="101"/>
        <v>-0.42045454545454547</v>
      </c>
      <c r="M277" s="132" t="s">
        <v>620</v>
      </c>
      <c r="N277" s="133">
        <v>43896</v>
      </c>
      <c r="O277" s="54"/>
      <c r="P277" s="13"/>
      <c r="Q277" s="13"/>
      <c r="R277" s="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143</v>
      </c>
      <c r="B278" s="190">
        <v>43622</v>
      </c>
      <c r="C278" s="190"/>
      <c r="D278" s="357" t="s">
        <v>466</v>
      </c>
      <c r="E278" s="191" t="s">
        <v>557</v>
      </c>
      <c r="F278" s="191">
        <v>332.8</v>
      </c>
      <c r="G278" s="191"/>
      <c r="H278" s="191">
        <v>405</v>
      </c>
      <c r="I278" s="210">
        <v>419</v>
      </c>
      <c r="J278" s="137" t="s">
        <v>808</v>
      </c>
      <c r="K278" s="124">
        <f t="shared" ref="K278" si="102">H278-F278</f>
        <v>72.199999999999989</v>
      </c>
      <c r="L278" s="125">
        <f t="shared" ref="L278" si="103">K278/F278</f>
        <v>0.21694711538461534</v>
      </c>
      <c r="M278" s="126" t="s">
        <v>556</v>
      </c>
      <c r="N278" s="322">
        <v>43860</v>
      </c>
      <c r="O278" s="54"/>
      <c r="P278" s="13"/>
      <c r="Q278" s="13"/>
      <c r="R278" s="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40">
        <v>144</v>
      </c>
      <c r="B279" s="139">
        <v>43641</v>
      </c>
      <c r="C279" s="139"/>
      <c r="D279" s="140" t="s">
        <v>137</v>
      </c>
      <c r="E279" s="141" t="s">
        <v>580</v>
      </c>
      <c r="F279" s="142">
        <v>386</v>
      </c>
      <c r="G279" s="143"/>
      <c r="H279" s="143">
        <v>395</v>
      </c>
      <c r="I279" s="143">
        <v>452</v>
      </c>
      <c r="J279" s="161" t="s">
        <v>799</v>
      </c>
      <c r="K279" s="162">
        <f t="shared" ref="K279" si="104">H279-F279</f>
        <v>9</v>
      </c>
      <c r="L279" s="163">
        <f t="shared" ref="L279" si="105">K279/F279</f>
        <v>2.3316062176165803E-2</v>
      </c>
      <c r="M279" s="164" t="s">
        <v>665</v>
      </c>
      <c r="N279" s="165">
        <v>43868</v>
      </c>
      <c r="O279" s="13"/>
      <c r="P279" s="13"/>
      <c r="Q279" s="13"/>
      <c r="R279" s="1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30">
        <v>145</v>
      </c>
      <c r="B280" s="180">
        <v>43707</v>
      </c>
      <c r="C280" s="180"/>
      <c r="D280" s="185" t="s">
        <v>255</v>
      </c>
      <c r="E280" s="183" t="s">
        <v>580</v>
      </c>
      <c r="F280" s="183" t="s">
        <v>712</v>
      </c>
      <c r="G280" s="183"/>
      <c r="H280" s="183"/>
      <c r="I280" s="204">
        <v>190</v>
      </c>
      <c r="J280" s="216" t="s">
        <v>558</v>
      </c>
      <c r="K280" s="206"/>
      <c r="L280" s="207"/>
      <c r="M280" s="321" t="s">
        <v>558</v>
      </c>
      <c r="N280" s="208"/>
      <c r="O280" s="13"/>
      <c r="P280" s="13"/>
      <c r="Q280" s="13"/>
      <c r="R280" s="31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146</v>
      </c>
      <c r="B281" s="190">
        <v>43731</v>
      </c>
      <c r="C281" s="190"/>
      <c r="D281" s="151" t="s">
        <v>418</v>
      </c>
      <c r="E281" s="191" t="s">
        <v>580</v>
      </c>
      <c r="F281" s="191">
        <v>235</v>
      </c>
      <c r="G281" s="191"/>
      <c r="H281" s="191">
        <v>295</v>
      </c>
      <c r="I281" s="210">
        <v>296</v>
      </c>
      <c r="J281" s="137" t="s">
        <v>787</v>
      </c>
      <c r="K281" s="124">
        <f t="shared" ref="K281" si="106">H281-F281</f>
        <v>60</v>
      </c>
      <c r="L281" s="125">
        <f t="shared" ref="L281" si="107">K281/F281</f>
        <v>0.25531914893617019</v>
      </c>
      <c r="M281" s="126" t="s">
        <v>556</v>
      </c>
      <c r="N281" s="322">
        <v>43844</v>
      </c>
      <c r="O281" s="54"/>
      <c r="P281" s="13"/>
      <c r="Q281" s="13"/>
      <c r="R281" s="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147</v>
      </c>
      <c r="B282" s="190">
        <v>43752</v>
      </c>
      <c r="C282" s="190"/>
      <c r="D282" s="151" t="s">
        <v>778</v>
      </c>
      <c r="E282" s="191" t="s">
        <v>580</v>
      </c>
      <c r="F282" s="191">
        <v>277.5</v>
      </c>
      <c r="G282" s="191"/>
      <c r="H282" s="191">
        <v>333</v>
      </c>
      <c r="I282" s="210">
        <v>333</v>
      </c>
      <c r="J282" s="137" t="s">
        <v>788</v>
      </c>
      <c r="K282" s="124">
        <f t="shared" ref="K282" si="108">H282-F282</f>
        <v>55.5</v>
      </c>
      <c r="L282" s="125">
        <f t="shared" ref="L282" si="109">K282/F282</f>
        <v>0.2</v>
      </c>
      <c r="M282" s="126" t="s">
        <v>556</v>
      </c>
      <c r="N282" s="322">
        <v>43846</v>
      </c>
      <c r="O282" s="54"/>
      <c r="P282" s="13"/>
      <c r="Q282" s="13"/>
      <c r="R282" s="3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148</v>
      </c>
      <c r="B283" s="190">
        <v>43752</v>
      </c>
      <c r="C283" s="190"/>
      <c r="D283" s="151" t="s">
        <v>777</v>
      </c>
      <c r="E283" s="191" t="s">
        <v>580</v>
      </c>
      <c r="F283" s="191">
        <v>930</v>
      </c>
      <c r="G283" s="191"/>
      <c r="H283" s="191">
        <v>1165</v>
      </c>
      <c r="I283" s="210">
        <v>1200</v>
      </c>
      <c r="J283" s="137" t="s">
        <v>789</v>
      </c>
      <c r="K283" s="124">
        <f t="shared" ref="K283:K284" si="110">H283-F283</f>
        <v>235</v>
      </c>
      <c r="L283" s="125">
        <f t="shared" ref="L283:L284" si="111">K283/F283</f>
        <v>0.25268817204301075</v>
      </c>
      <c r="M283" s="126" t="s">
        <v>556</v>
      </c>
      <c r="N283" s="322">
        <v>43847</v>
      </c>
      <c r="O283" s="54"/>
      <c r="P283" s="13"/>
      <c r="Q283" s="13"/>
      <c r="R283" s="31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499">
        <v>149</v>
      </c>
      <c r="B284" s="500">
        <v>43753</v>
      </c>
      <c r="C284" s="501"/>
      <c r="D284" s="502" t="s">
        <v>776</v>
      </c>
      <c r="E284" s="503" t="s">
        <v>580</v>
      </c>
      <c r="F284" s="504">
        <v>111</v>
      </c>
      <c r="G284" s="503"/>
      <c r="H284" s="503">
        <v>141</v>
      </c>
      <c r="I284" s="505">
        <v>141</v>
      </c>
      <c r="J284" s="506" t="s">
        <v>928</v>
      </c>
      <c r="K284" s="507">
        <f t="shared" si="110"/>
        <v>30</v>
      </c>
      <c r="L284" s="508">
        <f t="shared" si="111"/>
        <v>0.27027027027027029</v>
      </c>
      <c r="M284" s="509" t="s">
        <v>556</v>
      </c>
      <c r="N284" s="322">
        <v>44328</v>
      </c>
      <c r="O284" s="13"/>
      <c r="P284" s="13"/>
      <c r="Q284" s="13"/>
      <c r="R284" s="3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150</v>
      </c>
      <c r="B285" s="190">
        <v>43753</v>
      </c>
      <c r="C285" s="190"/>
      <c r="D285" s="151" t="s">
        <v>775</v>
      </c>
      <c r="E285" s="191" t="s">
        <v>580</v>
      </c>
      <c r="F285" s="192">
        <v>296</v>
      </c>
      <c r="G285" s="191"/>
      <c r="H285" s="191">
        <v>370</v>
      </c>
      <c r="I285" s="210">
        <v>370</v>
      </c>
      <c r="J285" s="137" t="s">
        <v>639</v>
      </c>
      <c r="K285" s="124">
        <f t="shared" ref="K285:K286" si="112">H285-F285</f>
        <v>74</v>
      </c>
      <c r="L285" s="125">
        <f t="shared" ref="L285:L286" si="113">K285/F285</f>
        <v>0.25</v>
      </c>
      <c r="M285" s="126" t="s">
        <v>556</v>
      </c>
      <c r="N285" s="322">
        <v>43853</v>
      </c>
      <c r="O285" s="54"/>
      <c r="P285" s="13"/>
      <c r="Q285" s="13"/>
      <c r="R285" s="31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151</v>
      </c>
      <c r="B286" s="190">
        <v>43754</v>
      </c>
      <c r="C286" s="190"/>
      <c r="D286" s="151" t="s">
        <v>774</v>
      </c>
      <c r="E286" s="191" t="s">
        <v>580</v>
      </c>
      <c r="F286" s="192">
        <v>300</v>
      </c>
      <c r="G286" s="191"/>
      <c r="H286" s="191">
        <v>382.5</v>
      </c>
      <c r="I286" s="210">
        <v>344</v>
      </c>
      <c r="J286" s="437" t="s">
        <v>837</v>
      </c>
      <c r="K286" s="124">
        <f t="shared" si="112"/>
        <v>82.5</v>
      </c>
      <c r="L286" s="125">
        <f t="shared" si="113"/>
        <v>0.27500000000000002</v>
      </c>
      <c r="M286" s="126" t="s">
        <v>556</v>
      </c>
      <c r="N286" s="322">
        <v>44238</v>
      </c>
      <c r="O286" s="13"/>
      <c r="P286" s="13"/>
      <c r="Q286" s="13"/>
      <c r="R286" s="31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316">
        <v>152</v>
      </c>
      <c r="B287" s="194">
        <v>43832</v>
      </c>
      <c r="C287" s="194"/>
      <c r="D287" s="198" t="s">
        <v>758</v>
      </c>
      <c r="E287" s="195" t="s">
        <v>580</v>
      </c>
      <c r="F287" s="196" t="s">
        <v>786</v>
      </c>
      <c r="G287" s="195"/>
      <c r="H287" s="195"/>
      <c r="I287" s="215">
        <v>590</v>
      </c>
      <c r="J287" s="216" t="s">
        <v>558</v>
      </c>
      <c r="K287" s="216"/>
      <c r="L287" s="119"/>
      <c r="M287" s="313" t="s">
        <v>558</v>
      </c>
      <c r="N287" s="218"/>
      <c r="O287" s="13"/>
      <c r="P287" s="13"/>
      <c r="Q287" s="13"/>
      <c r="R287" s="31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153</v>
      </c>
      <c r="B288" s="190">
        <v>43966</v>
      </c>
      <c r="C288" s="190"/>
      <c r="D288" s="151" t="s">
        <v>64</v>
      </c>
      <c r="E288" s="191" t="s">
        <v>580</v>
      </c>
      <c r="F288" s="192">
        <v>67.5</v>
      </c>
      <c r="G288" s="191"/>
      <c r="H288" s="191">
        <v>86</v>
      </c>
      <c r="I288" s="210">
        <v>86</v>
      </c>
      <c r="J288" s="137" t="s">
        <v>816</v>
      </c>
      <c r="K288" s="124">
        <f t="shared" ref="K288" si="114">H288-F288</f>
        <v>18.5</v>
      </c>
      <c r="L288" s="125">
        <f t="shared" ref="L288" si="115">K288/F288</f>
        <v>0.27407407407407408</v>
      </c>
      <c r="M288" s="126" t="s">
        <v>556</v>
      </c>
      <c r="N288" s="322">
        <v>44008</v>
      </c>
      <c r="O288" s="54"/>
      <c r="P288" s="13"/>
      <c r="Q288" s="13"/>
      <c r="R288" s="3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3">
        <v>154</v>
      </c>
      <c r="B289" s="194">
        <v>44035</v>
      </c>
      <c r="C289" s="194"/>
      <c r="D289" s="198" t="s">
        <v>465</v>
      </c>
      <c r="E289" s="195" t="s">
        <v>580</v>
      </c>
      <c r="F289" s="196" t="s">
        <v>819</v>
      </c>
      <c r="G289" s="195"/>
      <c r="H289" s="195"/>
      <c r="I289" s="215">
        <v>296</v>
      </c>
      <c r="J289" s="216" t="s">
        <v>558</v>
      </c>
      <c r="K289" s="216"/>
      <c r="L289" s="119"/>
      <c r="M289" s="217"/>
      <c r="N289" s="218"/>
      <c r="O289" s="13"/>
      <c r="P289" s="13"/>
      <c r="Q289" s="13"/>
      <c r="R289" s="3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155</v>
      </c>
      <c r="B290" s="190">
        <v>44092</v>
      </c>
      <c r="C290" s="190"/>
      <c r="D290" s="151" t="s">
        <v>398</v>
      </c>
      <c r="E290" s="191" t="s">
        <v>580</v>
      </c>
      <c r="F290" s="191">
        <v>206</v>
      </c>
      <c r="G290" s="191"/>
      <c r="H290" s="191">
        <v>248</v>
      </c>
      <c r="I290" s="210">
        <v>248</v>
      </c>
      <c r="J290" s="137" t="s">
        <v>639</v>
      </c>
      <c r="K290" s="124">
        <f t="shared" ref="K290:K291" si="116">H290-F290</f>
        <v>42</v>
      </c>
      <c r="L290" s="125">
        <f t="shared" ref="L290:L291" si="117">K290/F290</f>
        <v>0.20388349514563106</v>
      </c>
      <c r="M290" s="126" t="s">
        <v>556</v>
      </c>
      <c r="N290" s="322">
        <v>44214</v>
      </c>
      <c r="O290" s="54"/>
      <c r="P290" s="13"/>
      <c r="Q290" s="13"/>
      <c r="R290" s="31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156</v>
      </c>
      <c r="B291" s="190">
        <v>44140</v>
      </c>
      <c r="C291" s="190"/>
      <c r="D291" s="151" t="s">
        <v>398</v>
      </c>
      <c r="E291" s="191" t="s">
        <v>580</v>
      </c>
      <c r="F291" s="191">
        <v>182.5</v>
      </c>
      <c r="G291" s="191"/>
      <c r="H291" s="191">
        <v>248</v>
      </c>
      <c r="I291" s="210">
        <v>248</v>
      </c>
      <c r="J291" s="137" t="s">
        <v>639</v>
      </c>
      <c r="K291" s="124">
        <f t="shared" si="116"/>
        <v>65.5</v>
      </c>
      <c r="L291" s="125">
        <f t="shared" si="117"/>
        <v>0.35890410958904112</v>
      </c>
      <c r="M291" s="126" t="s">
        <v>556</v>
      </c>
      <c r="N291" s="322">
        <v>44214</v>
      </c>
      <c r="O291" s="54"/>
      <c r="P291" s="13"/>
      <c r="Q291" s="13"/>
      <c r="R291" s="3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89">
        <v>157</v>
      </c>
      <c r="B292" s="190">
        <v>44140</v>
      </c>
      <c r="C292" s="190"/>
      <c r="D292" s="151" t="s">
        <v>321</v>
      </c>
      <c r="E292" s="191" t="s">
        <v>580</v>
      </c>
      <c r="F292" s="191">
        <v>247.5</v>
      </c>
      <c r="G292" s="191"/>
      <c r="H292" s="191">
        <v>320</v>
      </c>
      <c r="I292" s="210">
        <v>320</v>
      </c>
      <c r="J292" s="137" t="s">
        <v>639</v>
      </c>
      <c r="K292" s="124">
        <f t="shared" ref="K292" si="118">H292-F292</f>
        <v>72.5</v>
      </c>
      <c r="L292" s="125">
        <f t="shared" ref="L292" si="119">K292/F292</f>
        <v>0.29292929292929293</v>
      </c>
      <c r="M292" s="126" t="s">
        <v>556</v>
      </c>
      <c r="N292" s="322">
        <v>44323</v>
      </c>
      <c r="O292" s="13"/>
      <c r="P292" s="13"/>
      <c r="Q292" s="13"/>
      <c r="R292" s="3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158</v>
      </c>
      <c r="B293" s="190">
        <v>44140</v>
      </c>
      <c r="C293" s="190"/>
      <c r="D293" s="151" t="s">
        <v>461</v>
      </c>
      <c r="E293" s="191" t="s">
        <v>580</v>
      </c>
      <c r="F293" s="192">
        <v>925</v>
      </c>
      <c r="G293" s="191"/>
      <c r="H293" s="191">
        <v>1095</v>
      </c>
      <c r="I293" s="210">
        <v>1093</v>
      </c>
      <c r="J293" s="437" t="s">
        <v>826</v>
      </c>
      <c r="K293" s="124">
        <f t="shared" ref="K293" si="120">H293-F293</f>
        <v>170</v>
      </c>
      <c r="L293" s="125">
        <f t="shared" ref="L293" si="121">K293/F293</f>
        <v>0.18378378378378379</v>
      </c>
      <c r="M293" s="126" t="s">
        <v>556</v>
      </c>
      <c r="N293" s="322">
        <v>44201</v>
      </c>
      <c r="O293" s="13"/>
      <c r="P293" s="13"/>
      <c r="Q293" s="13"/>
      <c r="R293" s="31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89">
        <v>159</v>
      </c>
      <c r="B294" s="190">
        <v>44140</v>
      </c>
      <c r="C294" s="190"/>
      <c r="D294" s="151" t="s">
        <v>336</v>
      </c>
      <c r="E294" s="191" t="s">
        <v>580</v>
      </c>
      <c r="F294" s="192">
        <v>332.5</v>
      </c>
      <c r="G294" s="191"/>
      <c r="H294" s="191">
        <v>393</v>
      </c>
      <c r="I294" s="210">
        <v>406</v>
      </c>
      <c r="J294" s="437" t="s">
        <v>840</v>
      </c>
      <c r="K294" s="124">
        <f t="shared" ref="K294" si="122">H294-F294</f>
        <v>60.5</v>
      </c>
      <c r="L294" s="125">
        <f t="shared" ref="L294" si="123">K294/F294</f>
        <v>0.18195488721804512</v>
      </c>
      <c r="M294" s="126" t="s">
        <v>556</v>
      </c>
      <c r="N294" s="322">
        <v>44256</v>
      </c>
      <c r="O294" s="13"/>
      <c r="P294" s="13"/>
      <c r="Q294" s="13"/>
      <c r="R294" s="3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3">
        <v>160</v>
      </c>
      <c r="B295" s="194">
        <v>44141</v>
      </c>
      <c r="C295" s="194"/>
      <c r="D295" s="198" t="s">
        <v>465</v>
      </c>
      <c r="E295" s="195" t="s">
        <v>580</v>
      </c>
      <c r="F295" s="196" t="s">
        <v>823</v>
      </c>
      <c r="G295" s="195"/>
      <c r="H295" s="195"/>
      <c r="I295" s="215">
        <v>290</v>
      </c>
      <c r="J295" s="216" t="s">
        <v>558</v>
      </c>
      <c r="K295" s="216"/>
      <c r="L295" s="119"/>
      <c r="M295" s="217"/>
      <c r="N295" s="218"/>
      <c r="O295" s="13"/>
      <c r="P295" s="13"/>
      <c r="Q295" s="13"/>
      <c r="R295" s="31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3">
        <v>161</v>
      </c>
      <c r="B296" s="194">
        <v>44187</v>
      </c>
      <c r="C296" s="194"/>
      <c r="D296" s="198" t="s">
        <v>754</v>
      </c>
      <c r="E296" s="195" t="s">
        <v>580</v>
      </c>
      <c r="F296" s="434" t="s">
        <v>825</v>
      </c>
      <c r="G296" s="195"/>
      <c r="H296" s="195"/>
      <c r="I296" s="215">
        <v>239</v>
      </c>
      <c r="J296" s="435" t="s">
        <v>558</v>
      </c>
      <c r="K296" s="216"/>
      <c r="L296" s="119"/>
      <c r="M296" s="217"/>
      <c r="N296" s="218"/>
      <c r="O296" s="13"/>
      <c r="P296" s="13"/>
      <c r="Q296" s="13"/>
      <c r="R296" s="3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3">
        <v>162</v>
      </c>
      <c r="B297" s="194">
        <v>44258</v>
      </c>
      <c r="C297" s="194"/>
      <c r="D297" s="198" t="s">
        <v>758</v>
      </c>
      <c r="E297" s="195" t="s">
        <v>580</v>
      </c>
      <c r="F297" s="196" t="s">
        <v>786</v>
      </c>
      <c r="G297" s="195"/>
      <c r="H297" s="195"/>
      <c r="I297" s="215">
        <v>590</v>
      </c>
      <c r="J297" s="216" t="s">
        <v>558</v>
      </c>
      <c r="K297" s="216"/>
      <c r="L297" s="119"/>
      <c r="M297" s="313"/>
      <c r="N297" s="218"/>
      <c r="O297" s="13"/>
      <c r="P297" s="13"/>
      <c r="R297" s="314" t="s">
        <v>710</v>
      </c>
    </row>
    <row r="298" spans="1:26">
      <c r="A298" s="193">
        <v>163</v>
      </c>
      <c r="B298" s="194">
        <v>44274</v>
      </c>
      <c r="C298" s="194"/>
      <c r="D298" s="198" t="s">
        <v>336</v>
      </c>
      <c r="E298" s="454" t="s">
        <v>580</v>
      </c>
      <c r="F298" s="434" t="s">
        <v>841</v>
      </c>
      <c r="G298" s="195"/>
      <c r="H298" s="195"/>
      <c r="I298" s="215">
        <v>420</v>
      </c>
      <c r="J298" s="435" t="s">
        <v>558</v>
      </c>
      <c r="K298" s="216"/>
      <c r="L298" s="119"/>
      <c r="M298" s="217"/>
      <c r="N298" s="218"/>
      <c r="O298" s="13"/>
      <c r="R298" s="455" t="s">
        <v>710</v>
      </c>
    </row>
    <row r="299" spans="1:26">
      <c r="A299" s="189">
        <v>164</v>
      </c>
      <c r="B299" s="190">
        <v>44295</v>
      </c>
      <c r="C299" s="190"/>
      <c r="D299" s="332" t="s">
        <v>844</v>
      </c>
      <c r="E299" s="191" t="s">
        <v>580</v>
      </c>
      <c r="F299" s="192">
        <v>555</v>
      </c>
      <c r="G299" s="191"/>
      <c r="H299" s="191">
        <v>663</v>
      </c>
      <c r="I299" s="210">
        <v>663</v>
      </c>
      <c r="J299" s="437" t="s">
        <v>876</v>
      </c>
      <c r="K299" s="124">
        <f t="shared" ref="K299" si="124">H299-F299</f>
        <v>108</v>
      </c>
      <c r="L299" s="125">
        <f t="shared" ref="L299" si="125">K299/F299</f>
        <v>0.19459459459459461</v>
      </c>
      <c r="M299" s="126" t="s">
        <v>556</v>
      </c>
      <c r="N299" s="322">
        <v>44321</v>
      </c>
      <c r="O299" s="13"/>
      <c r="P299" s="13"/>
      <c r="Q299" s="13"/>
      <c r="R299" s="3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3">
        <v>165</v>
      </c>
      <c r="B300" s="194">
        <v>44308</v>
      </c>
      <c r="C300" s="194"/>
      <c r="D300" s="198" t="s">
        <v>369</v>
      </c>
      <c r="E300" s="454" t="s">
        <v>580</v>
      </c>
      <c r="F300" s="434" t="s">
        <v>850</v>
      </c>
      <c r="G300" s="195"/>
      <c r="H300" s="195"/>
      <c r="I300" s="215">
        <v>155</v>
      </c>
      <c r="J300" s="435" t="s">
        <v>558</v>
      </c>
      <c r="K300" s="216"/>
      <c r="L300" s="119"/>
      <c r="M300" s="217"/>
      <c r="N300" s="218"/>
      <c r="O300" s="13"/>
      <c r="R300" s="219"/>
    </row>
    <row r="301" spans="1:26">
      <c r="O301" s="13"/>
      <c r="R301" s="219"/>
    </row>
    <row r="302" spans="1:26">
      <c r="R302" s="219"/>
    </row>
    <row r="303" spans="1:26">
      <c r="R303" s="219"/>
    </row>
    <row r="304" spans="1:26">
      <c r="R304" s="219"/>
    </row>
    <row r="305" spans="1:18">
      <c r="R305" s="219"/>
    </row>
    <row r="306" spans="1:18">
      <c r="R306" s="219"/>
    </row>
    <row r="307" spans="1:18">
      <c r="R307" s="219"/>
    </row>
    <row r="308" spans="1:18">
      <c r="A308" s="193"/>
      <c r="B308" s="184" t="s">
        <v>781</v>
      </c>
      <c r="R308" s="219"/>
    </row>
    <row r="318" spans="1:18">
      <c r="A318" s="199"/>
    </row>
    <row r="319" spans="1:18">
      <c r="A319" s="199"/>
      <c r="F319" s="436"/>
    </row>
    <row r="320" spans="1:18">
      <c r="A320" s="195"/>
    </row>
  </sheetData>
  <autoFilter ref="R1:R316"/>
  <mergeCells count="3">
    <mergeCell ref="A69:A70"/>
    <mergeCell ref="B69:B70"/>
    <mergeCell ref="J69:J70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2021-05-21T03:00:09Z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