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6" i="6"/>
  <c r="K130"/>
  <c r="M130" s="1"/>
  <c r="K129"/>
  <c r="M129" s="1"/>
  <c r="K128"/>
  <c r="M128" s="1"/>
  <c r="K127"/>
  <c r="M127" s="1"/>
  <c r="K126"/>
  <c r="K125"/>
  <c r="M125" s="1"/>
  <c r="P25"/>
  <c r="L84"/>
  <c r="K84"/>
  <c r="M84" s="1"/>
  <c r="L80"/>
  <c r="M80" s="1"/>
  <c r="K80"/>
  <c r="L55"/>
  <c r="K55"/>
  <c r="P24"/>
  <c r="K124"/>
  <c r="M124" s="1"/>
  <c r="K123"/>
  <c r="M123" s="1"/>
  <c r="K122"/>
  <c r="M122" s="1"/>
  <c r="L54"/>
  <c r="K54"/>
  <c r="L90"/>
  <c r="K90"/>
  <c r="L88"/>
  <c r="K88"/>
  <c r="L87"/>
  <c r="K87"/>
  <c r="M87" s="1"/>
  <c r="L85"/>
  <c r="K85"/>
  <c r="L86"/>
  <c r="K86"/>
  <c r="M55" l="1"/>
  <c r="M54"/>
  <c r="M90"/>
  <c r="M88"/>
  <c r="M85"/>
  <c r="M86"/>
  <c r="L18" l="1"/>
  <c r="M18" s="1"/>
  <c r="K18"/>
  <c r="K121"/>
  <c r="M121" s="1"/>
  <c r="L89"/>
  <c r="K89"/>
  <c r="K120"/>
  <c r="M120" s="1"/>
  <c r="K119"/>
  <c r="M119" s="1"/>
  <c r="K117"/>
  <c r="M117" s="1"/>
  <c r="K118"/>
  <c r="M118" s="1"/>
  <c r="L19"/>
  <c r="M19" s="1"/>
  <c r="K19"/>
  <c r="L81"/>
  <c r="K81"/>
  <c r="K331"/>
  <c r="L331" s="1"/>
  <c r="K116"/>
  <c r="M116" s="1"/>
  <c r="K115"/>
  <c r="M115" s="1"/>
  <c r="K114"/>
  <c r="M114" s="1"/>
  <c r="M113"/>
  <c r="K113"/>
  <c r="L83"/>
  <c r="K83"/>
  <c r="L82"/>
  <c r="K82"/>
  <c r="L23"/>
  <c r="K23"/>
  <c r="K79"/>
  <c r="L79"/>
  <c r="L78"/>
  <c r="K78"/>
  <c r="P22"/>
  <c r="P21"/>
  <c r="K108"/>
  <c r="M108" s="1"/>
  <c r="K112"/>
  <c r="M112" s="1"/>
  <c r="M111"/>
  <c r="K111"/>
  <c r="K110"/>
  <c r="M110" s="1"/>
  <c r="L53"/>
  <c r="K53"/>
  <c r="K109"/>
  <c r="M109" s="1"/>
  <c r="L52"/>
  <c r="K52"/>
  <c r="L77"/>
  <c r="K77"/>
  <c r="L76"/>
  <c r="K76"/>
  <c r="L73"/>
  <c r="K73"/>
  <c r="L75"/>
  <c r="K75"/>
  <c r="L51"/>
  <c r="K51"/>
  <c r="L50"/>
  <c r="K50"/>
  <c r="L46"/>
  <c r="K46"/>
  <c r="L74"/>
  <c r="K74"/>
  <c r="L48"/>
  <c r="K48"/>
  <c r="L44"/>
  <c r="K44"/>
  <c r="L42"/>
  <c r="K42"/>
  <c r="L72"/>
  <c r="K72"/>
  <c r="L47"/>
  <c r="K47"/>
  <c r="L20"/>
  <c r="K20"/>
  <c r="L68"/>
  <c r="K68"/>
  <c r="L71"/>
  <c r="K71"/>
  <c r="K107"/>
  <c r="M107" s="1"/>
  <c r="L45"/>
  <c r="K45"/>
  <c r="L70"/>
  <c r="K70"/>
  <c r="L69"/>
  <c r="K69"/>
  <c r="K106"/>
  <c r="M106" s="1"/>
  <c r="K99"/>
  <c r="M99" s="1"/>
  <c r="L39"/>
  <c r="K39"/>
  <c r="M66"/>
  <c r="L66"/>
  <c r="K67"/>
  <c r="K66"/>
  <c r="L65"/>
  <c r="K65"/>
  <c r="K105"/>
  <c r="M105" s="1"/>
  <c r="L14"/>
  <c r="K14"/>
  <c r="L36"/>
  <c r="K36"/>
  <c r="K104"/>
  <c r="M104" s="1"/>
  <c r="L43"/>
  <c r="K43"/>
  <c r="L41"/>
  <c r="L40"/>
  <c r="P15"/>
  <c r="K41"/>
  <c r="K40"/>
  <c r="K103"/>
  <c r="M103" s="1"/>
  <c r="L37"/>
  <c r="K37"/>
  <c r="K100"/>
  <c r="M100" s="1"/>
  <c r="L38"/>
  <c r="K38"/>
  <c r="K102"/>
  <c r="K101"/>
  <c r="K98"/>
  <c r="M98" s="1"/>
  <c r="K13"/>
  <c r="L13"/>
  <c r="L17"/>
  <c r="K17"/>
  <c r="L16"/>
  <c r="K16"/>
  <c r="L12"/>
  <c r="K12"/>
  <c r="K320"/>
  <c r="L320" s="1"/>
  <c r="K310"/>
  <c r="L310" s="1"/>
  <c r="P10"/>
  <c r="M81" l="1"/>
  <c r="M89"/>
  <c r="M23"/>
  <c r="M83"/>
  <c r="M82"/>
  <c r="M53"/>
  <c r="M78"/>
  <c r="M79"/>
  <c r="M52"/>
  <c r="M42"/>
  <c r="M76"/>
  <c r="M47"/>
  <c r="M48"/>
  <c r="M51"/>
  <c r="M50"/>
  <c r="M68"/>
  <c r="M46"/>
  <c r="M45"/>
  <c r="M71"/>
  <c r="M77"/>
  <c r="M73"/>
  <c r="M75"/>
  <c r="M39"/>
  <c r="M74"/>
  <c r="M44"/>
  <c r="M20"/>
  <c r="M70"/>
  <c r="M72"/>
  <c r="M69"/>
  <c r="M14"/>
  <c r="M43"/>
  <c r="M36"/>
  <c r="M65"/>
  <c r="M40"/>
  <c r="M41"/>
  <c r="M37"/>
  <c r="M38"/>
  <c r="M17"/>
  <c r="M13"/>
  <c r="M12"/>
  <c r="M16"/>
  <c r="P11"/>
  <c r="K326" l="1"/>
  <c r="L326" s="1"/>
  <c r="L64" l="1"/>
  <c r="K64"/>
  <c r="M64" l="1"/>
  <c r="K327" l="1"/>
  <c r="L327" s="1"/>
  <c r="K324" l="1"/>
  <c r="L324" s="1"/>
  <c r="K303"/>
  <c r="L303" s="1"/>
  <c r="K323"/>
  <c r="L323" s="1"/>
  <c r="K322"/>
  <c r="L322" s="1"/>
  <c r="K321"/>
  <c r="L321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F299"/>
  <c r="K299" s="1"/>
  <c r="L299" s="1"/>
  <c r="K298"/>
  <c r="L298" s="1"/>
  <c r="K297"/>
  <c r="L297" s="1"/>
  <c r="K296"/>
  <c r="L296" s="1"/>
  <c r="K295"/>
  <c r="L295" s="1"/>
  <c r="K294"/>
  <c r="L294" s="1"/>
  <c r="F293"/>
  <c r="K293" s="1"/>
  <c r="L293" s="1"/>
  <c r="F292"/>
  <c r="K292" s="1"/>
  <c r="L292" s="1"/>
  <c r="K291"/>
  <c r="L291" s="1"/>
  <c r="F290"/>
  <c r="K290" s="1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1"/>
  <c r="L271" s="1"/>
  <c r="F270"/>
  <c r="K270" s="1"/>
  <c r="L270" s="1"/>
  <c r="K269"/>
  <c r="L269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0"/>
  <c r="L240" s="1"/>
  <c r="K238"/>
  <c r="L238" s="1"/>
  <c r="K237"/>
  <c r="L237" s="1"/>
  <c r="K236"/>
  <c r="L236" s="1"/>
  <c r="K234"/>
  <c r="L234" s="1"/>
  <c r="K233"/>
  <c r="L233" s="1"/>
  <c r="K232"/>
  <c r="L232" s="1"/>
  <c r="K231"/>
  <c r="K230"/>
  <c r="L230" s="1"/>
  <c r="K229"/>
  <c r="L229" s="1"/>
  <c r="K227"/>
  <c r="L227" s="1"/>
  <c r="K226"/>
  <c r="L226" s="1"/>
  <c r="K225"/>
  <c r="L225" s="1"/>
  <c r="K224"/>
  <c r="L224" s="1"/>
  <c r="K223"/>
  <c r="L223" s="1"/>
  <c r="F222"/>
  <c r="K222" s="1"/>
  <c r="L222" s="1"/>
  <c r="H221"/>
  <c r="K221" s="1"/>
  <c r="L221" s="1"/>
  <c r="K218"/>
  <c r="L218" s="1"/>
  <c r="K217"/>
  <c r="L217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F186"/>
  <c r="K186" s="1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M7"/>
  <c r="D7" i="5"/>
  <c r="K6" i="4"/>
  <c r="K6" i="3"/>
  <c r="L6" i="2"/>
</calcChain>
</file>

<file path=xl/sharedStrings.xml><?xml version="1.0" encoding="utf-8"?>
<sst xmlns="http://schemas.openxmlformats.org/spreadsheetml/2006/main" count="3190" uniqueCount="1195">
  <si>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</si>
  <si>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</si>
  <si>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</si>
  <si>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</si>
  <si>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</si>
  <si>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</si>
  <si>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</si>
  <si>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</si>
  <si>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</si>
  <si>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</si>
  <si>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</si>
  <si>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</si>
  <si>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</si>
  <si>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</si>
  <si>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</si>
  <si>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</si>
  <si>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</si>
  <si>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</si>
  <si>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</si>
  <si>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</si>
  <si>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</si>
  <si>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</si>
  <si>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</si>
  <si>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</si>
  <si>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</si>
  <si>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</si>
  <si>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</si>
  <si>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</si>
  <si>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</si>
  <si>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</si>
  <si>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</si>
  <si>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</si>
  <si>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</si>
  <si>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</si>
  <si>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</si>
  <si>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</si>
  <si>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</si>
  <si>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</si>
  <si>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</si>
  <si>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</si>
  <si>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</si>
  <si>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</si>
  <si>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</si>
  <si>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</si>
  <si>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</si>
  <si>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</si>
  <si>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</si>
  <si>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</si>
  <si>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</si>
  <si>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</si>
  <si>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</si>
  <si>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</si>
  <si>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</si>
  <si>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</si>
  <si>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</si>
  <si>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</si>
  <si>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</si>
  <si>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</si>
  <si>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</si>
  <si>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</si>
  <si>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</si>
  <si>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</si>
  <si>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</si>
  <si>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</si>
  <si>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</si>
  <si>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</si>
  <si>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</si>
  <si>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</si>
  <si>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</si>
  <si>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</si>
  <si>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</si>
  <si>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</si>
  <si>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</si>
  <si>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</si>
  <si>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</si>
  <si>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</si>
  <si>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</si>
  <si>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</si>
  <si>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</si>
  <si>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</si>
  <si>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</si>
  <si>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</si>
  <si>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</si>
  <si>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</si>
  <si>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</si>
  <si>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</si>
  <si>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</si>
  <si>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</si>
  <si>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</si>
  <si>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</si>
  <si>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</si>
  <si>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</si>
  <si>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</si>
  <si>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</si>
  <si>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</si>
  <si>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</si>
  <si>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</si>
  <si>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</si>
  <si>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</si>
  <si>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</si>
  <si>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</si>
  <si>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</si>
  <si>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</si>
  <si>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</si>
  <si>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</si>
  <si>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</si>
  <si>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</si>
  <si>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</si>
  <si>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</si>
  <si>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</si>
  <si>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</si>
  <si>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</si>
  <si>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</si>
  <si>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</si>
  <si>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</si>
  <si>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</si>
  <si>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</si>
  <si>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</si>
  <si>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</si>
  <si>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</si>
  <si>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</si>
  <si>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</si>
  <si>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</si>
  <si>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</si>
  <si>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</si>
  <si>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</si>
  <si>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</si>
  <si>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</si>
  <si>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</si>
  <si>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</si>
  <si>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</si>
  <si>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</si>
  <si>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</si>
  <si>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</si>
  <si>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</si>
  <si>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</si>
  <si>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</si>
  <si>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</si>
  <si>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</si>
  <si>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</si>
  <si>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</si>
  <si>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</si>
  <si>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</si>
  <si>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</si>
  <si>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</si>
  <si>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</si>
  <si>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</si>
  <si>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</si>
  <si>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</si>
  <si>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</si>
  <si>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</si>
  <si>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</si>
  <si>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</si>
  <si>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</si>
  <si>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</si>
  <si>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</si>
  <si>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</si>
  <si>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</si>
  <si>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</si>
  <si>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</si>
  <si>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</si>
  <si>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</si>
  <si>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</si>
  <si>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</si>
  <si>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</si>
  <si>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</si>
  <si>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</si>
  <si>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</si>
  <si>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</si>
  <si>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</si>
  <si>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</si>
  <si>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</si>
  <si>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</si>
  <si>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</si>
  <si>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</si>
  <si>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</si>
  <si>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</si>
  <si>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</si>
  <si>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</si>
  <si>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</si>
  <si>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</si>
  <si>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</si>
  <si>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</si>
  <si>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</si>
  <si>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</si>
  <si>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</si>
  <si>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</si>
  <si>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</si>
  <si>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</si>
  <si>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</si>
  <si>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</si>
  <si>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</si>
  <si>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</si>
  <si>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</si>
  <si>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</si>
  <si>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</si>
  <si>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</si>
  <si>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</si>
  <si>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</si>
  <si>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</si>
  <si>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</si>
  <si>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</si>
  <si>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</si>
  <si>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</si>
  <si>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</si>
  <si>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</si>
  <si>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</si>
  <si>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</si>
  <si>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</si>
  <si>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</si>
  <si>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</si>
  <si>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</si>
  <si>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</si>
  <si>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</si>
  <si>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</si>
  <si>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</si>
  <si>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</si>
  <si>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</si>
  <si>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</si>
  <si>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</si>
  <si>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</si>
  <si>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</si>
  <si>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</si>
  <si>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</si>
  <si>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</si>
  <si>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</si>
  <si>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</si>
  <si>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</si>
  <si>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</si>
  <si>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</si>
  <si>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</si>
  <si>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</si>
  <si>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</si>
  <si>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</si>
  <si>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</si>
  <si>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</si>
  <si>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</si>
  <si>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</si>
  <si>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</si>
  <si>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</si>
  <si>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</si>
  <si>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</si>
  <si>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</si>
  <si>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</si>
  <si>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</si>
  <si>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</si>
  <si>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</si>
  <si>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</si>
  <si>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</si>
  <si>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</si>
  <si>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</si>
  <si>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</si>
  <si>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</si>
  <si>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</si>
  <si>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</si>
  <si>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</si>
  <si>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</si>
  <si>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</si>
  <si>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</si>
  <si>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</si>
  <si>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</si>
  <si>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</si>
  <si>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</si>
  <si>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</si>
  <si>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</si>
  <si>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</si>
  <si>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</si>
  <si>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</si>
  <si>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</si>
  <si>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</si>
  <si>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</si>
  <si>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</si>
  <si>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</si>
  <si>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</si>
  <si>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</si>
  <si>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</si>
  <si>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</si>
  <si>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</si>
  <si>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</si>
  <si>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</si>
  <si>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</si>
  <si>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</si>
  <si>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</si>
  <si>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</si>
  <si>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</si>
  <si>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</si>
  <si>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</si>
  <si>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</si>
  <si>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</si>
  <si>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</si>
  <si>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</si>
  <si>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</si>
  <si>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</si>
  <si>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</si>
  <si>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</si>
  <si>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</si>
  <si>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</si>
  <si>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</si>
  <si>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</si>
  <si>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</si>
  <si>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</si>
  <si>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</si>
  <si>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</si>
  <si>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</si>
  <si>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</si>
  <si>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</si>
  <si>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</si>
  <si>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</si>
  <si>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</si>
  <si>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</si>
  <si>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</si>
  <si>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</si>
  <si>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</si>
  <si>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</si>
  <si>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</si>
  <si>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</si>
  <si>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</si>
  <si>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</si>
  <si>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</si>
  <si>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</si>
  <si>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</si>
  <si>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</si>
  <si>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</si>
  <si>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</si>
  <si>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</si>
  <si>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</si>
  <si>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</si>
  <si>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</si>
  <si>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</si>
  <si>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</si>
  <si>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</si>
  <si>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</si>
  <si>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</si>
  <si>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</si>
  <si>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</si>
  <si>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</si>
  <si>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</si>
  <si>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</si>
  <si>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</si>
  <si>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</si>
  <si>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</si>
  <si>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</si>
  <si>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</si>
  <si>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</si>
  <si>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</si>
  <si>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</si>
  <si>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</si>
  <si>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</si>
  <si>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</si>
  <si>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</si>
  <si>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</si>
  <si>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</si>
  <si>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</si>
  <si>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</si>
  <si>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</si>
  <si>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</si>
  <si>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</si>
  <si>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</si>
  <si>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</si>
  <si>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</si>
  <si>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</si>
  <si>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</si>
  <si>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</si>
  <si>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</si>
  <si>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</si>
  <si>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</si>
  <si>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</si>
  <si>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</si>
  <si>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</si>
  <si>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</si>
  <si>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</si>
  <si>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</si>
  <si>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</si>
  <si>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</si>
  <si>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</si>
  <si>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</si>
  <si>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</si>
  <si>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</si>
  <si>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</si>
  <si>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</si>
  <si>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</si>
  <si>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</si>
  <si>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</si>
  <si>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</si>
  <si>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</si>
  <si>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</si>
  <si>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</si>
  <si>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</si>
  <si>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</si>
  <si>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</si>
  <si>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</si>
  <si>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</si>
  <si>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</si>
  <si>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</si>
  <si>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</si>
  <si>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</si>
  <si>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</si>
  <si>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</si>
  <si>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</si>
  <si>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</si>
  <si>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</si>
  <si>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</si>
  <si>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</si>
  <si>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</si>
  <si>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</si>
  <si>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</si>
  <si>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</si>
  <si>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</si>
  <si>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</si>
  <si>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</si>
  <si>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</si>
  <si>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</si>
  <si>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</si>
  <si>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</si>
  <si>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</si>
  <si>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</si>
  <si>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</si>
  <si>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</si>
  <si>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</si>
  <si>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</si>
  <si>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</si>
  <si>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</si>
  <si>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</si>
  <si>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</si>
  <si>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</si>
  <si>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</si>
  <si>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</si>
  <si>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</si>
  <si>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</si>
  <si>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</si>
  <si>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</si>
  <si>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</si>
  <si>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</si>
  <si>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</si>
  <si>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</si>
  <si>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</si>
  <si>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</si>
  <si>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</si>
  <si>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</si>
  <si>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</si>
  <si>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</si>
  <si>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</si>
  <si>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</si>
  <si>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</si>
  <si>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</si>
  <si>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</si>
  <si>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</si>
  <si>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</si>
  <si>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</si>
  <si>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</si>
  <si>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</si>
  <si>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</si>
  <si>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</si>
  <si>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</si>
  <si>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</si>
  <si>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</si>
  <si>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</si>
  <si>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</si>
  <si>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</si>
  <si>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</si>
  <si>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</si>
  <si>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</si>
  <si>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</si>
  <si>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</si>
  <si>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</si>
  <si>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</si>
  <si>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</si>
  <si>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</si>
  <si>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</si>
  <si>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</si>
  <si>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</si>
  <si>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</si>
  <si>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</si>
  <si>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</si>
  <si>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</si>
  <si>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</si>
  <si>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</si>
  <si>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</si>
  <si>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</si>
  <si>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</si>
  <si>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</si>
  <si>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</si>
  <si>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</si>
  <si>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</si>
  <si>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</si>
  <si>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</si>
  <si>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</si>
  <si>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</si>
  <si>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</si>
  <si>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</si>
  <si>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</si>
  <si>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</si>
  <si>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</si>
  <si>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</si>
  <si>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</si>
  <si>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</si>
  <si>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</si>
  <si>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</si>
  <si>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</si>
  <si>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</si>
  <si>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</si>
  <si>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</si>
  <si>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</si>
  <si>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</si>
  <si>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</si>
  <si>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</si>
  <si>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</si>
  <si>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</si>
  <si>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</si>
  <si>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</si>
  <si>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</si>
  <si>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</si>
  <si>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</si>
  <si>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</si>
  <si>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</si>
  <si>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</si>
  <si>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</si>
  <si>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</si>
  <si>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</si>
  <si>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</si>
  <si>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</si>
  <si>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</si>
  <si>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</si>
  <si>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</si>
  <si>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</si>
  <si>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</si>
  <si>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</si>
  <si>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</si>
  <si>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</si>
  <si>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</si>
  <si>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</si>
  <si>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</si>
  <si>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</si>
  <si>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</si>
  <si>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</si>
  <si>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</si>
  <si>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</si>
  <si>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</si>
  <si>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</si>
  <si>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</si>
  <si>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</si>
  <si>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</si>
  <si>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</si>
  <si>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</si>
  <si>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</si>
  <si>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</si>
  <si>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</si>
  <si>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</si>
  <si>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</si>
  <si>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</si>
  <si>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</si>
  <si>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</si>
  <si>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</si>
  <si>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</si>
  <si>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</si>
  <si>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</si>
  <si>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</si>
  <si>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</si>
  <si>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</si>
  <si>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</si>
  <si>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</si>
  <si>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</si>
  <si>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</si>
  <si>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</si>
  <si>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</si>
  <si>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</si>
  <si>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</si>
  <si>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</si>
  <si>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</si>
  <si>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</si>
  <si>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</si>
  <si>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</si>
  <si>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</si>
  <si>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</si>
  <si>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</si>
  <si>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</si>
  <si>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</si>
  <si>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</si>
  <si>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</si>
  <si>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</si>
  <si>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</si>
  <si>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</si>
  <si>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</si>
  <si>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</si>
  <si>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</si>
  <si>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</si>
  <si>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</si>
  <si>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</si>
  <si>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</si>
  <si>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</si>
  <si>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</si>
  <si>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</si>
  <si>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</si>
  <si>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</si>
  <si>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</si>
  <si>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</si>
  <si>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</si>
  <si>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</si>
  <si>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</si>
  <si>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</si>
  <si>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</si>
  <si>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</si>
  <si>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</si>
  <si>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</si>
  <si>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</si>
  <si>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</si>
  <si>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</si>
  <si>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</si>
  <si>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</si>
  <si>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</si>
  <si>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</si>
  <si>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</si>
  <si>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</si>
  <si>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</si>
  <si>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</si>
  <si>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</si>
  <si>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</si>
  <si>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</si>
  <si>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</si>
  <si>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</si>
  <si>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</si>
  <si>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</si>
  <si>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</si>
  <si>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</si>
  <si>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</si>
  <si>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</si>
  <si>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</si>
  <si>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</si>
  <si>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</si>
  <si>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</si>
  <si>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</si>
  <si>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</si>
  <si>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</si>
  <si>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</si>
  <si>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</si>
  <si>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</si>
  <si>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</si>
  <si>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</si>
  <si>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</si>
  <si>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</si>
  <si>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</si>
  <si>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</si>
  <si>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</si>
  <si>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</si>
  <si>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</si>
  <si>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</si>
  <si>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</si>
  <si>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</si>
  <si>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</si>
  <si>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</si>
  <si>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</si>
  <si>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</si>
  <si>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</si>
  <si>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</si>
  <si>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</si>
  <si>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</si>
  <si>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</si>
  <si>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</si>
  <si>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</si>
  <si>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</si>
  <si>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</si>
  <si>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</si>
  <si>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</si>
  <si>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</si>
  <si>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</si>
  <si>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</si>
  <si>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</si>
  <si>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</si>
  <si>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</si>
  <si>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</si>
  <si>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</si>
  <si>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</si>
  <si>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</si>
  <si>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</si>
  <si>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</si>
  <si>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</si>
  <si>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</si>
  <si>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</si>
  <si>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</si>
  <si>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</si>
  <si>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</si>
  <si>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</si>
  <si>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</si>
  <si>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</si>
  <si>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</si>
  <si>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</si>
  <si>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</si>
  <si>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</si>
  <si>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</si>
  <si>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</si>
  <si>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</si>
  <si>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</si>
  <si>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</si>
  <si>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</si>
  <si>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</si>
  <si>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</si>
  <si>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</si>
  <si>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</si>
  <si>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</si>
  <si>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</si>
  <si>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</si>
  <si>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</si>
  <si>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</si>
  <si>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</si>
  <si>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</si>
  <si>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</si>
  <si>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</si>
  <si>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</si>
  <si>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</si>
  <si>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</si>
  <si>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</si>
  <si>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</si>
  <si>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</si>
  <si>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</si>
  <si>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</si>
  <si>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</si>
  <si>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</si>
  <si>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</si>
  <si>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</si>
  <si>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</si>
  <si>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</si>
  <si>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</si>
  <si>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</si>
  <si>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</si>
  <si>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</si>
  <si>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</si>
  <si>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</si>
  <si>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</si>
  <si>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</si>
  <si>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</si>
  <si>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</si>
  <si>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</si>
  <si>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</si>
  <si>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</si>
  <si>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</si>
  <si>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</si>
  <si>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</si>
  <si>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</si>
  <si>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</si>
  <si>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</si>
  <si>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</si>
  <si>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</si>
  <si>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</si>
  <si>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</si>
  <si>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</si>
  <si>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</si>
  <si>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</si>
  <si>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</si>
  <si>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</si>
  <si>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</si>
  <si>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</si>
  <si>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</si>
  <si>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</si>
  <si>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</si>
  <si>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</si>
  <si>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</si>
  <si>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</si>
  <si>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</si>
  <si>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</si>
  <si>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</si>
  <si>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</si>
  <si>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</si>
  <si>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</si>
  <si>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</si>
  <si>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</si>
  <si>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</si>
  <si>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</si>
  <si>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</si>
  <si>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</si>
  <si>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</si>
  <si>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</si>
  <si>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</si>
  <si>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</si>
  <si>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</si>
  <si>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</si>
  <si>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</si>
  <si>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</si>
  <si>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</si>
  <si>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</si>
  <si>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</si>
  <si>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</si>
  <si>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</si>
  <si>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</si>
  <si>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</si>
  <si>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</si>
  <si>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</si>
  <si>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</si>
  <si>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</si>
  <si>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</si>
  <si>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</si>
  <si>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</si>
  <si>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</si>
  <si>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</si>
  <si>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</si>
  <si>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</si>
  <si>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</si>
  <si>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</si>
  <si>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</si>
  <si>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</si>
  <si>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</si>
  <si>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</si>
  <si>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</si>
  <si>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</si>
  <si>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</si>
  <si>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</si>
  <si>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</si>
  <si>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</si>
  <si>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</si>
  <si>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</si>
  <si>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</si>
  <si>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</si>
  <si>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</si>
  <si>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</si>
  <si>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</si>
  <si>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</si>
  <si>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</si>
  <si>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</si>
  <si>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</si>
  <si>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</si>
  <si>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</si>
  <si>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</si>
  <si>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</si>
  <si>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</si>
  <si>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</si>
  <si>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</si>
  <si>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</si>
  <si>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</si>
  <si>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</si>
  <si>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</si>
  <si>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</si>
  <si>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</si>
  <si>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</si>
  <si>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</si>
  <si>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</si>
  <si>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</si>
  <si>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</si>
  <si>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</si>
  <si>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</si>
  <si>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</si>
  <si>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</si>
  <si>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</si>
  <si>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</si>
  <si>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</si>
  <si>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</si>
  <si>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</si>
  <si>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</si>
  <si>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</si>
  <si>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</si>
  <si>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</si>
  <si>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</si>
  <si>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</si>
  <si>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</si>
  <si>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</si>
  <si>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</si>
  <si>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</si>
  <si>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</si>
  <si>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</si>
  <si>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</si>
  <si>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</si>
  <si>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</si>
  <si>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</si>
  <si>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</si>
  <si>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</si>
  <si>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</si>
  <si>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</si>
  <si>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</si>
  <si>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</si>
  <si>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</si>
  <si>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</si>
  <si>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</si>
  <si>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</si>
  <si>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</si>
  <si>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</si>
  <si>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</si>
  <si>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</si>
  <si>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</si>
  <si>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</si>
  <si>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</si>
  <si>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</si>
  <si>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</si>
  <si>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</si>
  <si>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</si>
  <si>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</si>
  <si>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</si>
  <si>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</si>
  <si>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</si>
  <si>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</si>
  <si>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</si>
  <si>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</si>
  <si>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</si>
  <si>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</si>
  <si>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</si>
  <si>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</si>
  <si>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</si>
  <si>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</si>
  <si>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</si>
  <si>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</si>
  <si>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</si>
  <si>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</si>
  <si>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</si>
  <si>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</si>
  <si>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</si>
  <si>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</si>
  <si>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</si>
  <si>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</si>
  <si>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</si>
  <si>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</si>
  <si>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</si>
  <si>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</si>
  <si>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</si>
  <si>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</si>
  <si>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</si>
  <si>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</si>
  <si>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</si>
  <si>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</si>
  <si>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</si>
  <si>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</si>
  <si>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</si>
  <si>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</si>
  <si>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</si>
  <si>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</si>
  <si>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</si>
  <si>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</si>
  <si>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</si>
  <si>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</si>
  <si>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</si>
  <si>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</si>
  <si>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</si>
  <si>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</si>
  <si>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</si>
  <si>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</si>
  <si>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</si>
  <si>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</si>
  <si>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</si>
  <si>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</si>
  <si>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</si>
  <si>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</si>
  <si>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</si>
  <si>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</si>
  <si>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</si>
  <si>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</si>
  <si>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</si>
  <si>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</si>
  <si>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</si>
  <si>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</si>
  <si>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</si>
  <si>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</si>
  <si>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</si>
  <si>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</si>
  <si>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</si>
  <si>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</si>
  <si>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</si>
  <si>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</si>
  <si>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</si>
  <si>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</si>
  <si>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</si>
  <si>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</si>
  <si>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</si>
  <si>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</si>
  <si>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</si>
  <si>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</si>
  <si>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</si>
  <si>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</si>
  <si>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</si>
  <si>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</si>
  <si>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</si>
  <si>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</si>
  <si>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</si>
  <si>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</si>
  <si>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</si>
  <si>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</si>
  <si>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</si>
  <si>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</si>
  <si>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</si>
  <si>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</si>
  <si>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</si>
  <si>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</si>
  <si>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</si>
  <si>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</si>
  <si>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</si>
  <si>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</si>
  <si>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</si>
  <si>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</si>
  <si>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</si>
  <si>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</si>
  <si>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</si>
  <si>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</si>
  <si>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</si>
  <si>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</si>
  <si>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</si>
  <si>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</si>
  <si>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</si>
  <si>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</si>
  <si>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</si>
  <si>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</si>
  <si>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</si>
  <si>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</si>
  <si>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</si>
  <si>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</si>
  <si>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</si>
  <si>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</si>
  <si>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</si>
  <si>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</si>
  <si>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</si>
  <si>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</si>
  <si>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</si>
  <si>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</si>
  <si>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</si>
  <si>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</si>
  <si>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</si>
  <si>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</si>
  <si>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</si>
  <si>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</si>
  <si>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</si>
  <si>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</si>
  <si>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</si>
  <si>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</si>
  <si>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</si>
  <si>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</si>
  <si>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</si>
  <si>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GEMSI</t>
  </si>
  <si>
    <t>ASHIRWAD INVESTMENTS PRIVATE LIMITED .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</si>
  <si>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</si>
  <si>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</si>
  <si>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</si>
  <si>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</si>
  <si>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</si>
  <si>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</si>
  <si>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</si>
  <si>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</si>
  <si>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</si>
  <si>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</si>
  <si>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</si>
  <si>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</si>
  <si>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</si>
  <si>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</si>
  <si>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MFSINTRCRP</t>
  </si>
  <si>
    <t>NATURAL</t>
  </si>
  <si>
    <t>NK SECURITIES RESEARCH PRIVATE LIMITED</t>
  </si>
  <si>
    <t>LIBAS</t>
  </si>
  <si>
    <t>Libas Consu Products Ltd</t>
  </si>
  <si>
    <t>GRAVITON RESEARCH CAPITAL LLP</t>
  </si>
  <si>
    <t>UNIVASTU</t>
  </si>
  <si>
    <t>Univastu India Limited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</si>
  <si>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</si>
  <si>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</si>
  <si>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</si>
  <si>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</si>
  <si>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</si>
  <si>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</si>
  <si>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</si>
  <si>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</si>
  <si>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AGOL</t>
  </si>
  <si>
    <t>EZI VENTURES PRIVATE LIMITED</t>
  </si>
  <si>
    <t>NSI INFINIUM GLOBAL PRIVATE LIMITED</t>
  </si>
  <si>
    <t>PARIKH DASHANT RAJESHBHAI</t>
  </si>
  <si>
    <t>JAGSNPHARM</t>
  </si>
  <si>
    <t>Jagsonpal Pharma Ltd.</t>
  </si>
  <si>
    <t>XTX MARKETS LLP</t>
  </si>
  <si>
    <t>Loss of Rs.540/-</t>
  </si>
  <si>
    <t>Loss of Rs.55/-</t>
  </si>
  <si>
    <t>Loss of Rs.17/-</t>
  </si>
  <si>
    <t xml:space="preserve"> HDFCBANK MAR FUT</t>
  </si>
  <si>
    <t>1510-1515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</si>
  <si>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</si>
  <si>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</si>
  <si>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</si>
  <si>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</si>
  <si>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</si>
  <si>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</si>
  <si>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</si>
  <si>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</si>
  <si>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</si>
  <si>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</si>
  <si>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2280-2310</t>
  </si>
  <si>
    <t>2450-2550</t>
  </si>
  <si>
    <t>TANISHA GOEL</t>
  </si>
  <si>
    <t>DEVHARI</t>
  </si>
  <si>
    <t>OZONEWORLD</t>
  </si>
  <si>
    <t>PANTH</t>
  </si>
  <si>
    <t>KORADIYA MILE STONE PRIVATE LIMITED .</t>
  </si>
  <si>
    <t>R SATHIAMURTHI</t>
  </si>
  <si>
    <t>SUPRBPA</t>
  </si>
  <si>
    <t>BANSOURYBALA GORDHANDAS</t>
  </si>
  <si>
    <t>TOKYOFIN</t>
  </si>
  <si>
    <t>KESHAVJI BHACHHU GADA</t>
  </si>
  <si>
    <t>PRITI HARESH SHAH</t>
  </si>
  <si>
    <t>Indiabulls Hsg Fin Ltd</t>
  </si>
  <si>
    <t>P S SHETH</t>
  </si>
  <si>
    <t>SECL</t>
  </si>
  <si>
    <t>Salasar Exterior Cont Ltd</t>
  </si>
  <si>
    <t>MIKER FINANCIAL CONSULTANTS PVT LTD</t>
  </si>
  <si>
    <t>RONIT SHAH</t>
  </si>
  <si>
    <t>Loss of Rs.35/-</t>
  </si>
  <si>
    <t>Loss of Rs.120/-</t>
  </si>
  <si>
    <t>195-197</t>
  </si>
  <si>
    <t>215-220</t>
  </si>
  <si>
    <t>45-50</t>
  </si>
  <si>
    <t>TATASTEEL 1140 CE FEB</t>
  </si>
  <si>
    <t>NIFTY 17000 CE FEB</t>
  </si>
  <si>
    <t xml:space="preserve">LT 1860 CE FEB </t>
  </si>
  <si>
    <t>20-25</t>
  </si>
  <si>
    <t>Profit of Rs.7/-</t>
  </si>
  <si>
    <t>Profit of Rs.1.5/-</t>
  </si>
  <si>
    <t>Profit of Rs.22/-</t>
  </si>
  <si>
    <t>Profit of Rs.2.5/-</t>
  </si>
  <si>
    <t xml:space="preserve">HDFC 2440 CE FEB </t>
  </si>
  <si>
    <t>PARAG J SHETH HUF</t>
  </si>
  <si>
    <t>AKSPINTEX</t>
  </si>
  <si>
    <t>AMERISE</t>
  </si>
  <si>
    <t>VARUN GUPTA</t>
  </si>
  <si>
    <t>BRIJLEAS</t>
  </si>
  <si>
    <t>HRB FLORICULTURE LIMITED</t>
  </si>
  <si>
    <t>CAMEXLTD</t>
  </si>
  <si>
    <t>SAHIL RAKESH PATEL</t>
  </si>
  <si>
    <t>DEVENDRAKUMAR BHANWARLAL CHOPRA</t>
  </si>
  <si>
    <t>CLARA</t>
  </si>
  <si>
    <t>SREE GANESH CAPLEASE SERVICES PVT. LTD.</t>
  </si>
  <si>
    <t>GAURAV KARAMSHI CHANDAN</t>
  </si>
  <si>
    <t>DDIL</t>
  </si>
  <si>
    <t>MONA SHRENIK SHAH</t>
  </si>
  <si>
    <t>DECIPHER</t>
  </si>
  <si>
    <t>VIKASH LOHIA HUF</t>
  </si>
  <si>
    <t>RAVINDER KUMAR GUPTA</t>
  </si>
  <si>
    <t>DML</t>
  </si>
  <si>
    <t>SURENDRA ABHAY CHAPLOT</t>
  </si>
  <si>
    <t>ELEFLOR</t>
  </si>
  <si>
    <t>SREE NIWAS LOHIA &amp; SONS HUF</t>
  </si>
  <si>
    <t>SHREENARAYAN LOHIA SONS HUF</t>
  </si>
  <si>
    <t>AMIT LOHIA HUF</t>
  </si>
  <si>
    <t>SHAIBAL GHOSH</t>
  </si>
  <si>
    <t>RAMESH BHANDAPPA MUNNOLI</t>
  </si>
  <si>
    <t>SIDDAPPA VEERAPPA HAGARAGI</t>
  </si>
  <si>
    <t>GGENG</t>
  </si>
  <si>
    <t>ABDUL AZEES</t>
  </si>
  <si>
    <t>GVFILM</t>
  </si>
  <si>
    <t>IFL</t>
  </si>
  <si>
    <t>SHARMA DIPAK SURESHBHAI</t>
  </si>
  <si>
    <t>AJAY MARUDA</t>
  </si>
  <si>
    <t>HIRWANI JAYANTIBHAI VAGHELA</t>
  </si>
  <si>
    <t>HARSHADBHAI NARAYANBHAI DANTANI</t>
  </si>
  <si>
    <t>KHOOBSURAT</t>
  </si>
  <si>
    <t>PARESH DHIRAJLAL SHAH</t>
  </si>
  <si>
    <t>KINGSINFR</t>
  </si>
  <si>
    <t>RAJESH KUMAR JHUNJHUNWALA</t>
  </si>
  <si>
    <t>KRETTOSYS</t>
  </si>
  <si>
    <t>KALPESH JAVERILAL OSWAL</t>
  </si>
  <si>
    <t>TPL FINANCE LIMITED</t>
  </si>
  <si>
    <t>RAJ DEVANGBHAI PATEL</t>
  </si>
  <si>
    <t>HEMVIN INTIGRATED FINANCETED</t>
  </si>
  <si>
    <t>RAMESHBHAI LALJIBHAI CHAUDHARY</t>
  </si>
  <si>
    <t>KAMLESHKUMARI HANUMANSING RAJPUT</t>
  </si>
  <si>
    <t>RIPALBEN DHARMIKKUMAR PARIKH</t>
  </si>
  <si>
    <t>NIBE</t>
  </si>
  <si>
    <t>LEENA ASEEM GUPTA</t>
  </si>
  <si>
    <t>ABHINAVSHUKLA</t>
  </si>
  <si>
    <t>HANSABEN BHARATKUMAR PATEL</t>
  </si>
  <si>
    <t>POLYMAC</t>
  </si>
  <si>
    <t>SUNITA AGARWAL</t>
  </si>
  <si>
    <t>PWASML</t>
  </si>
  <si>
    <t>UTKARSH AGARWAL</t>
  </si>
  <si>
    <t>RMC</t>
  </si>
  <si>
    <t>SANJEEV AGARWAL</t>
  </si>
  <si>
    <t>TRIVIKRAMA</t>
  </si>
  <si>
    <t>WAYS VINIMAY PRIVATE LIMITED</t>
  </si>
  <si>
    <t>VALIANT</t>
  </si>
  <si>
    <t>SANDEEP KUMAR HISARIA</t>
  </si>
  <si>
    <t>Dhani Services Limited</t>
  </si>
  <si>
    <t>MANSI SHARES &amp; STOCK ADVISORS PVT LTD</t>
  </si>
  <si>
    <t>GAYAHWS</t>
  </si>
  <si>
    <t>Gayatri Highways Limited</t>
  </si>
  <si>
    <t>SHREEKANT PHUMBHRA</t>
  </si>
  <si>
    <t>HPIL</t>
  </si>
  <si>
    <t>Hindprakash Industry Ltd</t>
  </si>
  <si>
    <t>SATYANARAYAN GUPTA</t>
  </si>
  <si>
    <t>Indiabulls Real Estate Li</t>
  </si>
  <si>
    <t>ALPHAGREP SECURITIES PRIVATE LIMITED</t>
  </si>
  <si>
    <t>QE SECURITIES</t>
  </si>
  <si>
    <t>RAJASTHAN GLOBAL SECURITIES PVT LTD</t>
  </si>
  <si>
    <t>MONEY GROW INVESTMENT</t>
  </si>
  <si>
    <t>VIPCLOTHNG</t>
  </si>
  <si>
    <t>Vip Clothing Ltd.</t>
  </si>
  <si>
    <t>NANCY TRADERS</t>
  </si>
  <si>
    <t>MANNAS DEVELOPERS</t>
  </si>
  <si>
    <t>BAILLIE GIFFORD PACIFIC FUND A SUB FUND OF BAILLIE GIFFORD OVERSEAS GROWTH FUNDS ICVC</t>
  </si>
  <si>
    <t>UBS (US) GROUP TRUST</t>
  </si>
  <si>
    <t>MAHIMTURA SUCHITRA NISHANT</t>
  </si>
  <si>
    <t>LYKALABS</t>
  </si>
  <si>
    <t>Lyka Labs Ltd</t>
  </si>
  <si>
    <t>VORA FINANCIAL SERVICES PVT LTD</t>
  </si>
  <si>
    <t>PATINTPP</t>
  </si>
  <si>
    <t>Patel Inte Rs. 2.5 ppd up</t>
  </si>
  <si>
    <t>PATEL ASHOKKUMAR BABALBHAI</t>
  </si>
  <si>
    <t>RONIT CHAMPAKLAL SHAH</t>
  </si>
  <si>
    <t>LALITA JAYKUMAR  PATHARE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</si>
</sst>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>
      <alignment horizontal="center" vertical="center"/>
    </xf>
    <xf numFmtId="15" fontId="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65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514</xdr:row>
      <xdr:rowOff>0</xdr:rowOff>
    </xdr:from>
    <xdr:to>
      <xdr:col>12</xdr:col>
      <xdr:colOff>331694</xdr:colOff>
      <xdr:row>518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511</xdr:row>
      <xdr:rowOff>156881</xdr:rowOff>
    </xdr:from>
    <xdr:to>
      <xdr:col>5</xdr:col>
      <xdr:colOff>313764</xdr:colOff>
      <xdr:row>517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B13" sqref="B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17073.599999999999</v>
      </c>
      <c r="F11" s="32">
        <v>17023.2</v>
      </c>
      <c r="G11" s="33">
        <v>16901.400000000001</v>
      </c>
      <c r="H11" s="33">
        <v>16729.2</v>
      </c>
      <c r="I11" s="33">
        <v>16607.400000000001</v>
      </c>
      <c r="J11" s="33">
        <v>17195.400000000001</v>
      </c>
      <c r="K11" s="33">
        <v>17317.199999999997</v>
      </c>
      <c r="L11" s="33">
        <v>17489.400000000001</v>
      </c>
      <c r="M11" s="34">
        <v>17145</v>
      </c>
      <c r="N11" s="34">
        <v>16851</v>
      </c>
      <c r="O11" s="35">
        <v>12853050</v>
      </c>
      <c r="P11" s="36">
        <v>2.240402819097316E-2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37350.85</v>
      </c>
      <c r="F12" s="37">
        <v>37298.73333333333</v>
      </c>
      <c r="G12" s="38">
        <v>36958.666666666657</v>
      </c>
      <c r="H12" s="38">
        <v>36566.48333333333</v>
      </c>
      <c r="I12" s="38">
        <v>36226.416666666657</v>
      </c>
      <c r="J12" s="38">
        <v>37690.916666666657</v>
      </c>
      <c r="K12" s="38">
        <v>38030.983333333323</v>
      </c>
      <c r="L12" s="38">
        <v>38423.166666666657</v>
      </c>
      <c r="M12" s="28">
        <v>37638.800000000003</v>
      </c>
      <c r="N12" s="28">
        <v>36906.550000000003</v>
      </c>
      <c r="O12" s="39">
        <v>2241825</v>
      </c>
      <c r="P12" s="40">
        <v>-7.8115491430531432E-3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44649</v>
      </c>
      <c r="E13" s="37">
        <v>17483.3</v>
      </c>
      <c r="F13" s="37">
        <v>17439.849999999999</v>
      </c>
      <c r="G13" s="38">
        <v>17344.549999999996</v>
      </c>
      <c r="H13" s="38">
        <v>17205.799999999996</v>
      </c>
      <c r="I13" s="38">
        <v>17110.499999999993</v>
      </c>
      <c r="J13" s="38">
        <v>17578.599999999999</v>
      </c>
      <c r="K13" s="38">
        <v>17673.900000000001</v>
      </c>
      <c r="L13" s="38">
        <v>17812.650000000001</v>
      </c>
      <c r="M13" s="28">
        <v>17535.150000000001</v>
      </c>
      <c r="N13" s="28">
        <v>17301.099999999999</v>
      </c>
      <c r="O13" s="39">
        <v>2640</v>
      </c>
      <c r="P13" s="40">
        <v>-0.32653061224489793</v>
      </c>
    </row>
    <row r="14" spans="1:16" ht="12.75" customHeight="1">
      <c r="A14" s="28">
        <v>4</v>
      </c>
      <c r="B14" s="29" t="s">
        <v>35</v>
      </c>
      <c r="C14" s="30" t="s">
        <v>878</v>
      </c>
      <c r="D14" s="31">
        <v>44620</v>
      </c>
      <c r="E14" s="37">
        <v>7000</v>
      </c>
      <c r="F14" s="37">
        <v>7000</v>
      </c>
      <c r="G14" s="38">
        <v>7000</v>
      </c>
      <c r="H14" s="38">
        <v>7000</v>
      </c>
      <c r="I14" s="38">
        <v>7000</v>
      </c>
      <c r="J14" s="38">
        <v>7000</v>
      </c>
      <c r="K14" s="38">
        <v>7000</v>
      </c>
      <c r="L14" s="38">
        <v>7000</v>
      </c>
      <c r="M14" s="28">
        <v>7000</v>
      </c>
      <c r="N14" s="28">
        <v>7000</v>
      </c>
      <c r="O14" s="39">
        <v>1950</v>
      </c>
      <c r="P14" s="40">
        <v>-0.31578947368421051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922.25</v>
      </c>
      <c r="F15" s="37">
        <v>920.5333333333333</v>
      </c>
      <c r="G15" s="38">
        <v>909.76666666666665</v>
      </c>
      <c r="H15" s="38">
        <v>897.2833333333333</v>
      </c>
      <c r="I15" s="38">
        <v>886.51666666666665</v>
      </c>
      <c r="J15" s="38">
        <v>933.01666666666665</v>
      </c>
      <c r="K15" s="38">
        <v>943.7833333333333</v>
      </c>
      <c r="L15" s="38">
        <v>956.26666666666665</v>
      </c>
      <c r="M15" s="28">
        <v>931.3</v>
      </c>
      <c r="N15" s="28">
        <v>908.05</v>
      </c>
      <c r="O15" s="39">
        <v>2986050</v>
      </c>
      <c r="P15" s="40">
        <v>1.3560300057703404E-2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16686.5</v>
      </c>
      <c r="F16" s="37">
        <v>16383.866666666669</v>
      </c>
      <c r="G16" s="38">
        <v>16057.833333333336</v>
      </c>
      <c r="H16" s="38">
        <v>15429.166666666668</v>
      </c>
      <c r="I16" s="38">
        <v>15103.133333333335</v>
      </c>
      <c r="J16" s="38">
        <v>17012.533333333336</v>
      </c>
      <c r="K16" s="38">
        <v>17338.566666666669</v>
      </c>
      <c r="L16" s="38">
        <v>17967.233333333337</v>
      </c>
      <c r="M16" s="28">
        <v>16709.900000000001</v>
      </c>
      <c r="N16" s="28">
        <v>15755.2</v>
      </c>
      <c r="O16" s="39">
        <v>61150</v>
      </c>
      <c r="P16" s="40">
        <v>-6.2476044461479495E-2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107.85</v>
      </c>
      <c r="F17" s="37">
        <v>106.56666666666666</v>
      </c>
      <c r="G17" s="38">
        <v>104.48333333333332</v>
      </c>
      <c r="H17" s="38">
        <v>101.11666666666666</v>
      </c>
      <c r="I17" s="38">
        <v>99.033333333333317</v>
      </c>
      <c r="J17" s="38">
        <v>109.93333333333332</v>
      </c>
      <c r="K17" s="38">
        <v>112.01666666666667</v>
      </c>
      <c r="L17" s="38">
        <v>115.38333333333333</v>
      </c>
      <c r="M17" s="28">
        <v>108.65</v>
      </c>
      <c r="N17" s="28">
        <v>103.2</v>
      </c>
      <c r="O17" s="39">
        <v>18088400</v>
      </c>
      <c r="P17" s="40">
        <v>-2.3051330798479087E-2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263.3</v>
      </c>
      <c r="F18" s="37">
        <v>261.93333333333334</v>
      </c>
      <c r="G18" s="38">
        <v>256.86666666666667</v>
      </c>
      <c r="H18" s="38">
        <v>250.43333333333334</v>
      </c>
      <c r="I18" s="38">
        <v>245.36666666666667</v>
      </c>
      <c r="J18" s="38">
        <v>268.36666666666667</v>
      </c>
      <c r="K18" s="38">
        <v>273.43333333333339</v>
      </c>
      <c r="L18" s="38">
        <v>279.86666666666667</v>
      </c>
      <c r="M18" s="28">
        <v>267</v>
      </c>
      <c r="N18" s="28">
        <v>255.5</v>
      </c>
      <c r="O18" s="39">
        <v>13733200</v>
      </c>
      <c r="P18" s="40">
        <v>-4.4154904089757509E-2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2166.8000000000002</v>
      </c>
      <c r="F19" s="37">
        <v>2160.1666666666665</v>
      </c>
      <c r="G19" s="38">
        <v>2136.7333333333331</v>
      </c>
      <c r="H19" s="38">
        <v>2106.6666666666665</v>
      </c>
      <c r="I19" s="38">
        <v>2083.2333333333331</v>
      </c>
      <c r="J19" s="38">
        <v>2190.2333333333331</v>
      </c>
      <c r="K19" s="38">
        <v>2213.6666666666665</v>
      </c>
      <c r="L19" s="38">
        <v>2243.7333333333331</v>
      </c>
      <c r="M19" s="28">
        <v>2183.6</v>
      </c>
      <c r="N19" s="28">
        <v>2130.1</v>
      </c>
      <c r="O19" s="39">
        <v>2183750</v>
      </c>
      <c r="P19" s="40">
        <v>1.835072829452919E-3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1665.2</v>
      </c>
      <c r="F20" s="37">
        <v>1656.4166666666667</v>
      </c>
      <c r="G20" s="38">
        <v>1636.5333333333335</v>
      </c>
      <c r="H20" s="38">
        <v>1607.8666666666668</v>
      </c>
      <c r="I20" s="38">
        <v>1587.9833333333336</v>
      </c>
      <c r="J20" s="38">
        <v>1685.0833333333335</v>
      </c>
      <c r="K20" s="38">
        <v>1704.9666666666667</v>
      </c>
      <c r="L20" s="38">
        <v>1733.6333333333334</v>
      </c>
      <c r="M20" s="28">
        <v>1676.3</v>
      </c>
      <c r="N20" s="28">
        <v>1627.75</v>
      </c>
      <c r="O20" s="39">
        <v>21658500</v>
      </c>
      <c r="P20" s="40">
        <v>2.9637176132811596E-3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706.05</v>
      </c>
      <c r="F21" s="37">
        <v>700.36666666666667</v>
      </c>
      <c r="G21" s="38">
        <v>690.33333333333337</v>
      </c>
      <c r="H21" s="38">
        <v>674.61666666666667</v>
      </c>
      <c r="I21" s="38">
        <v>664.58333333333337</v>
      </c>
      <c r="J21" s="38">
        <v>716.08333333333337</v>
      </c>
      <c r="K21" s="38">
        <v>726.11666666666667</v>
      </c>
      <c r="L21" s="38">
        <v>741.83333333333337</v>
      </c>
      <c r="M21" s="28">
        <v>710.4</v>
      </c>
      <c r="N21" s="28">
        <v>684.65</v>
      </c>
      <c r="O21" s="39">
        <v>89188750</v>
      </c>
      <c r="P21" s="40">
        <v>-7.0417635025119335E-3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3261.75</v>
      </c>
      <c r="F22" s="37">
        <v>3262.8666666666668</v>
      </c>
      <c r="G22" s="38">
        <v>3200.3833333333337</v>
      </c>
      <c r="H22" s="38">
        <v>3139.0166666666669</v>
      </c>
      <c r="I22" s="38">
        <v>3076.5333333333338</v>
      </c>
      <c r="J22" s="38">
        <v>3324.2333333333336</v>
      </c>
      <c r="K22" s="38">
        <v>3386.7166666666672</v>
      </c>
      <c r="L22" s="38">
        <v>3448.0833333333335</v>
      </c>
      <c r="M22" s="28">
        <v>3325.35</v>
      </c>
      <c r="N22" s="28">
        <v>3201.5</v>
      </c>
      <c r="O22" s="39">
        <v>323400</v>
      </c>
      <c r="P22" s="40">
        <v>-5.049911920140928E-2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581.6</v>
      </c>
      <c r="F23" s="37">
        <v>581.9</v>
      </c>
      <c r="G23" s="38">
        <v>575.29999999999995</v>
      </c>
      <c r="H23" s="38">
        <v>569</v>
      </c>
      <c r="I23" s="38">
        <v>562.4</v>
      </c>
      <c r="J23" s="38">
        <v>588.19999999999993</v>
      </c>
      <c r="K23" s="38">
        <v>594.80000000000007</v>
      </c>
      <c r="L23" s="38">
        <v>601.09999999999991</v>
      </c>
      <c r="M23" s="28">
        <v>588.5</v>
      </c>
      <c r="N23" s="28">
        <v>575.6</v>
      </c>
      <c r="O23" s="39">
        <v>8572000</v>
      </c>
      <c r="P23" s="40">
        <v>-2.9079911597068744E-3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337.2</v>
      </c>
      <c r="F24" s="37">
        <v>335.93333333333334</v>
      </c>
      <c r="G24" s="38">
        <v>332.61666666666667</v>
      </c>
      <c r="H24" s="38">
        <v>328.03333333333336</v>
      </c>
      <c r="I24" s="38">
        <v>324.7166666666667</v>
      </c>
      <c r="J24" s="38">
        <v>340.51666666666665</v>
      </c>
      <c r="K24" s="38">
        <v>343.83333333333337</v>
      </c>
      <c r="L24" s="38">
        <v>348.41666666666663</v>
      </c>
      <c r="M24" s="28">
        <v>339.25</v>
      </c>
      <c r="N24" s="28">
        <v>331.35</v>
      </c>
      <c r="O24" s="39">
        <v>17907000</v>
      </c>
      <c r="P24" s="40">
        <v>-4.9976126054432593E-2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693.9</v>
      </c>
      <c r="F25" s="37">
        <v>690.06666666666661</v>
      </c>
      <c r="G25" s="38">
        <v>681.63333333333321</v>
      </c>
      <c r="H25" s="38">
        <v>669.36666666666656</v>
      </c>
      <c r="I25" s="38">
        <v>660.93333333333317</v>
      </c>
      <c r="J25" s="38">
        <v>702.33333333333326</v>
      </c>
      <c r="K25" s="38">
        <v>710.76666666666665</v>
      </c>
      <c r="L25" s="38">
        <v>723.0333333333333</v>
      </c>
      <c r="M25" s="28">
        <v>698.5</v>
      </c>
      <c r="N25" s="28">
        <v>677.8</v>
      </c>
      <c r="O25" s="39">
        <v>2023700</v>
      </c>
      <c r="P25" s="40">
        <v>-2.823529411764706E-2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4567.75</v>
      </c>
      <c r="F26" s="37">
        <v>4488.0333333333338</v>
      </c>
      <c r="G26" s="38">
        <v>4377.0666666666675</v>
      </c>
      <c r="H26" s="38">
        <v>4186.3833333333341</v>
      </c>
      <c r="I26" s="38">
        <v>4075.4166666666679</v>
      </c>
      <c r="J26" s="38">
        <v>4678.7166666666672</v>
      </c>
      <c r="K26" s="38">
        <v>4789.6833333333325</v>
      </c>
      <c r="L26" s="38">
        <v>4980.3666666666668</v>
      </c>
      <c r="M26" s="28">
        <v>4599</v>
      </c>
      <c r="N26" s="28">
        <v>4297.3500000000004</v>
      </c>
      <c r="O26" s="39">
        <v>2708750</v>
      </c>
      <c r="P26" s="40">
        <v>5.2094965286206732E-2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197.9</v>
      </c>
      <c r="F27" s="37">
        <v>196.16666666666666</v>
      </c>
      <c r="G27" s="38">
        <v>193.33333333333331</v>
      </c>
      <c r="H27" s="38">
        <v>188.76666666666665</v>
      </c>
      <c r="I27" s="38">
        <v>185.93333333333331</v>
      </c>
      <c r="J27" s="38">
        <v>200.73333333333332</v>
      </c>
      <c r="K27" s="38">
        <v>203.56666666666663</v>
      </c>
      <c r="L27" s="38">
        <v>208.13333333333333</v>
      </c>
      <c r="M27" s="28">
        <v>199</v>
      </c>
      <c r="N27" s="28">
        <v>191.6</v>
      </c>
      <c r="O27" s="39">
        <v>13780000</v>
      </c>
      <c r="P27" s="40">
        <v>-2.1723388848660392E-3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124.25</v>
      </c>
      <c r="F28" s="37">
        <v>123.38333333333333</v>
      </c>
      <c r="G28" s="38">
        <v>121.96666666666665</v>
      </c>
      <c r="H28" s="38">
        <v>119.68333333333332</v>
      </c>
      <c r="I28" s="38">
        <v>118.26666666666665</v>
      </c>
      <c r="J28" s="38">
        <v>125.66666666666666</v>
      </c>
      <c r="K28" s="38">
        <v>127.08333333333334</v>
      </c>
      <c r="L28" s="38">
        <v>129.36666666666667</v>
      </c>
      <c r="M28" s="28">
        <v>124.8</v>
      </c>
      <c r="N28" s="28">
        <v>121.1</v>
      </c>
      <c r="O28" s="39">
        <v>33345000</v>
      </c>
      <c r="P28" s="40">
        <v>-4.8658364359994863E-2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3223</v>
      </c>
      <c r="F29" s="37">
        <v>3198.2833333333333</v>
      </c>
      <c r="G29" s="38">
        <v>3167.3666666666668</v>
      </c>
      <c r="H29" s="38">
        <v>3111.7333333333336</v>
      </c>
      <c r="I29" s="38">
        <v>3080.8166666666671</v>
      </c>
      <c r="J29" s="38">
        <v>3253.9166666666665</v>
      </c>
      <c r="K29" s="38">
        <v>3284.8333333333335</v>
      </c>
      <c r="L29" s="38">
        <v>3340.4666666666662</v>
      </c>
      <c r="M29" s="28">
        <v>3229.2</v>
      </c>
      <c r="N29" s="28">
        <v>3142.65</v>
      </c>
      <c r="O29" s="39">
        <v>4025550</v>
      </c>
      <c r="P29" s="40">
        <v>1.8481973434535105E-2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1849.05</v>
      </c>
      <c r="F30" s="37">
        <v>1825.5666666666668</v>
      </c>
      <c r="G30" s="38">
        <v>1784.6333333333337</v>
      </c>
      <c r="H30" s="38">
        <v>1720.2166666666669</v>
      </c>
      <c r="I30" s="38">
        <v>1679.2833333333338</v>
      </c>
      <c r="J30" s="38">
        <v>1889.9833333333336</v>
      </c>
      <c r="K30" s="38">
        <v>1930.9166666666665</v>
      </c>
      <c r="L30" s="38">
        <v>1995.3333333333335</v>
      </c>
      <c r="M30" s="28">
        <v>1866.5</v>
      </c>
      <c r="N30" s="28">
        <v>1761.15</v>
      </c>
      <c r="O30" s="39">
        <v>1306800</v>
      </c>
      <c r="P30" s="40">
        <v>3.6875409120663324E-2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9103.5499999999993</v>
      </c>
      <c r="F31" s="37">
        <v>9087.6333333333332</v>
      </c>
      <c r="G31" s="38">
        <v>9022.4166666666661</v>
      </c>
      <c r="H31" s="38">
        <v>8941.2833333333328</v>
      </c>
      <c r="I31" s="38">
        <v>8876.0666666666657</v>
      </c>
      <c r="J31" s="38">
        <v>9168.7666666666664</v>
      </c>
      <c r="K31" s="38">
        <v>9233.9833333333336</v>
      </c>
      <c r="L31" s="38">
        <v>9315.1166666666668</v>
      </c>
      <c r="M31" s="28">
        <v>9152.85</v>
      </c>
      <c r="N31" s="28">
        <v>9006.5</v>
      </c>
      <c r="O31" s="39">
        <v>152925</v>
      </c>
      <c r="P31" s="40">
        <v>-2.2062350119904078E-2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1264.45</v>
      </c>
      <c r="F32" s="37">
        <v>1252.6666666666667</v>
      </c>
      <c r="G32" s="38">
        <v>1237.7833333333335</v>
      </c>
      <c r="H32" s="38">
        <v>1211.1166666666668</v>
      </c>
      <c r="I32" s="38">
        <v>1196.2333333333336</v>
      </c>
      <c r="J32" s="38">
        <v>1279.3333333333335</v>
      </c>
      <c r="K32" s="38">
        <v>1294.2166666666667</v>
      </c>
      <c r="L32" s="38">
        <v>1320.8833333333334</v>
      </c>
      <c r="M32" s="28">
        <v>1267.55</v>
      </c>
      <c r="N32" s="28">
        <v>1226</v>
      </c>
      <c r="O32" s="39">
        <v>2693500</v>
      </c>
      <c r="P32" s="40">
        <v>-2.7090482210583348E-2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636.9</v>
      </c>
      <c r="F33" s="37">
        <v>629.9</v>
      </c>
      <c r="G33" s="38">
        <v>620.79999999999995</v>
      </c>
      <c r="H33" s="38">
        <v>604.69999999999993</v>
      </c>
      <c r="I33" s="38">
        <v>595.59999999999991</v>
      </c>
      <c r="J33" s="38">
        <v>646</v>
      </c>
      <c r="K33" s="38">
        <v>655.10000000000014</v>
      </c>
      <c r="L33" s="38">
        <v>671.2</v>
      </c>
      <c r="M33" s="28">
        <v>639</v>
      </c>
      <c r="N33" s="28">
        <v>613.79999999999995</v>
      </c>
      <c r="O33" s="39">
        <v>14627250</v>
      </c>
      <c r="P33" s="40">
        <v>1.4891650405669098E-3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780</v>
      </c>
      <c r="F34" s="37">
        <v>778.48333333333323</v>
      </c>
      <c r="G34" s="38">
        <v>769.76666666666642</v>
      </c>
      <c r="H34" s="38">
        <v>759.53333333333319</v>
      </c>
      <c r="I34" s="38">
        <v>750.81666666666638</v>
      </c>
      <c r="J34" s="38">
        <v>788.71666666666647</v>
      </c>
      <c r="K34" s="38">
        <v>797.43333333333339</v>
      </c>
      <c r="L34" s="38">
        <v>807.66666666666652</v>
      </c>
      <c r="M34" s="28">
        <v>787.2</v>
      </c>
      <c r="N34" s="28">
        <v>768.25</v>
      </c>
      <c r="O34" s="39">
        <v>37839600</v>
      </c>
      <c r="P34" s="40">
        <v>-5.7699583806280746E-3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3598.8</v>
      </c>
      <c r="F35" s="37">
        <v>3579.7000000000003</v>
      </c>
      <c r="G35" s="38">
        <v>3550.2000000000007</v>
      </c>
      <c r="H35" s="38">
        <v>3501.6000000000004</v>
      </c>
      <c r="I35" s="38">
        <v>3472.1000000000008</v>
      </c>
      <c r="J35" s="38">
        <v>3628.3000000000006</v>
      </c>
      <c r="K35" s="38">
        <v>3657.7999999999997</v>
      </c>
      <c r="L35" s="38">
        <v>3706.4000000000005</v>
      </c>
      <c r="M35" s="28">
        <v>3609.2</v>
      </c>
      <c r="N35" s="28">
        <v>3531.1</v>
      </c>
      <c r="O35" s="39">
        <v>2096750</v>
      </c>
      <c r="P35" s="40">
        <v>6.4802592103684149E-3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16192.75</v>
      </c>
      <c r="F36" s="37">
        <v>15918.066666666666</v>
      </c>
      <c r="G36" s="38">
        <v>15586.133333333331</v>
      </c>
      <c r="H36" s="38">
        <v>14979.516666666666</v>
      </c>
      <c r="I36" s="38">
        <v>14647.583333333332</v>
      </c>
      <c r="J36" s="38">
        <v>16524.683333333331</v>
      </c>
      <c r="K36" s="38">
        <v>16856.616666666665</v>
      </c>
      <c r="L36" s="38">
        <v>17463.23333333333</v>
      </c>
      <c r="M36" s="28">
        <v>16250</v>
      </c>
      <c r="N36" s="28">
        <v>15311.45</v>
      </c>
      <c r="O36" s="39">
        <v>669050</v>
      </c>
      <c r="P36" s="40">
        <v>-9.5484826054774239E-3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7002.85</v>
      </c>
      <c r="F37" s="37">
        <v>6938.0166666666673</v>
      </c>
      <c r="G37" s="38">
        <v>6845.4333333333343</v>
      </c>
      <c r="H37" s="38">
        <v>6688.0166666666673</v>
      </c>
      <c r="I37" s="38">
        <v>6595.4333333333343</v>
      </c>
      <c r="J37" s="38">
        <v>7095.4333333333343</v>
      </c>
      <c r="K37" s="38">
        <v>7188.0166666666682</v>
      </c>
      <c r="L37" s="38">
        <v>7345.4333333333343</v>
      </c>
      <c r="M37" s="28">
        <v>7030.6</v>
      </c>
      <c r="N37" s="28">
        <v>6780.6</v>
      </c>
      <c r="O37" s="39">
        <v>4241250</v>
      </c>
      <c r="P37" s="40">
        <v>-4.3093237069208638E-2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1897.65</v>
      </c>
      <c r="F38" s="37">
        <v>1886.4833333333336</v>
      </c>
      <c r="G38" s="38">
        <v>1864.0666666666671</v>
      </c>
      <c r="H38" s="38">
        <v>1830.4833333333336</v>
      </c>
      <c r="I38" s="38">
        <v>1808.0666666666671</v>
      </c>
      <c r="J38" s="38">
        <v>1920.0666666666671</v>
      </c>
      <c r="K38" s="38">
        <v>1942.4833333333336</v>
      </c>
      <c r="L38" s="38">
        <v>1976.0666666666671</v>
      </c>
      <c r="M38" s="28">
        <v>1908.9</v>
      </c>
      <c r="N38" s="28">
        <v>1852.9</v>
      </c>
      <c r="O38" s="39">
        <v>1504600</v>
      </c>
      <c r="P38" s="40">
        <v>2.4792262634518458E-2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396.3</v>
      </c>
      <c r="F39" s="37">
        <v>386.85000000000008</v>
      </c>
      <c r="G39" s="38">
        <v>374.55000000000018</v>
      </c>
      <c r="H39" s="38">
        <v>352.80000000000013</v>
      </c>
      <c r="I39" s="38">
        <v>340.50000000000023</v>
      </c>
      <c r="J39" s="38">
        <v>408.60000000000014</v>
      </c>
      <c r="K39" s="38">
        <v>420.9</v>
      </c>
      <c r="L39" s="38">
        <v>442.65000000000009</v>
      </c>
      <c r="M39" s="28">
        <v>399.15</v>
      </c>
      <c r="N39" s="28">
        <v>365.1</v>
      </c>
      <c r="O39" s="39">
        <v>6990400</v>
      </c>
      <c r="P39" s="40">
        <v>-3.1693262411347518E-2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307.75</v>
      </c>
      <c r="F40" s="37">
        <v>306.61666666666662</v>
      </c>
      <c r="G40" s="38">
        <v>302.68333333333322</v>
      </c>
      <c r="H40" s="38">
        <v>297.61666666666662</v>
      </c>
      <c r="I40" s="38">
        <v>293.68333333333322</v>
      </c>
      <c r="J40" s="38">
        <v>311.68333333333322</v>
      </c>
      <c r="K40" s="38">
        <v>315.61666666666662</v>
      </c>
      <c r="L40" s="38">
        <v>320.68333333333322</v>
      </c>
      <c r="M40" s="28">
        <v>310.55</v>
      </c>
      <c r="N40" s="28">
        <v>301.55</v>
      </c>
      <c r="O40" s="39">
        <v>20705400</v>
      </c>
      <c r="P40" s="40">
        <v>-3.0918281381634372E-2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104.7</v>
      </c>
      <c r="F41" s="37">
        <v>102.93333333333334</v>
      </c>
      <c r="G41" s="38">
        <v>100.71666666666667</v>
      </c>
      <c r="H41" s="38">
        <v>96.733333333333334</v>
      </c>
      <c r="I41" s="38">
        <v>94.516666666666666</v>
      </c>
      <c r="J41" s="38">
        <v>106.91666666666667</v>
      </c>
      <c r="K41" s="38">
        <v>109.13333333333334</v>
      </c>
      <c r="L41" s="38">
        <v>113.11666666666667</v>
      </c>
      <c r="M41" s="28">
        <v>105.15</v>
      </c>
      <c r="N41" s="28">
        <v>98.95</v>
      </c>
      <c r="O41" s="39">
        <v>120744000</v>
      </c>
      <c r="P41" s="40">
        <v>-4.1070433005017656E-2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1883.65</v>
      </c>
      <c r="F42" s="37">
        <v>1871</v>
      </c>
      <c r="G42" s="38">
        <v>1845.95</v>
      </c>
      <c r="H42" s="38">
        <v>1808.25</v>
      </c>
      <c r="I42" s="38">
        <v>1783.2</v>
      </c>
      <c r="J42" s="38">
        <v>1908.7</v>
      </c>
      <c r="K42" s="38">
        <v>1933.7500000000002</v>
      </c>
      <c r="L42" s="38">
        <v>1971.45</v>
      </c>
      <c r="M42" s="28">
        <v>1896.05</v>
      </c>
      <c r="N42" s="28">
        <v>1833.3</v>
      </c>
      <c r="O42" s="39">
        <v>1473450</v>
      </c>
      <c r="P42" s="40">
        <v>-2.8996013048205871E-2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197.65</v>
      </c>
      <c r="F43" s="37">
        <v>196.88333333333333</v>
      </c>
      <c r="G43" s="38">
        <v>193.91666666666666</v>
      </c>
      <c r="H43" s="38">
        <v>190.18333333333334</v>
      </c>
      <c r="I43" s="38">
        <v>187.21666666666667</v>
      </c>
      <c r="J43" s="38">
        <v>200.61666666666665</v>
      </c>
      <c r="K43" s="38">
        <v>203.58333333333334</v>
      </c>
      <c r="L43" s="38">
        <v>207.31666666666663</v>
      </c>
      <c r="M43" s="28">
        <v>199.85</v>
      </c>
      <c r="N43" s="28">
        <v>193.15</v>
      </c>
      <c r="O43" s="39">
        <v>30920600</v>
      </c>
      <c r="P43" s="40">
        <v>-3.6243041572900626E-2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726.9</v>
      </c>
      <c r="F44" s="37">
        <v>722.83333333333337</v>
      </c>
      <c r="G44" s="38">
        <v>717.06666666666672</v>
      </c>
      <c r="H44" s="38">
        <v>707.23333333333335</v>
      </c>
      <c r="I44" s="38">
        <v>701.4666666666667</v>
      </c>
      <c r="J44" s="38">
        <v>732.66666666666674</v>
      </c>
      <c r="K44" s="38">
        <v>738.43333333333339</v>
      </c>
      <c r="L44" s="38">
        <v>748.26666666666677</v>
      </c>
      <c r="M44" s="28">
        <v>728.6</v>
      </c>
      <c r="N44" s="28">
        <v>713</v>
      </c>
      <c r="O44" s="39">
        <v>4463800</v>
      </c>
      <c r="P44" s="40">
        <v>1.045816733067729E-2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688.35</v>
      </c>
      <c r="F45" s="37">
        <v>677.7166666666667</v>
      </c>
      <c r="G45" s="38">
        <v>661.63333333333344</v>
      </c>
      <c r="H45" s="38">
        <v>634.91666666666674</v>
      </c>
      <c r="I45" s="38">
        <v>618.83333333333348</v>
      </c>
      <c r="J45" s="38">
        <v>704.43333333333339</v>
      </c>
      <c r="K45" s="38">
        <v>720.51666666666665</v>
      </c>
      <c r="L45" s="38">
        <v>747.23333333333335</v>
      </c>
      <c r="M45" s="28">
        <v>693.8</v>
      </c>
      <c r="N45" s="28">
        <v>651</v>
      </c>
      <c r="O45" s="39">
        <v>5987250</v>
      </c>
      <c r="P45" s="40">
        <v>-8.6924127654290327E-3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699.5</v>
      </c>
      <c r="F46" s="37">
        <v>696.80000000000007</v>
      </c>
      <c r="G46" s="38">
        <v>690.45000000000016</v>
      </c>
      <c r="H46" s="38">
        <v>681.40000000000009</v>
      </c>
      <c r="I46" s="38">
        <v>675.05000000000018</v>
      </c>
      <c r="J46" s="38">
        <v>705.85000000000014</v>
      </c>
      <c r="K46" s="38">
        <v>712.2</v>
      </c>
      <c r="L46" s="38">
        <v>721.25000000000011</v>
      </c>
      <c r="M46" s="28">
        <v>703.15</v>
      </c>
      <c r="N46" s="28">
        <v>687.75</v>
      </c>
      <c r="O46" s="39">
        <v>60109350</v>
      </c>
      <c r="P46" s="40">
        <v>2.854495505307476E-2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49.5</v>
      </c>
      <c r="F47" s="37">
        <v>49.199999999999996</v>
      </c>
      <c r="G47" s="38">
        <v>48.29999999999999</v>
      </c>
      <c r="H47" s="38">
        <v>47.099999999999994</v>
      </c>
      <c r="I47" s="38">
        <v>46.199999999999989</v>
      </c>
      <c r="J47" s="38">
        <v>50.399999999999991</v>
      </c>
      <c r="K47" s="38">
        <v>51.3</v>
      </c>
      <c r="L47" s="38">
        <v>52.499999999999993</v>
      </c>
      <c r="M47" s="28">
        <v>50.1</v>
      </c>
      <c r="N47" s="28">
        <v>48</v>
      </c>
      <c r="O47" s="39">
        <v>120739500</v>
      </c>
      <c r="P47" s="40">
        <v>-1.5580857803270268E-2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383.95</v>
      </c>
      <c r="F48" s="37">
        <v>382.11666666666662</v>
      </c>
      <c r="G48" s="38">
        <v>379.43333333333322</v>
      </c>
      <c r="H48" s="38">
        <v>374.91666666666663</v>
      </c>
      <c r="I48" s="38">
        <v>372.23333333333323</v>
      </c>
      <c r="J48" s="38">
        <v>386.63333333333321</v>
      </c>
      <c r="K48" s="38">
        <v>389.31666666666661</v>
      </c>
      <c r="L48" s="38">
        <v>393.8333333333332</v>
      </c>
      <c r="M48" s="28">
        <v>384.8</v>
      </c>
      <c r="N48" s="28">
        <v>377.6</v>
      </c>
      <c r="O48" s="39">
        <v>12558000</v>
      </c>
      <c r="P48" s="40">
        <v>-3.2086509484134017E-2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15951.8</v>
      </c>
      <c r="F49" s="37">
        <v>15777.483333333332</v>
      </c>
      <c r="G49" s="38">
        <v>15504.966666666664</v>
      </c>
      <c r="H49" s="38">
        <v>15058.133333333331</v>
      </c>
      <c r="I49" s="38">
        <v>14785.616666666663</v>
      </c>
      <c r="J49" s="38">
        <v>16224.316666666664</v>
      </c>
      <c r="K49" s="38">
        <v>16496.833333333328</v>
      </c>
      <c r="L49" s="38">
        <v>16943.666666666664</v>
      </c>
      <c r="M49" s="28">
        <v>16050</v>
      </c>
      <c r="N49" s="28">
        <v>15330.65</v>
      </c>
      <c r="O49" s="39">
        <v>134250</v>
      </c>
      <c r="P49" s="40">
        <v>-0.11793692509855454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354.85</v>
      </c>
      <c r="F50" s="37">
        <v>355.90000000000003</v>
      </c>
      <c r="G50" s="38">
        <v>347.65000000000009</v>
      </c>
      <c r="H50" s="38">
        <v>340.45000000000005</v>
      </c>
      <c r="I50" s="38">
        <v>332.2000000000001</v>
      </c>
      <c r="J50" s="38">
        <v>363.10000000000008</v>
      </c>
      <c r="K50" s="38">
        <v>371.34999999999997</v>
      </c>
      <c r="L50" s="38">
        <v>378.55000000000007</v>
      </c>
      <c r="M50" s="28">
        <v>364.15</v>
      </c>
      <c r="N50" s="28">
        <v>348.7</v>
      </c>
      <c r="O50" s="39">
        <v>25507800</v>
      </c>
      <c r="P50" s="40">
        <v>-5.2297197886711694E-2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3483.65</v>
      </c>
      <c r="F51" s="37">
        <v>3462.0499999999997</v>
      </c>
      <c r="G51" s="38">
        <v>3434.0999999999995</v>
      </c>
      <c r="H51" s="38">
        <v>3384.5499999999997</v>
      </c>
      <c r="I51" s="38">
        <v>3356.5999999999995</v>
      </c>
      <c r="J51" s="38">
        <v>3511.5999999999995</v>
      </c>
      <c r="K51" s="38">
        <v>3539.5499999999993</v>
      </c>
      <c r="L51" s="38">
        <v>3589.0999999999995</v>
      </c>
      <c r="M51" s="28">
        <v>3490</v>
      </c>
      <c r="N51" s="28">
        <v>3412.5</v>
      </c>
      <c r="O51" s="39">
        <v>1379800</v>
      </c>
      <c r="P51" s="40">
        <v>9.9546186502708234E-3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416.2</v>
      </c>
      <c r="F52" s="37">
        <v>408.33333333333331</v>
      </c>
      <c r="G52" s="38">
        <v>397.96666666666664</v>
      </c>
      <c r="H52" s="38">
        <v>379.73333333333335</v>
      </c>
      <c r="I52" s="38">
        <v>369.36666666666667</v>
      </c>
      <c r="J52" s="38">
        <v>426.56666666666661</v>
      </c>
      <c r="K52" s="38">
        <v>436.93333333333328</v>
      </c>
      <c r="L52" s="38">
        <v>455.16666666666657</v>
      </c>
      <c r="M52" s="28">
        <v>418.7</v>
      </c>
      <c r="N52" s="28">
        <v>390.1</v>
      </c>
      <c r="O52" s="39">
        <v>4357600</v>
      </c>
      <c r="P52" s="40">
        <v>-6.5774804905239681E-2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366.1</v>
      </c>
      <c r="F53" s="37">
        <v>363.15000000000003</v>
      </c>
      <c r="G53" s="38">
        <v>358.30000000000007</v>
      </c>
      <c r="H53" s="38">
        <v>350.50000000000006</v>
      </c>
      <c r="I53" s="38">
        <v>345.65000000000009</v>
      </c>
      <c r="J53" s="38">
        <v>370.95000000000005</v>
      </c>
      <c r="K53" s="38">
        <v>375.80000000000007</v>
      </c>
      <c r="L53" s="38">
        <v>383.6</v>
      </c>
      <c r="M53" s="28">
        <v>368</v>
      </c>
      <c r="N53" s="28">
        <v>355.35</v>
      </c>
      <c r="O53" s="39">
        <v>22699600</v>
      </c>
      <c r="P53" s="40">
        <v>-3.5159902749205163E-2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230.05</v>
      </c>
      <c r="F54" s="37">
        <v>227.70000000000002</v>
      </c>
      <c r="G54" s="38">
        <v>223.90000000000003</v>
      </c>
      <c r="H54" s="38">
        <v>217.75000000000003</v>
      </c>
      <c r="I54" s="38">
        <v>213.95000000000005</v>
      </c>
      <c r="J54" s="38">
        <v>233.85000000000002</v>
      </c>
      <c r="K54" s="38">
        <v>237.65000000000003</v>
      </c>
      <c r="L54" s="38">
        <v>243.8</v>
      </c>
      <c r="M54" s="28">
        <v>231.5</v>
      </c>
      <c r="N54" s="28">
        <v>221.55</v>
      </c>
      <c r="O54" s="39">
        <v>44047800</v>
      </c>
      <c r="P54" s="40">
        <v>-2.4748923959827834E-2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586.54999999999995</v>
      </c>
      <c r="F55" s="37">
        <v>581.56666666666661</v>
      </c>
      <c r="G55" s="38">
        <v>574.13333333333321</v>
      </c>
      <c r="H55" s="38">
        <v>561.71666666666658</v>
      </c>
      <c r="I55" s="38">
        <v>554.28333333333319</v>
      </c>
      <c r="J55" s="38">
        <v>593.98333333333323</v>
      </c>
      <c r="K55" s="38">
        <v>601.41666666666663</v>
      </c>
      <c r="L55" s="38">
        <v>613.83333333333326</v>
      </c>
      <c r="M55" s="28">
        <v>589</v>
      </c>
      <c r="N55" s="28">
        <v>569.15</v>
      </c>
      <c r="O55" s="39">
        <v>3611400</v>
      </c>
      <c r="P55" s="40">
        <v>-9.3607916555228671E-3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367.95</v>
      </c>
      <c r="F56" s="37">
        <v>365.4666666666667</v>
      </c>
      <c r="G56" s="38">
        <v>357.93333333333339</v>
      </c>
      <c r="H56" s="38">
        <v>347.91666666666669</v>
      </c>
      <c r="I56" s="38">
        <v>340.38333333333338</v>
      </c>
      <c r="J56" s="38">
        <v>375.48333333333341</v>
      </c>
      <c r="K56" s="38">
        <v>383.01666666666671</v>
      </c>
      <c r="L56" s="38">
        <v>393.03333333333342</v>
      </c>
      <c r="M56" s="28">
        <v>373</v>
      </c>
      <c r="N56" s="28">
        <v>355.45</v>
      </c>
      <c r="O56" s="39">
        <v>2628000</v>
      </c>
      <c r="P56" s="40">
        <v>4.0114613180515755E-3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691.45</v>
      </c>
      <c r="F57" s="37">
        <v>680.61666666666667</v>
      </c>
      <c r="G57" s="38">
        <v>661.93333333333339</v>
      </c>
      <c r="H57" s="38">
        <v>632.41666666666674</v>
      </c>
      <c r="I57" s="38">
        <v>613.73333333333346</v>
      </c>
      <c r="J57" s="38">
        <v>710.13333333333333</v>
      </c>
      <c r="K57" s="38">
        <v>728.81666666666649</v>
      </c>
      <c r="L57" s="38">
        <v>758.33333333333326</v>
      </c>
      <c r="M57" s="28">
        <v>699.3</v>
      </c>
      <c r="N57" s="28">
        <v>651.1</v>
      </c>
      <c r="O57" s="39">
        <v>9086250</v>
      </c>
      <c r="P57" s="40">
        <v>5.6233653007846558E-2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913</v>
      </c>
      <c r="F58" s="37">
        <v>907.81666666666661</v>
      </c>
      <c r="G58" s="38">
        <v>898.23333333333323</v>
      </c>
      <c r="H58" s="38">
        <v>883.46666666666658</v>
      </c>
      <c r="I58" s="38">
        <v>873.88333333333321</v>
      </c>
      <c r="J58" s="38">
        <v>922.58333333333326</v>
      </c>
      <c r="K58" s="38">
        <v>932.16666666666674</v>
      </c>
      <c r="L58" s="38">
        <v>946.93333333333328</v>
      </c>
      <c r="M58" s="28">
        <v>917.4</v>
      </c>
      <c r="N58" s="28">
        <v>893.05</v>
      </c>
      <c r="O58" s="39">
        <v>13774150</v>
      </c>
      <c r="P58" s="40">
        <v>-8.5254251920918594E-2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159.69999999999999</v>
      </c>
      <c r="F59" s="37">
        <v>158.51666666666668</v>
      </c>
      <c r="G59" s="38">
        <v>156.73333333333335</v>
      </c>
      <c r="H59" s="38">
        <v>153.76666666666668</v>
      </c>
      <c r="I59" s="38">
        <v>151.98333333333335</v>
      </c>
      <c r="J59" s="38">
        <v>161.48333333333335</v>
      </c>
      <c r="K59" s="38">
        <v>163.26666666666671</v>
      </c>
      <c r="L59" s="38">
        <v>166.23333333333335</v>
      </c>
      <c r="M59" s="28">
        <v>160.30000000000001</v>
      </c>
      <c r="N59" s="28">
        <v>155.55000000000001</v>
      </c>
      <c r="O59" s="39">
        <v>47972400</v>
      </c>
      <c r="P59" s="40">
        <v>2.8082808280828084E-2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4410.7</v>
      </c>
      <c r="F60" s="37">
        <v>4353.8666666666668</v>
      </c>
      <c r="G60" s="38">
        <v>4258.2333333333336</v>
      </c>
      <c r="H60" s="38">
        <v>4105.7666666666664</v>
      </c>
      <c r="I60" s="38">
        <v>4010.1333333333332</v>
      </c>
      <c r="J60" s="38">
        <v>4506.3333333333339</v>
      </c>
      <c r="K60" s="38">
        <v>4601.9666666666672</v>
      </c>
      <c r="L60" s="38">
        <v>4754.4333333333343</v>
      </c>
      <c r="M60" s="28">
        <v>4449.5</v>
      </c>
      <c r="N60" s="28">
        <v>4201.3999999999996</v>
      </c>
      <c r="O60" s="39">
        <v>721600</v>
      </c>
      <c r="P60" s="40">
        <v>-4.8648648648648651E-2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1420.65</v>
      </c>
      <c r="F61" s="37">
        <v>1410.7</v>
      </c>
      <c r="G61" s="38">
        <v>1397.9</v>
      </c>
      <c r="H61" s="38">
        <v>1375.15</v>
      </c>
      <c r="I61" s="38">
        <v>1362.3500000000001</v>
      </c>
      <c r="J61" s="38">
        <v>1433.45</v>
      </c>
      <c r="K61" s="38">
        <v>1446.2499999999998</v>
      </c>
      <c r="L61" s="38">
        <v>1469</v>
      </c>
      <c r="M61" s="28">
        <v>1423.5</v>
      </c>
      <c r="N61" s="28">
        <v>1387.95</v>
      </c>
      <c r="O61" s="39">
        <v>2689400</v>
      </c>
      <c r="P61" s="40">
        <v>-1.8019169329073482E-2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575.9</v>
      </c>
      <c r="F62" s="37">
        <v>573.01666666666677</v>
      </c>
      <c r="G62" s="38">
        <v>567.03333333333353</v>
      </c>
      <c r="H62" s="38">
        <v>558.16666666666674</v>
      </c>
      <c r="I62" s="38">
        <v>552.18333333333351</v>
      </c>
      <c r="J62" s="38">
        <v>581.88333333333355</v>
      </c>
      <c r="K62" s="38">
        <v>587.8666666666669</v>
      </c>
      <c r="L62" s="38">
        <v>596.73333333333358</v>
      </c>
      <c r="M62" s="28">
        <v>579</v>
      </c>
      <c r="N62" s="28">
        <v>564.15</v>
      </c>
      <c r="O62" s="39">
        <v>5843200</v>
      </c>
      <c r="P62" s="40">
        <v>5.885763989562192E-2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790.45</v>
      </c>
      <c r="F63" s="37">
        <v>789.08333333333337</v>
      </c>
      <c r="G63" s="38">
        <v>779.76666666666677</v>
      </c>
      <c r="H63" s="38">
        <v>769.08333333333337</v>
      </c>
      <c r="I63" s="38">
        <v>759.76666666666677</v>
      </c>
      <c r="J63" s="38">
        <v>799.76666666666677</v>
      </c>
      <c r="K63" s="38">
        <v>809.08333333333337</v>
      </c>
      <c r="L63" s="38">
        <v>819.76666666666677</v>
      </c>
      <c r="M63" s="28">
        <v>798.4</v>
      </c>
      <c r="N63" s="28">
        <v>778.4</v>
      </c>
      <c r="O63" s="39">
        <v>951875</v>
      </c>
      <c r="P63" s="40">
        <v>-3.4242232086239693E-2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379.95</v>
      </c>
      <c r="F64" s="37">
        <v>380.81666666666666</v>
      </c>
      <c r="G64" s="38">
        <v>367.13333333333333</v>
      </c>
      <c r="H64" s="38">
        <v>354.31666666666666</v>
      </c>
      <c r="I64" s="38">
        <v>340.63333333333333</v>
      </c>
      <c r="J64" s="38">
        <v>393.63333333333333</v>
      </c>
      <c r="K64" s="38">
        <v>407.31666666666661</v>
      </c>
      <c r="L64" s="38">
        <v>420.13333333333333</v>
      </c>
      <c r="M64" s="28">
        <v>394.5</v>
      </c>
      <c r="N64" s="28">
        <v>368</v>
      </c>
      <c r="O64" s="39">
        <v>4059000</v>
      </c>
      <c r="P64" s="40">
        <v>0.1527647610121837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128.05000000000001</v>
      </c>
      <c r="F65" s="37">
        <v>125.98333333333335</v>
      </c>
      <c r="G65" s="38">
        <v>123.41666666666669</v>
      </c>
      <c r="H65" s="38">
        <v>118.78333333333333</v>
      </c>
      <c r="I65" s="38">
        <v>116.21666666666667</v>
      </c>
      <c r="J65" s="38">
        <v>130.6166666666667</v>
      </c>
      <c r="K65" s="38">
        <v>133.18333333333337</v>
      </c>
      <c r="L65" s="38">
        <v>137.81666666666672</v>
      </c>
      <c r="M65" s="28">
        <v>128.55000000000001</v>
      </c>
      <c r="N65" s="28">
        <v>121.35</v>
      </c>
      <c r="O65" s="39">
        <v>13753000</v>
      </c>
      <c r="P65" s="40">
        <v>-2.9277657787377009E-2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948.85</v>
      </c>
      <c r="F66" s="37">
        <v>944.95000000000016</v>
      </c>
      <c r="G66" s="38">
        <v>931.10000000000036</v>
      </c>
      <c r="H66" s="38">
        <v>913.35000000000025</v>
      </c>
      <c r="I66" s="38">
        <v>899.50000000000045</v>
      </c>
      <c r="J66" s="38">
        <v>962.70000000000027</v>
      </c>
      <c r="K66" s="38">
        <v>976.55</v>
      </c>
      <c r="L66" s="38">
        <v>994.30000000000018</v>
      </c>
      <c r="M66" s="28">
        <v>958.8</v>
      </c>
      <c r="N66" s="28">
        <v>927.2</v>
      </c>
      <c r="O66" s="39">
        <v>1848600</v>
      </c>
      <c r="P66" s="40">
        <v>-0.1146551724137931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549.1</v>
      </c>
      <c r="F67" s="37">
        <v>547.40000000000009</v>
      </c>
      <c r="G67" s="38">
        <v>543.85000000000014</v>
      </c>
      <c r="H67" s="38">
        <v>538.6</v>
      </c>
      <c r="I67" s="38">
        <v>535.05000000000007</v>
      </c>
      <c r="J67" s="38">
        <v>552.6500000000002</v>
      </c>
      <c r="K67" s="38">
        <v>556.20000000000016</v>
      </c>
      <c r="L67" s="38">
        <v>561.45000000000027</v>
      </c>
      <c r="M67" s="28">
        <v>550.95000000000005</v>
      </c>
      <c r="N67" s="28">
        <v>542.15</v>
      </c>
      <c r="O67" s="39">
        <v>13123750</v>
      </c>
      <c r="P67" s="40">
        <v>2.6596264789283269E-2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1690.45</v>
      </c>
      <c r="F68" s="37">
        <v>1694.8333333333333</v>
      </c>
      <c r="G68" s="38">
        <v>1655.5666666666666</v>
      </c>
      <c r="H68" s="38">
        <v>1620.6833333333334</v>
      </c>
      <c r="I68" s="38">
        <v>1581.4166666666667</v>
      </c>
      <c r="J68" s="38">
        <v>1729.7166666666665</v>
      </c>
      <c r="K68" s="38">
        <v>1768.9833333333333</v>
      </c>
      <c r="L68" s="38">
        <v>1803.8666666666663</v>
      </c>
      <c r="M68" s="28">
        <v>1734.1</v>
      </c>
      <c r="N68" s="28">
        <v>1659.95</v>
      </c>
      <c r="O68" s="39">
        <v>536750</v>
      </c>
      <c r="P68" s="40">
        <v>9.7648261758691207E-2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1975.7</v>
      </c>
      <c r="F69" s="37">
        <v>1957.1333333333334</v>
      </c>
      <c r="G69" s="38">
        <v>1923.3666666666668</v>
      </c>
      <c r="H69" s="38">
        <v>1871.0333333333333</v>
      </c>
      <c r="I69" s="38">
        <v>1837.2666666666667</v>
      </c>
      <c r="J69" s="38">
        <v>2009.4666666666669</v>
      </c>
      <c r="K69" s="38">
        <v>2043.2333333333338</v>
      </c>
      <c r="L69" s="38">
        <v>2095.5666666666671</v>
      </c>
      <c r="M69" s="28">
        <v>1990.9</v>
      </c>
      <c r="N69" s="28">
        <v>1904.8</v>
      </c>
      <c r="O69" s="39">
        <v>2253750</v>
      </c>
      <c r="P69" s="40">
        <v>8.2764791410356777E-3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258.35000000000002</v>
      </c>
      <c r="F70" s="37">
        <v>256.36666666666673</v>
      </c>
      <c r="G70" s="38">
        <v>251.43333333333345</v>
      </c>
      <c r="H70" s="38">
        <v>244.51666666666671</v>
      </c>
      <c r="I70" s="38">
        <v>239.58333333333343</v>
      </c>
      <c r="J70" s="38">
        <v>263.28333333333347</v>
      </c>
      <c r="K70" s="38">
        <v>268.21666666666675</v>
      </c>
      <c r="L70" s="38">
        <v>275.1333333333335</v>
      </c>
      <c r="M70" s="28">
        <v>261.3</v>
      </c>
      <c r="N70" s="28">
        <v>249.45</v>
      </c>
      <c r="O70" s="39">
        <v>15315700</v>
      </c>
      <c r="P70" s="40">
        <v>-4.4849753326356703E-3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4221.05</v>
      </c>
      <c r="F71" s="37">
        <v>4189.3499999999995</v>
      </c>
      <c r="G71" s="38">
        <v>4131.6999999999989</v>
      </c>
      <c r="H71" s="38">
        <v>4042.3499999999995</v>
      </c>
      <c r="I71" s="38">
        <v>3984.6999999999989</v>
      </c>
      <c r="J71" s="38">
        <v>4278.6999999999989</v>
      </c>
      <c r="K71" s="38">
        <v>4336.3499999999985</v>
      </c>
      <c r="L71" s="38">
        <v>4425.6999999999989</v>
      </c>
      <c r="M71" s="28">
        <v>4247</v>
      </c>
      <c r="N71" s="28">
        <v>4100</v>
      </c>
      <c r="O71" s="39">
        <v>2530700</v>
      </c>
      <c r="P71" s="40">
        <v>-3.8487841945288752E-2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4166.05</v>
      </c>
      <c r="F72" s="37">
        <v>4094.7833333333328</v>
      </c>
      <c r="G72" s="38">
        <v>4000.8166666666657</v>
      </c>
      <c r="H72" s="38">
        <v>3835.583333333333</v>
      </c>
      <c r="I72" s="38">
        <v>3741.6166666666659</v>
      </c>
      <c r="J72" s="38">
        <v>4260.0166666666655</v>
      </c>
      <c r="K72" s="38">
        <v>4353.9833333333327</v>
      </c>
      <c r="L72" s="38">
        <v>4519.2166666666653</v>
      </c>
      <c r="M72" s="28">
        <v>4188.75</v>
      </c>
      <c r="N72" s="28">
        <v>3929.55</v>
      </c>
      <c r="O72" s="39">
        <v>622125</v>
      </c>
      <c r="P72" s="40">
        <v>-0.18087557603686635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324.95</v>
      </c>
      <c r="F73" s="37">
        <v>329.13333333333338</v>
      </c>
      <c r="G73" s="38">
        <v>319.51666666666677</v>
      </c>
      <c r="H73" s="38">
        <v>314.08333333333337</v>
      </c>
      <c r="I73" s="38">
        <v>304.46666666666675</v>
      </c>
      <c r="J73" s="38">
        <v>334.56666666666678</v>
      </c>
      <c r="K73" s="38">
        <v>344.18333333333345</v>
      </c>
      <c r="L73" s="38">
        <v>349.61666666666679</v>
      </c>
      <c r="M73" s="28">
        <v>338.75</v>
      </c>
      <c r="N73" s="28">
        <v>323.7</v>
      </c>
      <c r="O73" s="39">
        <v>42759750</v>
      </c>
      <c r="P73" s="40">
        <v>0.11476749688131802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4212.75</v>
      </c>
      <c r="F74" s="37">
        <v>4198.1833333333334</v>
      </c>
      <c r="G74" s="38">
        <v>4164.9666666666672</v>
      </c>
      <c r="H74" s="38">
        <v>4117.1833333333334</v>
      </c>
      <c r="I74" s="38">
        <v>4083.9666666666672</v>
      </c>
      <c r="J74" s="38">
        <v>4245.9666666666672</v>
      </c>
      <c r="K74" s="38">
        <v>4279.1833333333325</v>
      </c>
      <c r="L74" s="38">
        <v>4326.9666666666672</v>
      </c>
      <c r="M74" s="28">
        <v>4231.3999999999996</v>
      </c>
      <c r="N74" s="28">
        <v>4150.3999999999996</v>
      </c>
      <c r="O74" s="39">
        <v>2865125</v>
      </c>
      <c r="P74" s="40">
        <v>2.9740779010737229E-2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2722.5</v>
      </c>
      <c r="F75" s="37">
        <v>2689.0166666666664</v>
      </c>
      <c r="G75" s="38">
        <v>2650.083333333333</v>
      </c>
      <c r="H75" s="38">
        <v>2577.6666666666665</v>
      </c>
      <c r="I75" s="38">
        <v>2538.7333333333331</v>
      </c>
      <c r="J75" s="38">
        <v>2761.4333333333329</v>
      </c>
      <c r="K75" s="38">
        <v>2800.3666666666663</v>
      </c>
      <c r="L75" s="38">
        <v>2872.7833333333328</v>
      </c>
      <c r="M75" s="28">
        <v>2727.95</v>
      </c>
      <c r="N75" s="28">
        <v>2616.6</v>
      </c>
      <c r="O75" s="39">
        <v>3017700</v>
      </c>
      <c r="P75" s="40">
        <v>-2.5762711864406779E-2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1858.35</v>
      </c>
      <c r="F76" s="37">
        <v>1856.1166666666668</v>
      </c>
      <c r="G76" s="38">
        <v>1852.2333333333336</v>
      </c>
      <c r="H76" s="38">
        <v>1846.1166666666668</v>
      </c>
      <c r="I76" s="38">
        <v>1842.2333333333336</v>
      </c>
      <c r="J76" s="38">
        <v>1862.2333333333336</v>
      </c>
      <c r="K76" s="38">
        <v>1866.1166666666668</v>
      </c>
      <c r="L76" s="38">
        <v>1872.2333333333336</v>
      </c>
      <c r="M76" s="28">
        <v>1860</v>
      </c>
      <c r="N76" s="28">
        <v>1850</v>
      </c>
      <c r="O76" s="39">
        <v>6658850</v>
      </c>
      <c r="P76" s="40">
        <v>-2.5828773736723529E-2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151.25</v>
      </c>
      <c r="F77" s="37">
        <v>149.03333333333333</v>
      </c>
      <c r="G77" s="38">
        <v>145.56666666666666</v>
      </c>
      <c r="H77" s="38">
        <v>139.88333333333333</v>
      </c>
      <c r="I77" s="38">
        <v>136.41666666666666</v>
      </c>
      <c r="J77" s="38">
        <v>154.71666666666667</v>
      </c>
      <c r="K77" s="38">
        <v>158.18333333333331</v>
      </c>
      <c r="L77" s="38">
        <v>163.86666666666667</v>
      </c>
      <c r="M77" s="28">
        <v>152.5</v>
      </c>
      <c r="N77" s="28">
        <v>143.35</v>
      </c>
      <c r="O77" s="39">
        <v>28177200</v>
      </c>
      <c r="P77" s="40">
        <v>-1.6214177978883863E-2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99.2</v>
      </c>
      <c r="F78" s="37">
        <v>98.383333333333326</v>
      </c>
      <c r="G78" s="38">
        <v>96.816666666666649</v>
      </c>
      <c r="H78" s="38">
        <v>94.433333333333323</v>
      </c>
      <c r="I78" s="38">
        <v>92.866666666666646</v>
      </c>
      <c r="J78" s="38">
        <v>100.76666666666665</v>
      </c>
      <c r="K78" s="38">
        <v>102.33333333333331</v>
      </c>
      <c r="L78" s="38">
        <v>104.71666666666665</v>
      </c>
      <c r="M78" s="28">
        <v>99.95</v>
      </c>
      <c r="N78" s="28">
        <v>96</v>
      </c>
      <c r="O78" s="39">
        <v>69340000</v>
      </c>
      <c r="P78" s="40">
        <v>-3.907982261640798E-2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121.45</v>
      </c>
      <c r="F79" s="37">
        <v>119.85000000000001</v>
      </c>
      <c r="G79" s="38">
        <v>116.80000000000001</v>
      </c>
      <c r="H79" s="38">
        <v>112.15</v>
      </c>
      <c r="I79" s="38">
        <v>109.10000000000001</v>
      </c>
      <c r="J79" s="38">
        <v>124.50000000000001</v>
      </c>
      <c r="K79" s="38">
        <v>127.55</v>
      </c>
      <c r="L79" s="38">
        <v>132.20000000000002</v>
      </c>
      <c r="M79" s="28">
        <v>122.9</v>
      </c>
      <c r="N79" s="28">
        <v>115.2</v>
      </c>
      <c r="O79" s="39">
        <v>15652000</v>
      </c>
      <c r="P79" s="40">
        <v>-4.9723756906077346E-2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134.9</v>
      </c>
      <c r="F80" s="37">
        <v>134.35</v>
      </c>
      <c r="G80" s="38">
        <v>133.1</v>
      </c>
      <c r="H80" s="38">
        <v>131.30000000000001</v>
      </c>
      <c r="I80" s="38">
        <v>130.05000000000001</v>
      </c>
      <c r="J80" s="38">
        <v>136.14999999999998</v>
      </c>
      <c r="K80" s="38">
        <v>137.39999999999998</v>
      </c>
      <c r="L80" s="38">
        <v>139.19999999999996</v>
      </c>
      <c r="M80" s="28">
        <v>135.6</v>
      </c>
      <c r="N80" s="28">
        <v>132.55000000000001</v>
      </c>
      <c r="O80" s="39">
        <v>35459300</v>
      </c>
      <c r="P80" s="40">
        <v>1.6614200769499824E-2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442.35</v>
      </c>
      <c r="F81" s="37">
        <v>447.36666666666673</v>
      </c>
      <c r="G81" s="38">
        <v>433.93333333333345</v>
      </c>
      <c r="H81" s="38">
        <v>425.51666666666671</v>
      </c>
      <c r="I81" s="38">
        <v>412.08333333333343</v>
      </c>
      <c r="J81" s="38">
        <v>455.78333333333347</v>
      </c>
      <c r="K81" s="38">
        <v>469.21666666666675</v>
      </c>
      <c r="L81" s="38">
        <v>477.6333333333335</v>
      </c>
      <c r="M81" s="28">
        <v>460.8</v>
      </c>
      <c r="N81" s="28">
        <v>438.95</v>
      </c>
      <c r="O81" s="39">
        <v>8007450</v>
      </c>
      <c r="P81" s="40">
        <v>3.314121037463977E-3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38.15</v>
      </c>
      <c r="F82" s="37">
        <v>37.933333333333337</v>
      </c>
      <c r="G82" s="38">
        <v>37.366666666666674</v>
      </c>
      <c r="H82" s="38">
        <v>36.583333333333336</v>
      </c>
      <c r="I82" s="38">
        <v>36.016666666666673</v>
      </c>
      <c r="J82" s="38">
        <v>38.716666666666676</v>
      </c>
      <c r="K82" s="38">
        <v>39.283333333333339</v>
      </c>
      <c r="L82" s="38">
        <v>40.066666666666677</v>
      </c>
      <c r="M82" s="28">
        <v>38.5</v>
      </c>
      <c r="N82" s="28">
        <v>37.15</v>
      </c>
      <c r="O82" s="39">
        <v>107797500</v>
      </c>
      <c r="P82" s="40">
        <v>9.5837145471180232E-2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521.95000000000005</v>
      </c>
      <c r="F83" s="37">
        <v>520.16666666666663</v>
      </c>
      <c r="G83" s="38">
        <v>510.38333333333321</v>
      </c>
      <c r="H83" s="38">
        <v>498.81666666666661</v>
      </c>
      <c r="I83" s="38">
        <v>489.03333333333319</v>
      </c>
      <c r="J83" s="38">
        <v>531.73333333333323</v>
      </c>
      <c r="K83" s="38">
        <v>541.51666666666677</v>
      </c>
      <c r="L83" s="38">
        <v>553.08333333333326</v>
      </c>
      <c r="M83" s="28">
        <v>529.95000000000005</v>
      </c>
      <c r="N83" s="28">
        <v>508.6</v>
      </c>
      <c r="O83" s="39">
        <v>3160300</v>
      </c>
      <c r="P83" s="40">
        <v>5.6956521739130433E-2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782</v>
      </c>
      <c r="F84" s="37">
        <v>781.18333333333339</v>
      </c>
      <c r="G84" s="38">
        <v>765.66666666666674</v>
      </c>
      <c r="H84" s="38">
        <v>749.33333333333337</v>
      </c>
      <c r="I84" s="38">
        <v>733.81666666666672</v>
      </c>
      <c r="J84" s="38">
        <v>797.51666666666677</v>
      </c>
      <c r="K84" s="38">
        <v>813.03333333333342</v>
      </c>
      <c r="L84" s="38">
        <v>829.36666666666679</v>
      </c>
      <c r="M84" s="28">
        <v>796.7</v>
      </c>
      <c r="N84" s="28">
        <v>764.85</v>
      </c>
      <c r="O84" s="39">
        <v>6231000</v>
      </c>
      <c r="P84" s="40">
        <v>5.9153493115757266E-2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1556.5</v>
      </c>
      <c r="F85" s="37">
        <v>1556.6833333333332</v>
      </c>
      <c r="G85" s="38">
        <v>1529.6666666666663</v>
      </c>
      <c r="H85" s="38">
        <v>1502.833333333333</v>
      </c>
      <c r="I85" s="38">
        <v>1475.8166666666662</v>
      </c>
      <c r="J85" s="38">
        <v>1583.5166666666664</v>
      </c>
      <c r="K85" s="38">
        <v>1610.5333333333333</v>
      </c>
      <c r="L85" s="38">
        <v>1637.3666666666666</v>
      </c>
      <c r="M85" s="28">
        <v>1583.7</v>
      </c>
      <c r="N85" s="28">
        <v>1529.85</v>
      </c>
      <c r="O85" s="39">
        <v>5488600</v>
      </c>
      <c r="P85" s="40">
        <v>-1.6595819018226286E-2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289.14999999999998</v>
      </c>
      <c r="F86" s="37">
        <v>288.31666666666666</v>
      </c>
      <c r="G86" s="38">
        <v>280.38333333333333</v>
      </c>
      <c r="H86" s="38">
        <v>271.61666666666667</v>
      </c>
      <c r="I86" s="38">
        <v>263.68333333333334</v>
      </c>
      <c r="J86" s="38">
        <v>297.08333333333331</v>
      </c>
      <c r="K86" s="38">
        <v>305.01666666666659</v>
      </c>
      <c r="L86" s="38">
        <v>313.7833333333333</v>
      </c>
      <c r="M86" s="28">
        <v>296.25</v>
      </c>
      <c r="N86" s="28">
        <v>279.55</v>
      </c>
      <c r="O86" s="39">
        <v>12308550</v>
      </c>
      <c r="P86" s="40">
        <v>-3.7636432066240118E-3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1682.65</v>
      </c>
      <c r="F87" s="37">
        <v>1673.9333333333334</v>
      </c>
      <c r="G87" s="38">
        <v>1660.1666666666667</v>
      </c>
      <c r="H87" s="38">
        <v>1637.6833333333334</v>
      </c>
      <c r="I87" s="38">
        <v>1623.9166666666667</v>
      </c>
      <c r="J87" s="38">
        <v>1696.4166666666667</v>
      </c>
      <c r="K87" s="38">
        <v>1710.1833333333332</v>
      </c>
      <c r="L87" s="38">
        <v>1732.6666666666667</v>
      </c>
      <c r="M87" s="28">
        <v>1687.7</v>
      </c>
      <c r="N87" s="28">
        <v>1651.45</v>
      </c>
      <c r="O87" s="39">
        <v>10250500</v>
      </c>
      <c r="P87" s="40">
        <v>-1.195000228927247E-2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278.3</v>
      </c>
      <c r="F88" s="37">
        <v>278</v>
      </c>
      <c r="G88" s="38">
        <v>272.5</v>
      </c>
      <c r="H88" s="38">
        <v>266.7</v>
      </c>
      <c r="I88" s="38">
        <v>261.2</v>
      </c>
      <c r="J88" s="38">
        <v>283.8</v>
      </c>
      <c r="K88" s="38">
        <v>289.3</v>
      </c>
      <c r="L88" s="38">
        <v>295.10000000000002</v>
      </c>
      <c r="M88" s="28">
        <v>283.5</v>
      </c>
      <c r="N88" s="28">
        <v>272.2</v>
      </c>
      <c r="O88" s="39">
        <v>1429700</v>
      </c>
      <c r="P88" s="40">
        <v>-1.5222482435597189E-2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644.79999999999995</v>
      </c>
      <c r="F89" s="37">
        <v>644.94999999999993</v>
      </c>
      <c r="G89" s="38">
        <v>634.89999999999986</v>
      </c>
      <c r="H89" s="38">
        <v>624.99999999999989</v>
      </c>
      <c r="I89" s="38">
        <v>614.94999999999982</v>
      </c>
      <c r="J89" s="38">
        <v>654.84999999999991</v>
      </c>
      <c r="K89" s="38">
        <v>664.89999999999986</v>
      </c>
      <c r="L89" s="38">
        <v>674.8</v>
      </c>
      <c r="M89" s="28">
        <v>655</v>
      </c>
      <c r="N89" s="28">
        <v>635.04999999999995</v>
      </c>
      <c r="O89" s="39">
        <v>2347500</v>
      </c>
      <c r="P89" s="40">
        <v>-9.0116279069767435E-2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1283.0999999999999</v>
      </c>
      <c r="F90" s="37">
        <v>1275.8666666666668</v>
      </c>
      <c r="G90" s="38">
        <v>1262.5333333333335</v>
      </c>
      <c r="H90" s="38">
        <v>1241.9666666666667</v>
      </c>
      <c r="I90" s="38">
        <v>1228.6333333333334</v>
      </c>
      <c r="J90" s="38">
        <v>1296.4333333333336</v>
      </c>
      <c r="K90" s="38">
        <v>1309.7666666666667</v>
      </c>
      <c r="L90" s="38">
        <v>1330.3333333333337</v>
      </c>
      <c r="M90" s="28">
        <v>1289.2</v>
      </c>
      <c r="N90" s="28">
        <v>1255.3</v>
      </c>
      <c r="O90" s="39">
        <v>2501825</v>
      </c>
      <c r="P90" s="40">
        <v>5.2768338996602042E-2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1201.1500000000001</v>
      </c>
      <c r="F91" s="37">
        <v>1189.5666666666666</v>
      </c>
      <c r="G91" s="38">
        <v>1173.1333333333332</v>
      </c>
      <c r="H91" s="38">
        <v>1145.1166666666666</v>
      </c>
      <c r="I91" s="38">
        <v>1128.6833333333332</v>
      </c>
      <c r="J91" s="38">
        <v>1217.5833333333333</v>
      </c>
      <c r="K91" s="38">
        <v>1234.0166666666667</v>
      </c>
      <c r="L91" s="38">
        <v>1262.0333333333333</v>
      </c>
      <c r="M91" s="28">
        <v>1206</v>
      </c>
      <c r="N91" s="28">
        <v>1161.55</v>
      </c>
      <c r="O91" s="39">
        <v>4063000</v>
      </c>
      <c r="P91" s="40">
        <v>3.8466453674121409E-2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1149.3499999999999</v>
      </c>
      <c r="F92" s="37">
        <v>1146.7333333333333</v>
      </c>
      <c r="G92" s="38">
        <v>1137.9166666666667</v>
      </c>
      <c r="H92" s="38">
        <v>1126.4833333333333</v>
      </c>
      <c r="I92" s="38">
        <v>1117.6666666666667</v>
      </c>
      <c r="J92" s="38">
        <v>1158.1666666666667</v>
      </c>
      <c r="K92" s="38">
        <v>1166.9833333333333</v>
      </c>
      <c r="L92" s="38">
        <v>1178.4166666666667</v>
      </c>
      <c r="M92" s="28">
        <v>1155.55</v>
      </c>
      <c r="N92" s="28">
        <v>1135.3</v>
      </c>
      <c r="O92" s="39">
        <v>22344000</v>
      </c>
      <c r="P92" s="40">
        <v>-9.21873545022814E-3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2449.85</v>
      </c>
      <c r="F93" s="37">
        <v>2427.5333333333333</v>
      </c>
      <c r="G93" s="38">
        <v>2396.9166666666665</v>
      </c>
      <c r="H93" s="38">
        <v>2343.9833333333331</v>
      </c>
      <c r="I93" s="38">
        <v>2313.3666666666663</v>
      </c>
      <c r="J93" s="38">
        <v>2480.4666666666667</v>
      </c>
      <c r="K93" s="38">
        <v>2511.0833333333335</v>
      </c>
      <c r="L93" s="38">
        <v>2564.0166666666669</v>
      </c>
      <c r="M93" s="28">
        <v>2458.15</v>
      </c>
      <c r="N93" s="28">
        <v>2374.6</v>
      </c>
      <c r="O93" s="39">
        <v>23302200</v>
      </c>
      <c r="P93" s="40">
        <v>-3.5620724333585783E-2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2178.9499999999998</v>
      </c>
      <c r="F94" s="37">
        <v>2153.1833333333334</v>
      </c>
      <c r="G94" s="38">
        <v>2117.5666666666666</v>
      </c>
      <c r="H94" s="38">
        <v>2056.1833333333334</v>
      </c>
      <c r="I94" s="38">
        <v>2020.5666666666666</v>
      </c>
      <c r="J94" s="38">
        <v>2214.5666666666666</v>
      </c>
      <c r="K94" s="38">
        <v>2250.1833333333334</v>
      </c>
      <c r="L94" s="38">
        <v>2311.5666666666666</v>
      </c>
      <c r="M94" s="28">
        <v>2188.8000000000002</v>
      </c>
      <c r="N94" s="28">
        <v>2091.8000000000002</v>
      </c>
      <c r="O94" s="39">
        <v>2984200</v>
      </c>
      <c r="P94" s="40">
        <v>-1.9645203679369252E-2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1508.7</v>
      </c>
      <c r="F95" s="37">
        <v>1506.5333333333335</v>
      </c>
      <c r="G95" s="38">
        <v>1494.166666666667</v>
      </c>
      <c r="H95" s="38">
        <v>1479.6333333333334</v>
      </c>
      <c r="I95" s="38">
        <v>1467.2666666666669</v>
      </c>
      <c r="J95" s="38">
        <v>1521.0666666666671</v>
      </c>
      <c r="K95" s="38">
        <v>1533.4333333333334</v>
      </c>
      <c r="L95" s="38">
        <v>1547.9666666666672</v>
      </c>
      <c r="M95" s="28">
        <v>1518.9</v>
      </c>
      <c r="N95" s="28">
        <v>1492</v>
      </c>
      <c r="O95" s="39">
        <v>28987750</v>
      </c>
      <c r="P95" s="40">
        <v>-2.0243893371007918E-2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573.35</v>
      </c>
      <c r="F96" s="37">
        <v>571.43333333333328</v>
      </c>
      <c r="G96" s="38">
        <v>567.11666666666656</v>
      </c>
      <c r="H96" s="38">
        <v>560.88333333333333</v>
      </c>
      <c r="I96" s="38">
        <v>556.56666666666661</v>
      </c>
      <c r="J96" s="38">
        <v>577.66666666666652</v>
      </c>
      <c r="K96" s="38">
        <v>581.98333333333335</v>
      </c>
      <c r="L96" s="38">
        <v>588.21666666666647</v>
      </c>
      <c r="M96" s="28">
        <v>575.75</v>
      </c>
      <c r="N96" s="28">
        <v>565.20000000000005</v>
      </c>
      <c r="O96" s="39">
        <v>23861200</v>
      </c>
      <c r="P96" s="40">
        <v>1.4260999672698367E-2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2732.95</v>
      </c>
      <c r="F97" s="37">
        <v>2703.85</v>
      </c>
      <c r="G97" s="38">
        <v>2659.35</v>
      </c>
      <c r="H97" s="38">
        <v>2585.75</v>
      </c>
      <c r="I97" s="38">
        <v>2541.25</v>
      </c>
      <c r="J97" s="38">
        <v>2777.45</v>
      </c>
      <c r="K97" s="38">
        <v>2821.95</v>
      </c>
      <c r="L97" s="38">
        <v>2895.5499999999997</v>
      </c>
      <c r="M97" s="28">
        <v>2748.35</v>
      </c>
      <c r="N97" s="28">
        <v>2630.25</v>
      </c>
      <c r="O97" s="39">
        <v>3699300</v>
      </c>
      <c r="P97" s="40">
        <v>2.938475665748393E-2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515.6</v>
      </c>
      <c r="F98" s="37">
        <v>512.06666666666672</v>
      </c>
      <c r="G98" s="38">
        <v>506.53333333333342</v>
      </c>
      <c r="H98" s="38">
        <v>497.4666666666667</v>
      </c>
      <c r="I98" s="38">
        <v>491.93333333333339</v>
      </c>
      <c r="J98" s="38">
        <v>521.13333333333344</v>
      </c>
      <c r="K98" s="38">
        <v>526.66666666666674</v>
      </c>
      <c r="L98" s="38">
        <v>535.73333333333346</v>
      </c>
      <c r="M98" s="28">
        <v>517.6</v>
      </c>
      <c r="N98" s="28">
        <v>503</v>
      </c>
      <c r="O98" s="39">
        <v>35731925</v>
      </c>
      <c r="P98" s="40">
        <v>3.8037537865775586E-2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115</v>
      </c>
      <c r="F99" s="37">
        <v>113.63333333333333</v>
      </c>
      <c r="G99" s="38">
        <v>111.36666666666665</v>
      </c>
      <c r="H99" s="38">
        <v>107.73333333333332</v>
      </c>
      <c r="I99" s="38">
        <v>105.46666666666664</v>
      </c>
      <c r="J99" s="38">
        <v>117.26666666666665</v>
      </c>
      <c r="K99" s="38">
        <v>119.53333333333333</v>
      </c>
      <c r="L99" s="38">
        <v>123.16666666666666</v>
      </c>
      <c r="M99" s="28">
        <v>115.9</v>
      </c>
      <c r="N99" s="28">
        <v>110</v>
      </c>
      <c r="O99" s="39">
        <v>16860300</v>
      </c>
      <c r="P99" s="40">
        <v>-6.8867252434101162E-2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290.5</v>
      </c>
      <c r="F100" s="37">
        <v>282.95</v>
      </c>
      <c r="G100" s="38">
        <v>274.2</v>
      </c>
      <c r="H100" s="38">
        <v>257.89999999999998</v>
      </c>
      <c r="I100" s="38">
        <v>249.14999999999998</v>
      </c>
      <c r="J100" s="38">
        <v>299.25</v>
      </c>
      <c r="K100" s="38">
        <v>308</v>
      </c>
      <c r="L100" s="38">
        <v>324.3</v>
      </c>
      <c r="M100" s="28">
        <v>291.7</v>
      </c>
      <c r="N100" s="28">
        <v>266.64999999999998</v>
      </c>
      <c r="O100" s="39">
        <v>13070700</v>
      </c>
      <c r="P100" s="40">
        <v>-9.8678086017501401E-2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2267.85</v>
      </c>
      <c r="F101" s="37">
        <v>2263.9666666666667</v>
      </c>
      <c r="G101" s="38">
        <v>2252.0833333333335</v>
      </c>
      <c r="H101" s="38">
        <v>2236.3166666666666</v>
      </c>
      <c r="I101" s="38">
        <v>2224.4333333333334</v>
      </c>
      <c r="J101" s="38">
        <v>2279.7333333333336</v>
      </c>
      <c r="K101" s="38">
        <v>2291.6166666666668</v>
      </c>
      <c r="L101" s="38">
        <v>2307.3833333333337</v>
      </c>
      <c r="M101" s="28">
        <v>2275.85</v>
      </c>
      <c r="N101" s="28">
        <v>2248.1999999999998</v>
      </c>
      <c r="O101" s="39">
        <v>9722100</v>
      </c>
      <c r="P101" s="40">
        <v>4.46331711248179E-3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40789.449999999997</v>
      </c>
      <c r="F102" s="37">
        <v>40499.616666666669</v>
      </c>
      <c r="G102" s="38">
        <v>39790.933333333334</v>
      </c>
      <c r="H102" s="38">
        <v>38792.416666666664</v>
      </c>
      <c r="I102" s="38">
        <v>38083.73333333333</v>
      </c>
      <c r="J102" s="38">
        <v>41498.133333333339</v>
      </c>
      <c r="K102" s="38">
        <v>42206.816666666673</v>
      </c>
      <c r="L102" s="38">
        <v>43205.333333333343</v>
      </c>
      <c r="M102" s="28">
        <v>41208.300000000003</v>
      </c>
      <c r="N102" s="28">
        <v>39501.1</v>
      </c>
      <c r="O102" s="39">
        <v>12075</v>
      </c>
      <c r="P102" s="40">
        <v>1.6414141414141416E-2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168.15</v>
      </c>
      <c r="F103" s="37">
        <v>165.53333333333333</v>
      </c>
      <c r="G103" s="38">
        <v>156.76666666666665</v>
      </c>
      <c r="H103" s="38">
        <v>145.38333333333333</v>
      </c>
      <c r="I103" s="38">
        <v>136.61666666666665</v>
      </c>
      <c r="J103" s="38">
        <v>176.91666666666666</v>
      </c>
      <c r="K103" s="38">
        <v>185.68333333333337</v>
      </c>
      <c r="L103" s="38">
        <v>197.06666666666666</v>
      </c>
      <c r="M103" s="28">
        <v>174.3</v>
      </c>
      <c r="N103" s="28">
        <v>154.15</v>
      </c>
      <c r="O103" s="39">
        <v>43409300</v>
      </c>
      <c r="P103" s="40">
        <v>0.24107063724186831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750.1</v>
      </c>
      <c r="F104" s="37">
        <v>749</v>
      </c>
      <c r="G104" s="38">
        <v>739.2</v>
      </c>
      <c r="H104" s="38">
        <v>728.30000000000007</v>
      </c>
      <c r="I104" s="38">
        <v>718.50000000000011</v>
      </c>
      <c r="J104" s="38">
        <v>759.9</v>
      </c>
      <c r="K104" s="38">
        <v>769.69999999999993</v>
      </c>
      <c r="L104" s="38">
        <v>780.59999999999991</v>
      </c>
      <c r="M104" s="28">
        <v>758.8</v>
      </c>
      <c r="N104" s="28">
        <v>738.1</v>
      </c>
      <c r="O104" s="39">
        <v>94866750</v>
      </c>
      <c r="P104" s="40">
        <v>2.1997067057725635E-2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1277.8</v>
      </c>
      <c r="F105" s="37">
        <v>1263.7666666666667</v>
      </c>
      <c r="G105" s="38">
        <v>1240.9833333333333</v>
      </c>
      <c r="H105" s="38">
        <v>1204.1666666666667</v>
      </c>
      <c r="I105" s="38">
        <v>1181.3833333333334</v>
      </c>
      <c r="J105" s="38">
        <v>1300.5833333333333</v>
      </c>
      <c r="K105" s="38">
        <v>1323.3666666666666</v>
      </c>
      <c r="L105" s="38">
        <v>1360.1833333333332</v>
      </c>
      <c r="M105" s="28">
        <v>1286.55</v>
      </c>
      <c r="N105" s="28">
        <v>1226.95</v>
      </c>
      <c r="O105" s="39">
        <v>3097400</v>
      </c>
      <c r="P105" s="40">
        <v>3.995040639206502E-3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506.05</v>
      </c>
      <c r="F106" s="37">
        <v>502.09999999999997</v>
      </c>
      <c r="G106" s="38">
        <v>496.19999999999993</v>
      </c>
      <c r="H106" s="38">
        <v>486.34999999999997</v>
      </c>
      <c r="I106" s="38">
        <v>480.44999999999993</v>
      </c>
      <c r="J106" s="38">
        <v>511.94999999999993</v>
      </c>
      <c r="K106" s="38">
        <v>517.84999999999991</v>
      </c>
      <c r="L106" s="38">
        <v>527.69999999999993</v>
      </c>
      <c r="M106" s="28">
        <v>508</v>
      </c>
      <c r="N106" s="28">
        <v>492.25</v>
      </c>
      <c r="O106" s="39">
        <v>7433250</v>
      </c>
      <c r="P106" s="40">
        <v>1.4639639639639639E-2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10.95</v>
      </c>
      <c r="F107" s="37">
        <v>10.949999999999998</v>
      </c>
      <c r="G107" s="38">
        <v>10.699999999999996</v>
      </c>
      <c r="H107" s="38">
        <v>10.449999999999998</v>
      </c>
      <c r="I107" s="38">
        <v>10.199999999999996</v>
      </c>
      <c r="J107" s="38">
        <v>11.199999999999996</v>
      </c>
      <c r="K107" s="38">
        <v>11.45</v>
      </c>
      <c r="L107" s="38">
        <v>11.699999999999996</v>
      </c>
      <c r="M107" s="28">
        <v>11.2</v>
      </c>
      <c r="N107" s="28">
        <v>10.7</v>
      </c>
      <c r="O107" s="39">
        <v>883330000</v>
      </c>
      <c r="P107" s="40">
        <v>-3.1691221608348683E-2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57.5</v>
      </c>
      <c r="F108" s="37">
        <v>56.816666666666663</v>
      </c>
      <c r="G108" s="38">
        <v>55.683333333333323</v>
      </c>
      <c r="H108" s="38">
        <v>53.86666666666666</v>
      </c>
      <c r="I108" s="38">
        <v>52.73333333333332</v>
      </c>
      <c r="J108" s="38">
        <v>58.633333333333326</v>
      </c>
      <c r="K108" s="38">
        <v>59.766666666666666</v>
      </c>
      <c r="L108" s="38">
        <v>61.583333333333329</v>
      </c>
      <c r="M108" s="28">
        <v>57.95</v>
      </c>
      <c r="N108" s="28">
        <v>55</v>
      </c>
      <c r="O108" s="39">
        <v>90430000</v>
      </c>
      <c r="P108" s="40">
        <v>-5.3881565181000207E-2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43.3</v>
      </c>
      <c r="F109" s="37">
        <v>43.033333333333331</v>
      </c>
      <c r="G109" s="38">
        <v>42.61666666666666</v>
      </c>
      <c r="H109" s="38">
        <v>41.93333333333333</v>
      </c>
      <c r="I109" s="38">
        <v>41.516666666666659</v>
      </c>
      <c r="J109" s="38">
        <v>43.716666666666661</v>
      </c>
      <c r="K109" s="38">
        <v>44.133333333333333</v>
      </c>
      <c r="L109" s="38">
        <v>44.816666666666663</v>
      </c>
      <c r="M109" s="28">
        <v>43.45</v>
      </c>
      <c r="N109" s="28">
        <v>42.35</v>
      </c>
      <c r="O109" s="39">
        <v>167943000</v>
      </c>
      <c r="P109" s="40">
        <v>-2.6132852729145211E-2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205.55</v>
      </c>
      <c r="F110" s="37">
        <v>204.86666666666667</v>
      </c>
      <c r="G110" s="38">
        <v>202.28333333333336</v>
      </c>
      <c r="H110" s="38">
        <v>199.01666666666668</v>
      </c>
      <c r="I110" s="38">
        <v>196.43333333333337</v>
      </c>
      <c r="J110" s="38">
        <v>208.13333333333335</v>
      </c>
      <c r="K110" s="38">
        <v>210.71666666666667</v>
      </c>
      <c r="L110" s="38">
        <v>213.98333333333335</v>
      </c>
      <c r="M110" s="28">
        <v>207.45</v>
      </c>
      <c r="N110" s="28">
        <v>201.6</v>
      </c>
      <c r="O110" s="39">
        <v>56898750</v>
      </c>
      <c r="P110" s="40">
        <v>1.2748631691362968E-2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359.45</v>
      </c>
      <c r="F111" s="37">
        <v>355.08333333333331</v>
      </c>
      <c r="G111" s="38">
        <v>344.36666666666662</v>
      </c>
      <c r="H111" s="38">
        <v>329.2833333333333</v>
      </c>
      <c r="I111" s="38">
        <v>318.56666666666661</v>
      </c>
      <c r="J111" s="38">
        <v>370.16666666666663</v>
      </c>
      <c r="K111" s="38">
        <v>380.88333333333333</v>
      </c>
      <c r="L111" s="38">
        <v>395.96666666666664</v>
      </c>
      <c r="M111" s="28">
        <v>365.8</v>
      </c>
      <c r="N111" s="28">
        <v>340</v>
      </c>
      <c r="O111" s="39">
        <v>20011750</v>
      </c>
      <c r="P111" s="40">
        <v>-5.0929246820997719E-2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204.5</v>
      </c>
      <c r="F112" s="37">
        <v>202.04999999999998</v>
      </c>
      <c r="G112" s="38">
        <v>197.64999999999998</v>
      </c>
      <c r="H112" s="38">
        <v>190.79999999999998</v>
      </c>
      <c r="I112" s="38">
        <v>186.39999999999998</v>
      </c>
      <c r="J112" s="38">
        <v>208.89999999999998</v>
      </c>
      <c r="K112" s="38">
        <v>213.3</v>
      </c>
      <c r="L112" s="38">
        <v>220.14999999999998</v>
      </c>
      <c r="M112" s="28">
        <v>206.45</v>
      </c>
      <c r="N112" s="28">
        <v>195.2</v>
      </c>
      <c r="O112" s="39">
        <v>18694256</v>
      </c>
      <c r="P112" s="40">
        <v>-6.0060667340748233E-2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207.8</v>
      </c>
      <c r="F113" s="37">
        <v>205.73333333333335</v>
      </c>
      <c r="G113" s="38">
        <v>202.3666666666667</v>
      </c>
      <c r="H113" s="38">
        <v>196.93333333333337</v>
      </c>
      <c r="I113" s="38">
        <v>193.56666666666672</v>
      </c>
      <c r="J113" s="38">
        <v>211.16666666666669</v>
      </c>
      <c r="K113" s="38">
        <v>214.53333333333336</v>
      </c>
      <c r="L113" s="38">
        <v>219.96666666666667</v>
      </c>
      <c r="M113" s="28">
        <v>209.1</v>
      </c>
      <c r="N113" s="28">
        <v>200.3</v>
      </c>
      <c r="O113" s="39">
        <v>13763400</v>
      </c>
      <c r="P113" s="40">
        <v>5.2954882440160982E-3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4782.3500000000004</v>
      </c>
      <c r="F114" s="37">
        <v>4687.1833333333334</v>
      </c>
      <c r="G114" s="38">
        <v>4534.8666666666668</v>
      </c>
      <c r="H114" s="38">
        <v>4287.3833333333332</v>
      </c>
      <c r="I114" s="38">
        <v>4135.0666666666666</v>
      </c>
      <c r="J114" s="38">
        <v>4934.666666666667</v>
      </c>
      <c r="K114" s="38">
        <v>5086.9833333333345</v>
      </c>
      <c r="L114" s="38">
        <v>5334.4666666666672</v>
      </c>
      <c r="M114" s="28">
        <v>4839.5</v>
      </c>
      <c r="N114" s="28">
        <v>4439.7</v>
      </c>
      <c r="O114" s="39">
        <v>588825</v>
      </c>
      <c r="P114" s="40">
        <v>0.11062385061536285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2064.4499999999998</v>
      </c>
      <c r="F115" s="37">
        <v>2048.3333333333335</v>
      </c>
      <c r="G115" s="38">
        <v>2021.2166666666672</v>
      </c>
      <c r="H115" s="38">
        <v>1977.9833333333336</v>
      </c>
      <c r="I115" s="38">
        <v>1950.8666666666672</v>
      </c>
      <c r="J115" s="38">
        <v>2091.5666666666671</v>
      </c>
      <c r="K115" s="38">
        <v>2118.6833333333329</v>
      </c>
      <c r="L115" s="38">
        <v>2161.916666666667</v>
      </c>
      <c r="M115" s="28">
        <v>2075.4499999999998</v>
      </c>
      <c r="N115" s="28">
        <v>2005.1</v>
      </c>
      <c r="O115" s="39">
        <v>3231000</v>
      </c>
      <c r="P115" s="40">
        <v>-2.3158869847151459E-3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940.65</v>
      </c>
      <c r="F116" s="37">
        <v>938</v>
      </c>
      <c r="G116" s="38">
        <v>925.15</v>
      </c>
      <c r="H116" s="38">
        <v>909.65</v>
      </c>
      <c r="I116" s="38">
        <v>896.8</v>
      </c>
      <c r="J116" s="38">
        <v>953.5</v>
      </c>
      <c r="K116" s="38">
        <v>966.34999999999991</v>
      </c>
      <c r="L116" s="38">
        <v>981.85</v>
      </c>
      <c r="M116" s="28">
        <v>950.85</v>
      </c>
      <c r="N116" s="28">
        <v>922.5</v>
      </c>
      <c r="O116" s="39">
        <v>24975000</v>
      </c>
      <c r="P116" s="40">
        <v>-2.3815386780173777E-2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249</v>
      </c>
      <c r="F117" s="37">
        <v>247.81666666666669</v>
      </c>
      <c r="G117" s="38">
        <v>244.23333333333338</v>
      </c>
      <c r="H117" s="38">
        <v>239.4666666666667</v>
      </c>
      <c r="I117" s="38">
        <v>235.88333333333338</v>
      </c>
      <c r="J117" s="38">
        <v>252.58333333333337</v>
      </c>
      <c r="K117" s="38">
        <v>256.16666666666669</v>
      </c>
      <c r="L117" s="38">
        <v>260.93333333333339</v>
      </c>
      <c r="M117" s="28">
        <v>251.4</v>
      </c>
      <c r="N117" s="28">
        <v>243.05</v>
      </c>
      <c r="O117" s="39">
        <v>9895200</v>
      </c>
      <c r="P117" s="40">
        <v>0.19756014910199932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1728.8</v>
      </c>
      <c r="F118" s="37">
        <v>1722.5999999999997</v>
      </c>
      <c r="G118" s="38">
        <v>1699.2999999999993</v>
      </c>
      <c r="H118" s="38">
        <v>1669.7999999999995</v>
      </c>
      <c r="I118" s="38">
        <v>1646.4999999999991</v>
      </c>
      <c r="J118" s="38">
        <v>1752.0999999999995</v>
      </c>
      <c r="K118" s="38">
        <v>1775.4</v>
      </c>
      <c r="L118" s="38">
        <v>1804.8999999999996</v>
      </c>
      <c r="M118" s="28">
        <v>1745.9</v>
      </c>
      <c r="N118" s="28">
        <v>1693.1</v>
      </c>
      <c r="O118" s="39">
        <v>41063400</v>
      </c>
      <c r="P118" s="40">
        <v>-1.0961378662523936E-2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117.1</v>
      </c>
      <c r="F119" s="37">
        <v>117.38333333333333</v>
      </c>
      <c r="G119" s="38">
        <v>116.16666666666666</v>
      </c>
      <c r="H119" s="38">
        <v>115.23333333333333</v>
      </c>
      <c r="I119" s="38">
        <v>114.01666666666667</v>
      </c>
      <c r="J119" s="38">
        <v>118.31666666666665</v>
      </c>
      <c r="K119" s="38">
        <v>119.53333333333332</v>
      </c>
      <c r="L119" s="38">
        <v>120.46666666666664</v>
      </c>
      <c r="M119" s="28">
        <v>118.6</v>
      </c>
      <c r="N119" s="28">
        <v>116.45</v>
      </c>
      <c r="O119" s="39">
        <v>43914000</v>
      </c>
      <c r="P119" s="40">
        <v>2.7841168416248289E-2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960.75</v>
      </c>
      <c r="F120" s="37">
        <v>955.04999999999984</v>
      </c>
      <c r="G120" s="38">
        <v>938.49999999999966</v>
      </c>
      <c r="H120" s="38">
        <v>916.24999999999977</v>
      </c>
      <c r="I120" s="38">
        <v>899.69999999999959</v>
      </c>
      <c r="J120" s="38">
        <v>977.29999999999973</v>
      </c>
      <c r="K120" s="38">
        <v>993.84999999999991</v>
      </c>
      <c r="L120" s="38">
        <v>1016.0999999999998</v>
      </c>
      <c r="M120" s="28">
        <v>971.6</v>
      </c>
      <c r="N120" s="28">
        <v>932.8</v>
      </c>
      <c r="O120" s="39">
        <v>1396350</v>
      </c>
      <c r="P120" s="40">
        <v>5.9044368600682594E-2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790.05</v>
      </c>
      <c r="F121" s="37">
        <v>789.9</v>
      </c>
      <c r="G121" s="38">
        <v>780</v>
      </c>
      <c r="H121" s="38">
        <v>769.95</v>
      </c>
      <c r="I121" s="38">
        <v>760.05000000000007</v>
      </c>
      <c r="J121" s="38">
        <v>799.94999999999993</v>
      </c>
      <c r="K121" s="38">
        <v>809.8499999999998</v>
      </c>
      <c r="L121" s="38">
        <v>819.89999999999986</v>
      </c>
      <c r="M121" s="28">
        <v>799.8</v>
      </c>
      <c r="N121" s="28">
        <v>779.85</v>
      </c>
      <c r="O121" s="39">
        <v>10751125</v>
      </c>
      <c r="P121" s="40">
        <v>2.8566764609859615E-3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214.8</v>
      </c>
      <c r="F122" s="37">
        <v>214.85000000000002</v>
      </c>
      <c r="G122" s="38">
        <v>213.05000000000004</v>
      </c>
      <c r="H122" s="38">
        <v>211.3</v>
      </c>
      <c r="I122" s="38">
        <v>209.50000000000003</v>
      </c>
      <c r="J122" s="38">
        <v>216.60000000000005</v>
      </c>
      <c r="K122" s="38">
        <v>218.4</v>
      </c>
      <c r="L122" s="38">
        <v>220.15000000000006</v>
      </c>
      <c r="M122" s="28">
        <v>216.65</v>
      </c>
      <c r="N122" s="28">
        <v>213.1</v>
      </c>
      <c r="O122" s="39">
        <v>178710400</v>
      </c>
      <c r="P122" s="40">
        <v>1.80469219971927E-2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406.15</v>
      </c>
      <c r="F123" s="37">
        <v>403.9666666666667</v>
      </c>
      <c r="G123" s="38">
        <v>397.38333333333338</v>
      </c>
      <c r="H123" s="38">
        <v>388.61666666666667</v>
      </c>
      <c r="I123" s="38">
        <v>382.03333333333336</v>
      </c>
      <c r="J123" s="38">
        <v>412.73333333333341</v>
      </c>
      <c r="K123" s="38">
        <v>419.31666666666666</v>
      </c>
      <c r="L123" s="38">
        <v>428.08333333333343</v>
      </c>
      <c r="M123" s="28">
        <v>410.55</v>
      </c>
      <c r="N123" s="28">
        <v>395.2</v>
      </c>
      <c r="O123" s="39">
        <v>31270000</v>
      </c>
      <c r="P123" s="40">
        <v>-3.1738659235175722E-2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2911.45</v>
      </c>
      <c r="F124" s="37">
        <v>2886.0499999999997</v>
      </c>
      <c r="G124" s="38">
        <v>2819.4999999999995</v>
      </c>
      <c r="H124" s="38">
        <v>2727.5499999999997</v>
      </c>
      <c r="I124" s="38">
        <v>2660.9999999999995</v>
      </c>
      <c r="J124" s="38">
        <v>2977.9999999999995</v>
      </c>
      <c r="K124" s="38">
        <v>3044.5499999999997</v>
      </c>
      <c r="L124" s="38">
        <v>3136.4999999999995</v>
      </c>
      <c r="M124" s="28">
        <v>2952.6</v>
      </c>
      <c r="N124" s="28">
        <v>2794.1</v>
      </c>
      <c r="O124" s="39">
        <v>308875</v>
      </c>
      <c r="P124" s="40">
        <v>-0.12753336628769155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621.65</v>
      </c>
      <c r="F125" s="37">
        <v>616.1</v>
      </c>
      <c r="G125" s="38">
        <v>607.1</v>
      </c>
      <c r="H125" s="38">
        <v>592.54999999999995</v>
      </c>
      <c r="I125" s="38">
        <v>583.54999999999995</v>
      </c>
      <c r="J125" s="38">
        <v>630.65000000000009</v>
      </c>
      <c r="K125" s="38">
        <v>639.65000000000009</v>
      </c>
      <c r="L125" s="38">
        <v>654.20000000000016</v>
      </c>
      <c r="M125" s="28">
        <v>625.1</v>
      </c>
      <c r="N125" s="28">
        <v>601.54999999999995</v>
      </c>
      <c r="O125" s="39">
        <v>39370050</v>
      </c>
      <c r="P125" s="40">
        <v>-3.1447615792172278E-3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2990</v>
      </c>
      <c r="F126" s="37">
        <v>2951.5166666666664</v>
      </c>
      <c r="G126" s="38">
        <v>2900.1333333333328</v>
      </c>
      <c r="H126" s="38">
        <v>2810.2666666666664</v>
      </c>
      <c r="I126" s="38">
        <v>2758.8833333333328</v>
      </c>
      <c r="J126" s="38">
        <v>3041.3833333333328</v>
      </c>
      <c r="K126" s="38">
        <v>3092.766666666666</v>
      </c>
      <c r="L126" s="38">
        <v>3182.6333333333328</v>
      </c>
      <c r="M126" s="28">
        <v>3002.9</v>
      </c>
      <c r="N126" s="28">
        <v>2861.65</v>
      </c>
      <c r="O126" s="39">
        <v>2612250</v>
      </c>
      <c r="P126" s="40">
        <v>-1.0792388525986936E-2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1839</v>
      </c>
      <c r="F127" s="37">
        <v>1827.1666666666667</v>
      </c>
      <c r="G127" s="38">
        <v>1807.0833333333335</v>
      </c>
      <c r="H127" s="38">
        <v>1775.1666666666667</v>
      </c>
      <c r="I127" s="38">
        <v>1755.0833333333335</v>
      </c>
      <c r="J127" s="38">
        <v>1859.0833333333335</v>
      </c>
      <c r="K127" s="38">
        <v>1879.166666666667</v>
      </c>
      <c r="L127" s="38">
        <v>1911.0833333333335</v>
      </c>
      <c r="M127" s="28">
        <v>1847.25</v>
      </c>
      <c r="N127" s="28">
        <v>1795.25</v>
      </c>
      <c r="O127" s="39">
        <v>15565200</v>
      </c>
      <c r="P127" s="40">
        <v>-9.2675102477276783E-3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70</v>
      </c>
      <c r="F128" s="37">
        <v>69.350000000000009</v>
      </c>
      <c r="G128" s="38">
        <v>68.40000000000002</v>
      </c>
      <c r="H128" s="38">
        <v>66.800000000000011</v>
      </c>
      <c r="I128" s="38">
        <v>65.850000000000023</v>
      </c>
      <c r="J128" s="38">
        <v>70.950000000000017</v>
      </c>
      <c r="K128" s="38">
        <v>71.900000000000006</v>
      </c>
      <c r="L128" s="38">
        <v>73.500000000000014</v>
      </c>
      <c r="M128" s="28">
        <v>70.3</v>
      </c>
      <c r="N128" s="28">
        <v>67.75</v>
      </c>
      <c r="O128" s="39">
        <v>74854512</v>
      </c>
      <c r="P128" s="40">
        <v>-9.9323526253623964E-2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2669.65</v>
      </c>
      <c r="F129" s="37">
        <v>2644.2833333333333</v>
      </c>
      <c r="G129" s="38">
        <v>2596.7666666666664</v>
      </c>
      <c r="H129" s="38">
        <v>2523.8833333333332</v>
      </c>
      <c r="I129" s="38">
        <v>2476.3666666666663</v>
      </c>
      <c r="J129" s="38">
        <v>2717.1666666666665</v>
      </c>
      <c r="K129" s="38">
        <v>2764.6833333333338</v>
      </c>
      <c r="L129" s="38">
        <v>2837.5666666666666</v>
      </c>
      <c r="M129" s="28">
        <v>2691.8</v>
      </c>
      <c r="N129" s="28">
        <v>2571.4</v>
      </c>
      <c r="O129" s="39">
        <v>890875</v>
      </c>
      <c r="P129" s="40">
        <v>-3.0773534760106308E-3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529.15</v>
      </c>
      <c r="F130" s="37">
        <v>531.35</v>
      </c>
      <c r="G130" s="38">
        <v>521</v>
      </c>
      <c r="H130" s="38">
        <v>512.85</v>
      </c>
      <c r="I130" s="38">
        <v>502.5</v>
      </c>
      <c r="J130" s="38">
        <v>539.5</v>
      </c>
      <c r="K130" s="38">
        <v>549.85000000000014</v>
      </c>
      <c r="L130" s="38">
        <v>558</v>
      </c>
      <c r="M130" s="28">
        <v>541.70000000000005</v>
      </c>
      <c r="N130" s="28">
        <v>523.20000000000005</v>
      </c>
      <c r="O130" s="39">
        <v>6970500</v>
      </c>
      <c r="P130" s="40">
        <v>5.4171770790798969E-2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367.4</v>
      </c>
      <c r="F131" s="37">
        <v>364.64999999999992</v>
      </c>
      <c r="G131" s="38">
        <v>360.09999999999985</v>
      </c>
      <c r="H131" s="38">
        <v>352.79999999999995</v>
      </c>
      <c r="I131" s="38">
        <v>348.24999999999989</v>
      </c>
      <c r="J131" s="38">
        <v>371.94999999999982</v>
      </c>
      <c r="K131" s="38">
        <v>376.49999999999989</v>
      </c>
      <c r="L131" s="38">
        <v>383.79999999999978</v>
      </c>
      <c r="M131" s="28">
        <v>369.2</v>
      </c>
      <c r="N131" s="28">
        <v>357.35</v>
      </c>
      <c r="O131" s="39">
        <v>22096000</v>
      </c>
      <c r="P131" s="40">
        <v>-4.1138691199444542E-2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1842.1</v>
      </c>
      <c r="F132" s="37">
        <v>1831.5166666666664</v>
      </c>
      <c r="G132" s="38">
        <v>1810.2333333333329</v>
      </c>
      <c r="H132" s="38">
        <v>1778.3666666666666</v>
      </c>
      <c r="I132" s="38">
        <v>1757.083333333333</v>
      </c>
      <c r="J132" s="38">
        <v>1863.3833333333328</v>
      </c>
      <c r="K132" s="38">
        <v>1884.6666666666665</v>
      </c>
      <c r="L132" s="38">
        <v>1916.5333333333326</v>
      </c>
      <c r="M132" s="28">
        <v>1852.8</v>
      </c>
      <c r="N132" s="28">
        <v>1799.65</v>
      </c>
      <c r="O132" s="39">
        <v>14163400</v>
      </c>
      <c r="P132" s="40">
        <v>-1.3931144915932746E-2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5980.95</v>
      </c>
      <c r="F133" s="37">
        <v>5888.5666666666666</v>
      </c>
      <c r="G133" s="38">
        <v>5777.333333333333</v>
      </c>
      <c r="H133" s="38">
        <v>5573.7166666666662</v>
      </c>
      <c r="I133" s="38">
        <v>5462.4833333333327</v>
      </c>
      <c r="J133" s="38">
        <v>6092.1833333333334</v>
      </c>
      <c r="K133" s="38">
        <v>6203.416666666667</v>
      </c>
      <c r="L133" s="38">
        <v>6407.0333333333338</v>
      </c>
      <c r="M133" s="28">
        <v>5999.8</v>
      </c>
      <c r="N133" s="28">
        <v>5684.95</v>
      </c>
      <c r="O133" s="39">
        <v>1142850</v>
      </c>
      <c r="P133" s="40">
        <v>6.8883277216610556E-2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4435.6000000000004</v>
      </c>
      <c r="F134" s="37">
        <v>4367.55</v>
      </c>
      <c r="G134" s="38">
        <v>4250.3500000000004</v>
      </c>
      <c r="H134" s="38">
        <v>4065.1000000000004</v>
      </c>
      <c r="I134" s="38">
        <v>3947.9000000000005</v>
      </c>
      <c r="J134" s="38">
        <v>4552.8</v>
      </c>
      <c r="K134" s="38">
        <v>4669.9999999999991</v>
      </c>
      <c r="L134" s="38">
        <v>4855.25</v>
      </c>
      <c r="M134" s="28">
        <v>4484.75</v>
      </c>
      <c r="N134" s="28">
        <v>4182.3</v>
      </c>
      <c r="O134" s="39">
        <v>786000</v>
      </c>
      <c r="P134" s="40">
        <v>-8.284714119019837E-2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753.35</v>
      </c>
      <c r="F135" s="37">
        <v>748.61666666666667</v>
      </c>
      <c r="G135" s="38">
        <v>742.08333333333337</v>
      </c>
      <c r="H135" s="38">
        <v>730.81666666666672</v>
      </c>
      <c r="I135" s="38">
        <v>724.28333333333342</v>
      </c>
      <c r="J135" s="38">
        <v>759.88333333333333</v>
      </c>
      <c r="K135" s="38">
        <v>766.41666666666663</v>
      </c>
      <c r="L135" s="38">
        <v>777.68333333333328</v>
      </c>
      <c r="M135" s="28">
        <v>755.15</v>
      </c>
      <c r="N135" s="28">
        <v>737.35</v>
      </c>
      <c r="O135" s="39">
        <v>10358100</v>
      </c>
      <c r="P135" s="40">
        <v>-2.8307152539669884E-2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852.75</v>
      </c>
      <c r="F136" s="37">
        <v>843.80000000000007</v>
      </c>
      <c r="G136" s="38">
        <v>832.10000000000014</v>
      </c>
      <c r="H136" s="38">
        <v>811.45</v>
      </c>
      <c r="I136" s="38">
        <v>799.75000000000011</v>
      </c>
      <c r="J136" s="38">
        <v>864.45000000000016</v>
      </c>
      <c r="K136" s="38">
        <v>876.1500000000002</v>
      </c>
      <c r="L136" s="38">
        <v>896.80000000000018</v>
      </c>
      <c r="M136" s="28">
        <v>855.5</v>
      </c>
      <c r="N136" s="28">
        <v>823.15</v>
      </c>
      <c r="O136" s="39">
        <v>13820100</v>
      </c>
      <c r="P136" s="40">
        <v>3.3124018838304556E-2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151.5</v>
      </c>
      <c r="F137" s="37">
        <v>150.88333333333335</v>
      </c>
      <c r="G137" s="38">
        <v>149.16666666666671</v>
      </c>
      <c r="H137" s="38">
        <v>146.83333333333337</v>
      </c>
      <c r="I137" s="38">
        <v>145.11666666666673</v>
      </c>
      <c r="J137" s="38">
        <v>153.2166666666667</v>
      </c>
      <c r="K137" s="38">
        <v>154.93333333333334</v>
      </c>
      <c r="L137" s="38">
        <v>157.26666666666668</v>
      </c>
      <c r="M137" s="28">
        <v>152.6</v>
      </c>
      <c r="N137" s="28">
        <v>148.55000000000001</v>
      </c>
      <c r="O137" s="39">
        <v>34948000</v>
      </c>
      <c r="P137" s="40">
        <v>-3.4265502376478393E-2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117.45</v>
      </c>
      <c r="F138" s="37">
        <v>116.45</v>
      </c>
      <c r="G138" s="38">
        <v>114.55000000000001</v>
      </c>
      <c r="H138" s="38">
        <v>111.65</v>
      </c>
      <c r="I138" s="38">
        <v>109.75000000000001</v>
      </c>
      <c r="J138" s="38">
        <v>119.35000000000001</v>
      </c>
      <c r="K138" s="38">
        <v>121.25000000000001</v>
      </c>
      <c r="L138" s="38">
        <v>124.15</v>
      </c>
      <c r="M138" s="28">
        <v>118.35</v>
      </c>
      <c r="N138" s="28">
        <v>113.55</v>
      </c>
      <c r="O138" s="39">
        <v>30798000</v>
      </c>
      <c r="P138" s="40">
        <v>-9.9631643571303274E-2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504.5</v>
      </c>
      <c r="F139" s="37">
        <v>494.0333333333333</v>
      </c>
      <c r="G139" s="38">
        <v>477.71666666666658</v>
      </c>
      <c r="H139" s="38">
        <v>450.93333333333328</v>
      </c>
      <c r="I139" s="38">
        <v>434.61666666666656</v>
      </c>
      <c r="J139" s="38">
        <v>520.81666666666661</v>
      </c>
      <c r="K139" s="38">
        <v>537.13333333333333</v>
      </c>
      <c r="L139" s="38">
        <v>563.91666666666663</v>
      </c>
      <c r="M139" s="28">
        <v>510.35</v>
      </c>
      <c r="N139" s="28">
        <v>467.25</v>
      </c>
      <c r="O139" s="39">
        <v>8832000</v>
      </c>
      <c r="P139" s="40">
        <v>1.701258931609391E-3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8603.35</v>
      </c>
      <c r="F140" s="37">
        <v>8538.5333333333347</v>
      </c>
      <c r="G140" s="38">
        <v>8441.3666666666686</v>
      </c>
      <c r="H140" s="38">
        <v>8279.3833333333332</v>
      </c>
      <c r="I140" s="38">
        <v>8182.2166666666672</v>
      </c>
      <c r="J140" s="38">
        <v>8700.5166666666701</v>
      </c>
      <c r="K140" s="38">
        <v>8797.6833333333379</v>
      </c>
      <c r="L140" s="38">
        <v>8959.6666666666715</v>
      </c>
      <c r="M140" s="28">
        <v>8635.7000000000007</v>
      </c>
      <c r="N140" s="28">
        <v>8376.5499999999993</v>
      </c>
      <c r="O140" s="39">
        <v>2798600</v>
      </c>
      <c r="P140" s="40">
        <v>-1.0605953475217422E-2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837.2</v>
      </c>
      <c r="F141" s="37">
        <v>832.65</v>
      </c>
      <c r="G141" s="38">
        <v>825.15</v>
      </c>
      <c r="H141" s="38">
        <v>813.1</v>
      </c>
      <c r="I141" s="38">
        <v>805.6</v>
      </c>
      <c r="J141" s="38">
        <v>844.69999999999993</v>
      </c>
      <c r="K141" s="38">
        <v>852.19999999999993</v>
      </c>
      <c r="L141" s="38">
        <v>864.24999999999989</v>
      </c>
      <c r="M141" s="28">
        <v>840.15</v>
      </c>
      <c r="N141" s="28">
        <v>820.6</v>
      </c>
      <c r="O141" s="39">
        <v>15663750</v>
      </c>
      <c r="P141" s="40">
        <v>-1.392823418319169E-2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1319.9</v>
      </c>
      <c r="F142" s="37">
        <v>1319.3333333333333</v>
      </c>
      <c r="G142" s="38">
        <v>1288.6666666666665</v>
      </c>
      <c r="H142" s="38">
        <v>1257.4333333333332</v>
      </c>
      <c r="I142" s="38">
        <v>1226.7666666666664</v>
      </c>
      <c r="J142" s="38">
        <v>1350.5666666666666</v>
      </c>
      <c r="K142" s="38">
        <v>1381.2333333333331</v>
      </c>
      <c r="L142" s="38">
        <v>1412.4666666666667</v>
      </c>
      <c r="M142" s="28">
        <v>1350</v>
      </c>
      <c r="N142" s="28">
        <v>1288.0999999999999</v>
      </c>
      <c r="O142" s="39">
        <v>2109800</v>
      </c>
      <c r="P142" s="40">
        <v>4.4171141520873029E-2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2035.25</v>
      </c>
      <c r="F143" s="37">
        <v>2014.4666666666665</v>
      </c>
      <c r="G143" s="38">
        <v>1959.6333333333328</v>
      </c>
      <c r="H143" s="38">
        <v>1884.0166666666662</v>
      </c>
      <c r="I143" s="38">
        <v>1829.1833333333325</v>
      </c>
      <c r="J143" s="38">
        <v>2090.083333333333</v>
      </c>
      <c r="K143" s="38">
        <v>2144.9166666666665</v>
      </c>
      <c r="L143" s="38">
        <v>2220.5333333333333</v>
      </c>
      <c r="M143" s="28">
        <v>2069.3000000000002</v>
      </c>
      <c r="N143" s="28">
        <v>1938.85</v>
      </c>
      <c r="O143" s="39">
        <v>1046800</v>
      </c>
      <c r="P143" s="40">
        <v>-0.12313620371921595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835.05</v>
      </c>
      <c r="F144" s="37">
        <v>827.13333333333333</v>
      </c>
      <c r="G144" s="38">
        <v>817.06666666666661</v>
      </c>
      <c r="H144" s="38">
        <v>799.08333333333326</v>
      </c>
      <c r="I144" s="38">
        <v>789.01666666666654</v>
      </c>
      <c r="J144" s="38">
        <v>845.11666666666667</v>
      </c>
      <c r="K144" s="38">
        <v>855.18333333333351</v>
      </c>
      <c r="L144" s="38">
        <v>873.16666666666674</v>
      </c>
      <c r="M144" s="28">
        <v>837.2</v>
      </c>
      <c r="N144" s="28">
        <v>809.15</v>
      </c>
      <c r="O144" s="39">
        <v>1643200</v>
      </c>
      <c r="P144" s="40">
        <v>6.7702110712863405E-3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744.7</v>
      </c>
      <c r="F145" s="37">
        <v>747.19999999999993</v>
      </c>
      <c r="G145" s="38">
        <v>736.49999999999989</v>
      </c>
      <c r="H145" s="38">
        <v>728.3</v>
      </c>
      <c r="I145" s="38">
        <v>717.59999999999991</v>
      </c>
      <c r="J145" s="38">
        <v>755.39999999999986</v>
      </c>
      <c r="K145" s="38">
        <v>766.09999999999991</v>
      </c>
      <c r="L145" s="38">
        <v>774.29999999999984</v>
      </c>
      <c r="M145" s="28">
        <v>757.9</v>
      </c>
      <c r="N145" s="28">
        <v>739</v>
      </c>
      <c r="O145" s="39">
        <v>4408200</v>
      </c>
      <c r="P145" s="40">
        <v>-1.276538564901908E-2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3827.15</v>
      </c>
      <c r="F146" s="37">
        <v>3772.1166666666668</v>
      </c>
      <c r="G146" s="38">
        <v>3699.5833333333335</v>
      </c>
      <c r="H146" s="38">
        <v>3572.0166666666669</v>
      </c>
      <c r="I146" s="38">
        <v>3499.4833333333336</v>
      </c>
      <c r="J146" s="38">
        <v>3899.6833333333334</v>
      </c>
      <c r="K146" s="38">
        <v>3972.2166666666662</v>
      </c>
      <c r="L146" s="38">
        <v>4099.7833333333328</v>
      </c>
      <c r="M146" s="28">
        <v>3844.65</v>
      </c>
      <c r="N146" s="28">
        <v>3644.55</v>
      </c>
      <c r="O146" s="39">
        <v>2895600</v>
      </c>
      <c r="P146" s="40">
        <v>1.1457314517255833E-2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156.19999999999999</v>
      </c>
      <c r="F147" s="37">
        <v>153.91666666666666</v>
      </c>
      <c r="G147" s="38">
        <v>150.63333333333333</v>
      </c>
      <c r="H147" s="38">
        <v>145.06666666666666</v>
      </c>
      <c r="I147" s="38">
        <v>141.78333333333333</v>
      </c>
      <c r="J147" s="38">
        <v>159.48333333333332</v>
      </c>
      <c r="K147" s="38">
        <v>162.76666666666668</v>
      </c>
      <c r="L147" s="38">
        <v>168.33333333333331</v>
      </c>
      <c r="M147" s="28">
        <v>157.19999999999999</v>
      </c>
      <c r="N147" s="28">
        <v>148.35</v>
      </c>
      <c r="O147" s="39">
        <v>24556000</v>
      </c>
      <c r="P147" s="40">
        <v>-3.6921329167850041E-3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3127.6</v>
      </c>
      <c r="F148" s="37">
        <v>3071.5666666666662</v>
      </c>
      <c r="G148" s="38">
        <v>3002.1833333333325</v>
      </c>
      <c r="H148" s="38">
        <v>2876.7666666666664</v>
      </c>
      <c r="I148" s="38">
        <v>2807.3833333333328</v>
      </c>
      <c r="J148" s="38">
        <v>3196.9833333333322</v>
      </c>
      <c r="K148" s="38">
        <v>3266.3666666666663</v>
      </c>
      <c r="L148" s="38">
        <v>3391.7833333333319</v>
      </c>
      <c r="M148" s="28">
        <v>3140.95</v>
      </c>
      <c r="N148" s="28">
        <v>2946.15</v>
      </c>
      <c r="O148" s="39">
        <v>1690675</v>
      </c>
      <c r="P148" s="40">
        <v>6.6924351187189396E-2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65623.399999999994</v>
      </c>
      <c r="F149" s="37">
        <v>64696.083333333336</v>
      </c>
      <c r="G149" s="38">
        <v>63632.566666666666</v>
      </c>
      <c r="H149" s="38">
        <v>61641.73333333333</v>
      </c>
      <c r="I149" s="38">
        <v>60578.21666666666</v>
      </c>
      <c r="J149" s="38">
        <v>66686.916666666672</v>
      </c>
      <c r="K149" s="38">
        <v>67750.433333333349</v>
      </c>
      <c r="L149" s="38">
        <v>69741.266666666677</v>
      </c>
      <c r="M149" s="28">
        <v>65759.600000000006</v>
      </c>
      <c r="N149" s="28">
        <v>62705.25</v>
      </c>
      <c r="O149" s="39">
        <v>78210</v>
      </c>
      <c r="P149" s="40">
        <v>5.3901091497102815E-2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1346.7</v>
      </c>
      <c r="F150" s="37">
        <v>1327.3833333333334</v>
      </c>
      <c r="G150" s="38">
        <v>1304.416666666667</v>
      </c>
      <c r="H150" s="38">
        <v>1262.1333333333334</v>
      </c>
      <c r="I150" s="38">
        <v>1239.166666666667</v>
      </c>
      <c r="J150" s="38">
        <v>1369.666666666667</v>
      </c>
      <c r="K150" s="38">
        <v>1392.6333333333337</v>
      </c>
      <c r="L150" s="38">
        <v>1434.916666666667</v>
      </c>
      <c r="M150" s="28">
        <v>1350.35</v>
      </c>
      <c r="N150" s="28">
        <v>1285.0999999999999</v>
      </c>
      <c r="O150" s="39">
        <v>3964875</v>
      </c>
      <c r="P150" s="40">
        <v>-2.9109274563820019E-2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316.10000000000002</v>
      </c>
      <c r="F151" s="37">
        <v>309.95</v>
      </c>
      <c r="G151" s="38">
        <v>302</v>
      </c>
      <c r="H151" s="38">
        <v>287.90000000000003</v>
      </c>
      <c r="I151" s="38">
        <v>279.95000000000005</v>
      </c>
      <c r="J151" s="38">
        <v>324.04999999999995</v>
      </c>
      <c r="K151" s="38">
        <v>331.99999999999989</v>
      </c>
      <c r="L151" s="38">
        <v>346.09999999999991</v>
      </c>
      <c r="M151" s="28">
        <v>317.89999999999998</v>
      </c>
      <c r="N151" s="28">
        <v>295.85000000000002</v>
      </c>
      <c r="O151" s="39">
        <v>3030400</v>
      </c>
      <c r="P151" s="40">
        <v>-0.10954395862717442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115.45</v>
      </c>
      <c r="F152" s="37">
        <v>113.31666666666668</v>
      </c>
      <c r="G152" s="38">
        <v>110.23333333333335</v>
      </c>
      <c r="H152" s="38">
        <v>105.01666666666667</v>
      </c>
      <c r="I152" s="38">
        <v>101.93333333333334</v>
      </c>
      <c r="J152" s="38">
        <v>118.53333333333336</v>
      </c>
      <c r="K152" s="38">
        <v>121.6166666666667</v>
      </c>
      <c r="L152" s="38">
        <v>126.83333333333337</v>
      </c>
      <c r="M152" s="28">
        <v>116.4</v>
      </c>
      <c r="N152" s="28">
        <v>108.1</v>
      </c>
      <c r="O152" s="39">
        <v>107355000</v>
      </c>
      <c r="P152" s="40">
        <v>1.0238361862102063E-2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4460.45</v>
      </c>
      <c r="F153" s="37">
        <v>4392.833333333333</v>
      </c>
      <c r="G153" s="38">
        <v>4279.2166666666662</v>
      </c>
      <c r="H153" s="38">
        <v>4097.9833333333336</v>
      </c>
      <c r="I153" s="38">
        <v>3984.3666666666668</v>
      </c>
      <c r="J153" s="38">
        <v>4574.0666666666657</v>
      </c>
      <c r="K153" s="38">
        <v>4687.6833333333325</v>
      </c>
      <c r="L153" s="38">
        <v>4868.9166666666652</v>
      </c>
      <c r="M153" s="28">
        <v>4506.45</v>
      </c>
      <c r="N153" s="28">
        <v>4211.6000000000004</v>
      </c>
      <c r="O153" s="39">
        <v>1855500</v>
      </c>
      <c r="P153" s="40">
        <v>1.331148883882859E-2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3847.2</v>
      </c>
      <c r="F154" s="37">
        <v>3814.6666666666665</v>
      </c>
      <c r="G154" s="38">
        <v>3766.3833333333332</v>
      </c>
      <c r="H154" s="38">
        <v>3685.5666666666666</v>
      </c>
      <c r="I154" s="38">
        <v>3637.2833333333333</v>
      </c>
      <c r="J154" s="38">
        <v>3895.4833333333331</v>
      </c>
      <c r="K154" s="38">
        <v>3943.7666666666669</v>
      </c>
      <c r="L154" s="38">
        <v>4024.583333333333</v>
      </c>
      <c r="M154" s="28">
        <v>3862.95</v>
      </c>
      <c r="N154" s="28">
        <v>3733.85</v>
      </c>
      <c r="O154" s="39">
        <v>465525</v>
      </c>
      <c r="P154" s="40">
        <v>-0.11315902271753107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38.9</v>
      </c>
      <c r="F155" s="37">
        <v>38.866666666666667</v>
      </c>
      <c r="G155" s="38">
        <v>38.233333333333334</v>
      </c>
      <c r="H155" s="38">
        <v>37.56666666666667</v>
      </c>
      <c r="I155" s="38">
        <v>36.933333333333337</v>
      </c>
      <c r="J155" s="38">
        <v>39.533333333333331</v>
      </c>
      <c r="K155" s="38">
        <v>40.166666666666671</v>
      </c>
      <c r="L155" s="38">
        <v>40.833333333333329</v>
      </c>
      <c r="M155" s="28">
        <v>39.5</v>
      </c>
      <c r="N155" s="28">
        <v>38.200000000000003</v>
      </c>
      <c r="O155" s="39">
        <v>28980000</v>
      </c>
      <c r="P155" s="40">
        <v>-8.6206896551724137E-3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18078.150000000001</v>
      </c>
      <c r="F156" s="37">
        <v>17967.95</v>
      </c>
      <c r="G156" s="38">
        <v>17813.100000000002</v>
      </c>
      <c r="H156" s="38">
        <v>17548.050000000003</v>
      </c>
      <c r="I156" s="38">
        <v>17393.200000000004</v>
      </c>
      <c r="J156" s="38">
        <v>18233</v>
      </c>
      <c r="K156" s="38">
        <v>18387.849999999999</v>
      </c>
      <c r="L156" s="38">
        <v>18652.899999999998</v>
      </c>
      <c r="M156" s="28">
        <v>18122.8</v>
      </c>
      <c r="N156" s="28">
        <v>17702.900000000001</v>
      </c>
      <c r="O156" s="39">
        <v>335400</v>
      </c>
      <c r="P156" s="40">
        <v>8.7218045112781948E-3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140</v>
      </c>
      <c r="F157" s="37">
        <v>138.73333333333332</v>
      </c>
      <c r="G157" s="38">
        <v>136.96666666666664</v>
      </c>
      <c r="H157" s="38">
        <v>133.93333333333331</v>
      </c>
      <c r="I157" s="38">
        <v>132.16666666666663</v>
      </c>
      <c r="J157" s="38">
        <v>141.76666666666665</v>
      </c>
      <c r="K157" s="38">
        <v>143.53333333333336</v>
      </c>
      <c r="L157" s="38">
        <v>146.56666666666666</v>
      </c>
      <c r="M157" s="28">
        <v>140.5</v>
      </c>
      <c r="N157" s="28">
        <v>135.69999999999999</v>
      </c>
      <c r="O157" s="39">
        <v>101505000</v>
      </c>
      <c r="P157" s="40">
        <v>-1.0902918326042959E-2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132</v>
      </c>
      <c r="F158" s="37">
        <v>130.73333333333332</v>
      </c>
      <c r="G158" s="38">
        <v>129.26666666666665</v>
      </c>
      <c r="H158" s="38">
        <v>126.53333333333333</v>
      </c>
      <c r="I158" s="38">
        <v>125.06666666666666</v>
      </c>
      <c r="J158" s="38">
        <v>133.46666666666664</v>
      </c>
      <c r="K158" s="38">
        <v>134.93333333333328</v>
      </c>
      <c r="L158" s="38">
        <v>137.66666666666663</v>
      </c>
      <c r="M158" s="28">
        <v>132.19999999999999</v>
      </c>
      <c r="N158" s="28">
        <v>128</v>
      </c>
      <c r="O158" s="39">
        <v>45634200</v>
      </c>
      <c r="P158" s="40">
        <v>-1.8992770493812032E-2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888.2</v>
      </c>
      <c r="F159" s="37">
        <v>864.43333333333339</v>
      </c>
      <c r="G159" s="38">
        <v>833.36666666666679</v>
      </c>
      <c r="H159" s="38">
        <v>778.53333333333342</v>
      </c>
      <c r="I159" s="38">
        <v>747.46666666666681</v>
      </c>
      <c r="J159" s="38">
        <v>919.26666666666677</v>
      </c>
      <c r="K159" s="38">
        <v>950.33333333333337</v>
      </c>
      <c r="L159" s="38">
        <v>1005.1666666666667</v>
      </c>
      <c r="M159" s="28">
        <v>895.5</v>
      </c>
      <c r="N159" s="28">
        <v>809.6</v>
      </c>
      <c r="O159" s="39">
        <v>2438800</v>
      </c>
      <c r="P159" s="40">
        <v>-9.5299922098156326E-2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3467.65</v>
      </c>
      <c r="F160" s="37">
        <v>3451.35</v>
      </c>
      <c r="G160" s="38">
        <v>3402.7999999999997</v>
      </c>
      <c r="H160" s="38">
        <v>3337.95</v>
      </c>
      <c r="I160" s="38">
        <v>3289.3999999999996</v>
      </c>
      <c r="J160" s="38">
        <v>3516.2</v>
      </c>
      <c r="K160" s="38">
        <v>3564.75</v>
      </c>
      <c r="L160" s="38">
        <v>3629.6</v>
      </c>
      <c r="M160" s="28">
        <v>3499.9</v>
      </c>
      <c r="N160" s="28">
        <v>3386.5</v>
      </c>
      <c r="O160" s="39">
        <v>635125</v>
      </c>
      <c r="P160" s="40">
        <v>-2.5321312104354499E-2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165.2</v>
      </c>
      <c r="F161" s="37">
        <v>165.08333333333334</v>
      </c>
      <c r="G161" s="38">
        <v>163.4666666666667</v>
      </c>
      <c r="H161" s="38">
        <v>161.73333333333335</v>
      </c>
      <c r="I161" s="38">
        <v>160.1166666666667</v>
      </c>
      <c r="J161" s="38">
        <v>166.81666666666669</v>
      </c>
      <c r="K161" s="38">
        <v>168.43333333333331</v>
      </c>
      <c r="L161" s="38">
        <v>170.16666666666669</v>
      </c>
      <c r="M161" s="28">
        <v>166.7</v>
      </c>
      <c r="N161" s="28">
        <v>163.35</v>
      </c>
      <c r="O161" s="39">
        <v>36821400</v>
      </c>
      <c r="P161" s="40">
        <v>4.1841004184100416E-4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40799.85</v>
      </c>
      <c r="F162" s="37">
        <v>40726.333333333336</v>
      </c>
      <c r="G162" s="38">
        <v>40285.366666666669</v>
      </c>
      <c r="H162" s="38">
        <v>39770.883333333331</v>
      </c>
      <c r="I162" s="38">
        <v>39329.916666666664</v>
      </c>
      <c r="J162" s="38">
        <v>41240.816666666673</v>
      </c>
      <c r="K162" s="38">
        <v>41681.783333333333</v>
      </c>
      <c r="L162" s="38">
        <v>42196.266666666677</v>
      </c>
      <c r="M162" s="28">
        <v>41167.300000000003</v>
      </c>
      <c r="N162" s="28">
        <v>40211.85</v>
      </c>
      <c r="O162" s="39">
        <v>105030</v>
      </c>
      <c r="P162" s="40">
        <v>-1.5189873417721518E-2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2046.9</v>
      </c>
      <c r="F163" s="37">
        <v>2036.3</v>
      </c>
      <c r="G163" s="38">
        <v>2010.25</v>
      </c>
      <c r="H163" s="38">
        <v>1973.6000000000001</v>
      </c>
      <c r="I163" s="38">
        <v>1947.5500000000002</v>
      </c>
      <c r="J163" s="38">
        <v>2072.9499999999998</v>
      </c>
      <c r="K163" s="38">
        <v>2098.9999999999995</v>
      </c>
      <c r="L163" s="38">
        <v>2135.6499999999996</v>
      </c>
      <c r="M163" s="28">
        <v>2062.35</v>
      </c>
      <c r="N163" s="28">
        <v>1999.65</v>
      </c>
      <c r="O163" s="39">
        <v>4278450</v>
      </c>
      <c r="P163" s="40">
        <v>3.5474209650582365E-2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3925.9</v>
      </c>
      <c r="F164" s="37">
        <v>3820.65</v>
      </c>
      <c r="G164" s="38">
        <v>3705.4</v>
      </c>
      <c r="H164" s="38">
        <v>3484.9</v>
      </c>
      <c r="I164" s="38">
        <v>3369.65</v>
      </c>
      <c r="J164" s="38">
        <v>4041.15</v>
      </c>
      <c r="K164" s="38">
        <v>4156.3999999999996</v>
      </c>
      <c r="L164" s="38">
        <v>4376.8999999999996</v>
      </c>
      <c r="M164" s="28">
        <v>3935.9</v>
      </c>
      <c r="N164" s="28">
        <v>3600.15</v>
      </c>
      <c r="O164" s="39">
        <v>408300</v>
      </c>
      <c r="P164" s="40">
        <v>-5.1898293277603626E-2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207.4</v>
      </c>
      <c r="F165" s="37">
        <v>203.56666666666669</v>
      </c>
      <c r="G165" s="38">
        <v>198.88333333333338</v>
      </c>
      <c r="H165" s="38">
        <v>190.3666666666667</v>
      </c>
      <c r="I165" s="38">
        <v>185.68333333333339</v>
      </c>
      <c r="J165" s="38">
        <v>212.08333333333337</v>
      </c>
      <c r="K165" s="38">
        <v>216.76666666666671</v>
      </c>
      <c r="L165" s="38">
        <v>225.28333333333336</v>
      </c>
      <c r="M165" s="28">
        <v>208.25</v>
      </c>
      <c r="N165" s="28">
        <v>195.05</v>
      </c>
      <c r="O165" s="39">
        <v>19062000</v>
      </c>
      <c r="P165" s="40">
        <v>-2.4412713035467527E-2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117.25</v>
      </c>
      <c r="F166" s="37">
        <v>116.64999999999999</v>
      </c>
      <c r="G166" s="38">
        <v>115.84999999999998</v>
      </c>
      <c r="H166" s="38">
        <v>114.44999999999999</v>
      </c>
      <c r="I166" s="38">
        <v>113.64999999999998</v>
      </c>
      <c r="J166" s="38">
        <v>118.04999999999998</v>
      </c>
      <c r="K166" s="38">
        <v>118.85</v>
      </c>
      <c r="L166" s="38">
        <v>120.24999999999999</v>
      </c>
      <c r="M166" s="28">
        <v>117.45</v>
      </c>
      <c r="N166" s="28">
        <v>115.25</v>
      </c>
      <c r="O166" s="39">
        <v>44057200</v>
      </c>
      <c r="P166" s="40">
        <v>-1.3603553581343698E-2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4204.6499999999996</v>
      </c>
      <c r="F167" s="37">
        <v>4215.2833333333328</v>
      </c>
      <c r="G167" s="38">
        <v>4152.8166666666657</v>
      </c>
      <c r="H167" s="38">
        <v>4100.9833333333327</v>
      </c>
      <c r="I167" s="38">
        <v>4038.5166666666655</v>
      </c>
      <c r="J167" s="38">
        <v>4267.1166666666659</v>
      </c>
      <c r="K167" s="38">
        <v>4329.583333333333</v>
      </c>
      <c r="L167" s="38">
        <v>4381.4166666666661</v>
      </c>
      <c r="M167" s="28">
        <v>4277.75</v>
      </c>
      <c r="N167" s="28">
        <v>4163.45</v>
      </c>
      <c r="O167" s="39">
        <v>183000</v>
      </c>
      <c r="P167" s="40">
        <v>-1.364256480218281E-3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2386.4</v>
      </c>
      <c r="F168" s="37">
        <v>2379.7166666666667</v>
      </c>
      <c r="G168" s="38">
        <v>2352.1333333333332</v>
      </c>
      <c r="H168" s="38">
        <v>2317.8666666666663</v>
      </c>
      <c r="I168" s="38">
        <v>2290.2833333333328</v>
      </c>
      <c r="J168" s="38">
        <v>2413.9833333333336</v>
      </c>
      <c r="K168" s="38">
        <v>2441.5666666666666</v>
      </c>
      <c r="L168" s="38">
        <v>2475.8333333333339</v>
      </c>
      <c r="M168" s="28">
        <v>2407.3000000000002</v>
      </c>
      <c r="N168" s="28">
        <v>2345.4499999999998</v>
      </c>
      <c r="O168" s="39">
        <v>2971250</v>
      </c>
      <c r="P168" s="40">
        <v>4.190409397738231E-2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2486.85</v>
      </c>
      <c r="F169" s="37">
        <v>2434.8833333333337</v>
      </c>
      <c r="G169" s="38">
        <v>2365.0166666666673</v>
      </c>
      <c r="H169" s="38">
        <v>2243.1833333333338</v>
      </c>
      <c r="I169" s="38">
        <v>2173.3166666666675</v>
      </c>
      <c r="J169" s="38">
        <v>2556.7166666666672</v>
      </c>
      <c r="K169" s="38">
        <v>2626.583333333333</v>
      </c>
      <c r="L169" s="38">
        <v>2748.416666666667</v>
      </c>
      <c r="M169" s="28">
        <v>2504.75</v>
      </c>
      <c r="N169" s="28">
        <v>2313.0500000000002</v>
      </c>
      <c r="O169" s="39">
        <v>1903250</v>
      </c>
      <c r="P169" s="40">
        <v>-1.8690384119618458E-2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37.299999999999997</v>
      </c>
      <c r="F170" s="37">
        <v>37.033333333333331</v>
      </c>
      <c r="G170" s="38">
        <v>36.566666666666663</v>
      </c>
      <c r="H170" s="38">
        <v>35.833333333333329</v>
      </c>
      <c r="I170" s="38">
        <v>35.36666666666666</v>
      </c>
      <c r="J170" s="38">
        <v>37.766666666666666</v>
      </c>
      <c r="K170" s="38">
        <v>38.233333333333334</v>
      </c>
      <c r="L170" s="38">
        <v>38.966666666666669</v>
      </c>
      <c r="M170" s="28">
        <v>37.5</v>
      </c>
      <c r="N170" s="28">
        <v>36.299999999999997</v>
      </c>
      <c r="O170" s="39">
        <v>266688000</v>
      </c>
      <c r="P170" s="40">
        <v>-5.0202290728816455E-2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2379.25</v>
      </c>
      <c r="F171" s="37">
        <v>2349.7666666666664</v>
      </c>
      <c r="G171" s="38">
        <v>2300.583333333333</v>
      </c>
      <c r="H171" s="38">
        <v>2221.9166666666665</v>
      </c>
      <c r="I171" s="38">
        <v>2172.7333333333331</v>
      </c>
      <c r="J171" s="38">
        <v>2428.4333333333329</v>
      </c>
      <c r="K171" s="38">
        <v>2477.6166666666663</v>
      </c>
      <c r="L171" s="38">
        <v>2556.2833333333328</v>
      </c>
      <c r="M171" s="28">
        <v>2398.9499999999998</v>
      </c>
      <c r="N171" s="28">
        <v>2271.1</v>
      </c>
      <c r="O171" s="39">
        <v>845100</v>
      </c>
      <c r="P171" s="40">
        <v>-0.11191677175283733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197.85</v>
      </c>
      <c r="F172" s="37">
        <v>195.93333333333331</v>
      </c>
      <c r="G172" s="38">
        <v>193.76666666666662</v>
      </c>
      <c r="H172" s="38">
        <v>189.68333333333331</v>
      </c>
      <c r="I172" s="38">
        <v>187.51666666666662</v>
      </c>
      <c r="J172" s="38">
        <v>200.01666666666662</v>
      </c>
      <c r="K172" s="38">
        <v>202.18333333333331</v>
      </c>
      <c r="L172" s="38">
        <v>206.26666666666662</v>
      </c>
      <c r="M172" s="28">
        <v>198.1</v>
      </c>
      <c r="N172" s="28">
        <v>191.85</v>
      </c>
      <c r="O172" s="39">
        <v>33907214</v>
      </c>
      <c r="P172" s="40">
        <v>-0.12532672994909891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1573</v>
      </c>
      <c r="F173" s="37">
        <v>1559.05</v>
      </c>
      <c r="G173" s="38">
        <v>1540.6</v>
      </c>
      <c r="H173" s="38">
        <v>1508.2</v>
      </c>
      <c r="I173" s="38">
        <v>1489.75</v>
      </c>
      <c r="J173" s="38">
        <v>1591.4499999999998</v>
      </c>
      <c r="K173" s="38">
        <v>1609.9</v>
      </c>
      <c r="L173" s="38">
        <v>1642.2999999999997</v>
      </c>
      <c r="M173" s="28">
        <v>1577.5</v>
      </c>
      <c r="N173" s="28">
        <v>1526.65</v>
      </c>
      <c r="O173" s="39">
        <v>2695968</v>
      </c>
      <c r="P173" s="40">
        <v>-3.0586857895507098E-2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208.85</v>
      </c>
      <c r="F174" s="37">
        <v>208.41666666666666</v>
      </c>
      <c r="G174" s="38">
        <v>202.5333333333333</v>
      </c>
      <c r="H174" s="38">
        <v>196.21666666666664</v>
      </c>
      <c r="I174" s="38">
        <v>190.33333333333329</v>
      </c>
      <c r="J174" s="38">
        <v>214.73333333333332</v>
      </c>
      <c r="K174" s="38">
        <v>220.6166666666667</v>
      </c>
      <c r="L174" s="38">
        <v>226.93333333333334</v>
      </c>
      <c r="M174" s="28">
        <v>214.3</v>
      </c>
      <c r="N174" s="28">
        <v>202.1</v>
      </c>
      <c r="O174" s="39">
        <v>7915000</v>
      </c>
      <c r="P174" s="40">
        <v>1.9317450096587252E-2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822.15</v>
      </c>
      <c r="F175" s="37">
        <v>809.31666666666661</v>
      </c>
      <c r="G175" s="38">
        <v>793.93333333333317</v>
      </c>
      <c r="H175" s="38">
        <v>765.71666666666658</v>
      </c>
      <c r="I175" s="38">
        <v>750.33333333333314</v>
      </c>
      <c r="J175" s="38">
        <v>837.53333333333319</v>
      </c>
      <c r="K175" s="38">
        <v>852.91666666666663</v>
      </c>
      <c r="L175" s="38">
        <v>881.13333333333321</v>
      </c>
      <c r="M175" s="28">
        <v>824.7</v>
      </c>
      <c r="N175" s="28">
        <v>781.1</v>
      </c>
      <c r="O175" s="39">
        <v>1862350</v>
      </c>
      <c r="P175" s="40">
        <v>-4.8218940052128581E-2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138.15</v>
      </c>
      <c r="F176" s="37">
        <v>136.33333333333334</v>
      </c>
      <c r="G176" s="38">
        <v>133.76666666666668</v>
      </c>
      <c r="H176" s="38">
        <v>129.38333333333333</v>
      </c>
      <c r="I176" s="38">
        <v>126.81666666666666</v>
      </c>
      <c r="J176" s="38">
        <v>140.7166666666667</v>
      </c>
      <c r="K176" s="38">
        <v>143.28333333333336</v>
      </c>
      <c r="L176" s="38">
        <v>147.66666666666671</v>
      </c>
      <c r="M176" s="28">
        <v>138.9</v>
      </c>
      <c r="N176" s="28">
        <v>131.94999999999999</v>
      </c>
      <c r="O176" s="39">
        <v>38358300</v>
      </c>
      <c r="P176" s="40">
        <v>-2.2629554197782305E-3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123.65</v>
      </c>
      <c r="F177" s="37">
        <v>123.21666666666665</v>
      </c>
      <c r="G177" s="38">
        <v>122.0333333333333</v>
      </c>
      <c r="H177" s="38">
        <v>120.41666666666664</v>
      </c>
      <c r="I177" s="38">
        <v>119.23333333333329</v>
      </c>
      <c r="J177" s="38">
        <v>124.83333333333331</v>
      </c>
      <c r="K177" s="38">
        <v>126.01666666666668</v>
      </c>
      <c r="L177" s="38">
        <v>127.63333333333333</v>
      </c>
      <c r="M177" s="28">
        <v>124.4</v>
      </c>
      <c r="N177" s="28">
        <v>121.6</v>
      </c>
      <c r="O177" s="39">
        <v>38364000</v>
      </c>
      <c r="P177" s="40">
        <v>-4.6699875466998751E-3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2385.4</v>
      </c>
      <c r="F178" s="37">
        <v>2375.5166666666664</v>
      </c>
      <c r="G178" s="38">
        <v>2358.0333333333328</v>
      </c>
      <c r="H178" s="38">
        <v>2330.6666666666665</v>
      </c>
      <c r="I178" s="38">
        <v>2313.1833333333329</v>
      </c>
      <c r="J178" s="38">
        <v>2402.8833333333328</v>
      </c>
      <c r="K178" s="38">
        <v>2420.3666666666663</v>
      </c>
      <c r="L178" s="38">
        <v>2447.7333333333327</v>
      </c>
      <c r="M178" s="28">
        <v>2393</v>
      </c>
      <c r="N178" s="28">
        <v>2348.15</v>
      </c>
      <c r="O178" s="39">
        <v>29541250</v>
      </c>
      <c r="P178" s="40">
        <v>8.6038392925732142E-3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93.2</v>
      </c>
      <c r="F179" s="37">
        <v>92.866666666666674</v>
      </c>
      <c r="G179" s="38">
        <v>91.283333333333346</v>
      </c>
      <c r="H179" s="38">
        <v>89.366666666666674</v>
      </c>
      <c r="I179" s="38">
        <v>87.783333333333346</v>
      </c>
      <c r="J179" s="38">
        <v>94.783333333333346</v>
      </c>
      <c r="K179" s="38">
        <v>96.36666666666666</v>
      </c>
      <c r="L179" s="38">
        <v>98.283333333333346</v>
      </c>
      <c r="M179" s="28">
        <v>94.45</v>
      </c>
      <c r="N179" s="28">
        <v>90.95</v>
      </c>
      <c r="O179" s="39">
        <v>162307500</v>
      </c>
      <c r="P179" s="40">
        <v>-2.1901007446342531E-3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792.25</v>
      </c>
      <c r="F180" s="37">
        <v>787.26666666666677</v>
      </c>
      <c r="G180" s="38">
        <v>779.98333333333358</v>
      </c>
      <c r="H180" s="38">
        <v>767.71666666666681</v>
      </c>
      <c r="I180" s="38">
        <v>760.43333333333362</v>
      </c>
      <c r="J180" s="38">
        <v>799.53333333333353</v>
      </c>
      <c r="K180" s="38">
        <v>806.81666666666661</v>
      </c>
      <c r="L180" s="38">
        <v>819.08333333333348</v>
      </c>
      <c r="M180" s="28">
        <v>794.55</v>
      </c>
      <c r="N180" s="28">
        <v>775</v>
      </c>
      <c r="O180" s="39">
        <v>5468500</v>
      </c>
      <c r="P180" s="40">
        <v>-5.7272727272727275E-3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1105.75</v>
      </c>
      <c r="F181" s="37">
        <v>1110.1333333333334</v>
      </c>
      <c r="G181" s="38">
        <v>1092.4666666666669</v>
      </c>
      <c r="H181" s="38">
        <v>1079.1833333333334</v>
      </c>
      <c r="I181" s="38">
        <v>1061.5166666666669</v>
      </c>
      <c r="J181" s="38">
        <v>1123.416666666667</v>
      </c>
      <c r="K181" s="38">
        <v>1141.0833333333335</v>
      </c>
      <c r="L181" s="38">
        <v>1154.366666666667</v>
      </c>
      <c r="M181" s="28">
        <v>1127.8</v>
      </c>
      <c r="N181" s="28">
        <v>1096.8499999999999</v>
      </c>
      <c r="O181" s="39">
        <v>7268250</v>
      </c>
      <c r="P181" s="40">
        <v>3.7286380113930608E-3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499</v>
      </c>
      <c r="F182" s="37">
        <v>500.08333333333331</v>
      </c>
      <c r="G182" s="38">
        <v>494.21666666666664</v>
      </c>
      <c r="H182" s="38">
        <v>489.43333333333334</v>
      </c>
      <c r="I182" s="38">
        <v>483.56666666666666</v>
      </c>
      <c r="J182" s="38">
        <v>504.86666666666662</v>
      </c>
      <c r="K182" s="38">
        <v>510.73333333333329</v>
      </c>
      <c r="L182" s="38">
        <v>515.51666666666665</v>
      </c>
      <c r="M182" s="28">
        <v>505.95</v>
      </c>
      <c r="N182" s="28">
        <v>495.3</v>
      </c>
      <c r="O182" s="39">
        <v>82044000</v>
      </c>
      <c r="P182" s="40">
        <v>2.7502254283137961E-2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24358.2</v>
      </c>
      <c r="F183" s="37">
        <v>24097.483333333334</v>
      </c>
      <c r="G183" s="38">
        <v>23598.016666666666</v>
      </c>
      <c r="H183" s="38">
        <v>22837.833333333332</v>
      </c>
      <c r="I183" s="38">
        <v>22338.366666666665</v>
      </c>
      <c r="J183" s="38">
        <v>24857.666666666668</v>
      </c>
      <c r="K183" s="38">
        <v>25357.133333333335</v>
      </c>
      <c r="L183" s="38">
        <v>26117.316666666669</v>
      </c>
      <c r="M183" s="28">
        <v>24596.95</v>
      </c>
      <c r="N183" s="28">
        <v>23337.3</v>
      </c>
      <c r="O183" s="39">
        <v>196100</v>
      </c>
      <c r="P183" s="40">
        <v>4.852292474268146E-2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2409.15</v>
      </c>
      <c r="F184" s="37">
        <v>2386.7500000000005</v>
      </c>
      <c r="G184" s="38">
        <v>2350.2000000000007</v>
      </c>
      <c r="H184" s="38">
        <v>2291.2500000000005</v>
      </c>
      <c r="I184" s="38">
        <v>2254.7000000000007</v>
      </c>
      <c r="J184" s="38">
        <v>2445.7000000000007</v>
      </c>
      <c r="K184" s="38">
        <v>2482.2500000000009</v>
      </c>
      <c r="L184" s="38">
        <v>2541.2000000000007</v>
      </c>
      <c r="M184" s="28">
        <v>2423.3000000000002</v>
      </c>
      <c r="N184" s="28">
        <v>2327.8000000000002</v>
      </c>
      <c r="O184" s="39">
        <v>1460525</v>
      </c>
      <c r="P184" s="40">
        <v>-1.9024750646472108E-2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2371.3000000000002</v>
      </c>
      <c r="F185" s="37">
        <v>2352.4</v>
      </c>
      <c r="G185" s="38">
        <v>2324.9</v>
      </c>
      <c r="H185" s="38">
        <v>2278.5</v>
      </c>
      <c r="I185" s="38">
        <v>2251</v>
      </c>
      <c r="J185" s="38">
        <v>2398.8000000000002</v>
      </c>
      <c r="K185" s="38">
        <v>2426.3000000000002</v>
      </c>
      <c r="L185" s="38">
        <v>2472.7000000000003</v>
      </c>
      <c r="M185" s="28">
        <v>2379.9</v>
      </c>
      <c r="N185" s="28">
        <v>2306</v>
      </c>
      <c r="O185" s="39">
        <v>2856750</v>
      </c>
      <c r="P185" s="40">
        <v>-1.6016533195556702E-2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1205.2</v>
      </c>
      <c r="F186" s="37">
        <v>1198.8166666666666</v>
      </c>
      <c r="G186" s="38">
        <v>1181.4333333333332</v>
      </c>
      <c r="H186" s="38">
        <v>1157.6666666666665</v>
      </c>
      <c r="I186" s="38">
        <v>1140.2833333333331</v>
      </c>
      <c r="J186" s="38">
        <v>1222.5833333333333</v>
      </c>
      <c r="K186" s="38">
        <v>1239.9666666666665</v>
      </c>
      <c r="L186" s="38">
        <v>1263.7333333333333</v>
      </c>
      <c r="M186" s="28">
        <v>1216.2</v>
      </c>
      <c r="N186" s="28">
        <v>1175.05</v>
      </c>
      <c r="O186" s="39">
        <v>3480800</v>
      </c>
      <c r="P186" s="40">
        <v>1.6232628751605745E-2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342.25</v>
      </c>
      <c r="F187" s="37">
        <v>342.89999999999992</v>
      </c>
      <c r="G187" s="38">
        <v>336.24999999999983</v>
      </c>
      <c r="H187" s="38">
        <v>330.24999999999989</v>
      </c>
      <c r="I187" s="38">
        <v>323.5999999999998</v>
      </c>
      <c r="J187" s="38">
        <v>348.89999999999986</v>
      </c>
      <c r="K187" s="38">
        <v>355.54999999999995</v>
      </c>
      <c r="L187" s="38">
        <v>361.5499999999999</v>
      </c>
      <c r="M187" s="28">
        <v>349.55</v>
      </c>
      <c r="N187" s="28">
        <v>336.9</v>
      </c>
      <c r="O187" s="39">
        <v>4394700</v>
      </c>
      <c r="P187" s="40">
        <v>-1.6356573297894091E-3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845.9</v>
      </c>
      <c r="F188" s="37">
        <v>839.65</v>
      </c>
      <c r="G188" s="38">
        <v>830.65</v>
      </c>
      <c r="H188" s="38">
        <v>815.4</v>
      </c>
      <c r="I188" s="38">
        <v>806.4</v>
      </c>
      <c r="J188" s="38">
        <v>854.9</v>
      </c>
      <c r="K188" s="38">
        <v>863.9</v>
      </c>
      <c r="L188" s="38">
        <v>879.15</v>
      </c>
      <c r="M188" s="28">
        <v>848.65</v>
      </c>
      <c r="N188" s="28">
        <v>824.4</v>
      </c>
      <c r="O188" s="39">
        <v>22408400</v>
      </c>
      <c r="P188" s="40">
        <v>3.3222591362126247E-3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463.25</v>
      </c>
      <c r="F189" s="37">
        <v>463.33333333333331</v>
      </c>
      <c r="G189" s="38">
        <v>455.16666666666663</v>
      </c>
      <c r="H189" s="38">
        <v>447.08333333333331</v>
      </c>
      <c r="I189" s="38">
        <v>438.91666666666663</v>
      </c>
      <c r="J189" s="38">
        <v>471.41666666666663</v>
      </c>
      <c r="K189" s="38">
        <v>479.58333333333326</v>
      </c>
      <c r="L189" s="38">
        <v>487.66666666666663</v>
      </c>
      <c r="M189" s="28">
        <v>471.5</v>
      </c>
      <c r="N189" s="28">
        <v>455.25</v>
      </c>
      <c r="O189" s="39">
        <v>13086000</v>
      </c>
      <c r="P189" s="40">
        <v>9.3717459215550154E-3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544.85</v>
      </c>
      <c r="F190" s="37">
        <v>539.85</v>
      </c>
      <c r="G190" s="38">
        <v>526.20000000000005</v>
      </c>
      <c r="H190" s="38">
        <v>507.55000000000007</v>
      </c>
      <c r="I190" s="38">
        <v>493.90000000000009</v>
      </c>
      <c r="J190" s="38">
        <v>558.5</v>
      </c>
      <c r="K190" s="38">
        <v>572.14999999999986</v>
      </c>
      <c r="L190" s="38">
        <v>590.79999999999995</v>
      </c>
      <c r="M190" s="28">
        <v>553.5</v>
      </c>
      <c r="N190" s="28">
        <v>521.20000000000005</v>
      </c>
      <c r="O190" s="39">
        <v>1075250</v>
      </c>
      <c r="P190" s="40">
        <v>-2.8417818740399385E-2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869.9</v>
      </c>
      <c r="F191" s="37">
        <v>865.06666666666661</v>
      </c>
      <c r="G191" s="38">
        <v>855.83333333333326</v>
      </c>
      <c r="H191" s="38">
        <v>841.76666666666665</v>
      </c>
      <c r="I191" s="38">
        <v>832.5333333333333</v>
      </c>
      <c r="J191" s="38">
        <v>879.13333333333321</v>
      </c>
      <c r="K191" s="38">
        <v>888.36666666666656</v>
      </c>
      <c r="L191" s="38">
        <v>902.43333333333317</v>
      </c>
      <c r="M191" s="28">
        <v>874.3</v>
      </c>
      <c r="N191" s="28">
        <v>851</v>
      </c>
      <c r="O191" s="39">
        <v>6455000</v>
      </c>
      <c r="P191" s="40">
        <v>-8.3357000852030669E-2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1220.8499999999999</v>
      </c>
      <c r="F192" s="37">
        <v>1207.3666666666666</v>
      </c>
      <c r="G192" s="38">
        <v>1184.7333333333331</v>
      </c>
      <c r="H192" s="38">
        <v>1148.6166666666666</v>
      </c>
      <c r="I192" s="38">
        <v>1125.9833333333331</v>
      </c>
      <c r="J192" s="38">
        <v>1243.4833333333331</v>
      </c>
      <c r="K192" s="38">
        <v>1266.1166666666668</v>
      </c>
      <c r="L192" s="38">
        <v>1302.2333333333331</v>
      </c>
      <c r="M192" s="28">
        <v>1230</v>
      </c>
      <c r="N192" s="28">
        <v>1171.25</v>
      </c>
      <c r="O192" s="39">
        <v>2928000</v>
      </c>
      <c r="P192" s="40">
        <v>-3.2679738562091504E-3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714.2</v>
      </c>
      <c r="F193" s="37">
        <v>707.23333333333346</v>
      </c>
      <c r="G193" s="38">
        <v>698.6166666666669</v>
      </c>
      <c r="H193" s="38">
        <v>683.03333333333342</v>
      </c>
      <c r="I193" s="38">
        <v>674.41666666666686</v>
      </c>
      <c r="J193" s="38">
        <v>722.81666666666695</v>
      </c>
      <c r="K193" s="38">
        <v>731.43333333333351</v>
      </c>
      <c r="L193" s="38">
        <v>747.01666666666699</v>
      </c>
      <c r="M193" s="28">
        <v>715.85</v>
      </c>
      <c r="N193" s="28">
        <v>691.65</v>
      </c>
      <c r="O193" s="39">
        <v>11057175</v>
      </c>
      <c r="P193" s="40">
        <v>-1.9923417494316142E-2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478.45</v>
      </c>
      <c r="F194" s="37">
        <v>478.18333333333334</v>
      </c>
      <c r="G194" s="38">
        <v>471.26666666666665</v>
      </c>
      <c r="H194" s="38">
        <v>464.08333333333331</v>
      </c>
      <c r="I194" s="38">
        <v>457.16666666666663</v>
      </c>
      <c r="J194" s="38">
        <v>485.36666666666667</v>
      </c>
      <c r="K194" s="38">
        <v>492.2833333333333</v>
      </c>
      <c r="L194" s="38">
        <v>499.4666666666667</v>
      </c>
      <c r="M194" s="28">
        <v>485.1</v>
      </c>
      <c r="N194" s="28">
        <v>471</v>
      </c>
      <c r="O194" s="39">
        <v>85485750</v>
      </c>
      <c r="P194" s="40">
        <v>1.0034683638077919E-2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222.45</v>
      </c>
      <c r="F195" s="37">
        <v>221.71666666666667</v>
      </c>
      <c r="G195" s="38">
        <v>218.23333333333335</v>
      </c>
      <c r="H195" s="38">
        <v>214.01666666666668</v>
      </c>
      <c r="I195" s="38">
        <v>210.53333333333336</v>
      </c>
      <c r="J195" s="38">
        <v>225.93333333333334</v>
      </c>
      <c r="K195" s="38">
        <v>229.41666666666663</v>
      </c>
      <c r="L195" s="38">
        <v>233.63333333333333</v>
      </c>
      <c r="M195" s="28">
        <v>225.2</v>
      </c>
      <c r="N195" s="28">
        <v>217.5</v>
      </c>
      <c r="O195" s="39">
        <v>115992000</v>
      </c>
      <c r="P195" s="40">
        <v>-4.5916384431736158E-2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1135.8</v>
      </c>
      <c r="F196" s="37">
        <v>1140.0166666666667</v>
      </c>
      <c r="G196" s="38">
        <v>1113.0833333333333</v>
      </c>
      <c r="H196" s="38">
        <v>1090.3666666666666</v>
      </c>
      <c r="I196" s="38">
        <v>1063.4333333333332</v>
      </c>
      <c r="J196" s="38">
        <v>1162.7333333333333</v>
      </c>
      <c r="K196" s="38">
        <v>1189.6666666666667</v>
      </c>
      <c r="L196" s="38">
        <v>1212.3833333333334</v>
      </c>
      <c r="M196" s="28">
        <v>1166.95</v>
      </c>
      <c r="N196" s="28">
        <v>1117.3</v>
      </c>
      <c r="O196" s="39">
        <v>42881650</v>
      </c>
      <c r="P196" s="40">
        <v>-1.8807375136144392E-2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3593.3</v>
      </c>
      <c r="F197" s="37">
        <v>3608.9833333333336</v>
      </c>
      <c r="G197" s="38">
        <v>3556.916666666667</v>
      </c>
      <c r="H197" s="38">
        <v>3520.5333333333333</v>
      </c>
      <c r="I197" s="38">
        <v>3468.4666666666667</v>
      </c>
      <c r="J197" s="38">
        <v>3645.3666666666672</v>
      </c>
      <c r="K197" s="38">
        <v>3697.4333333333338</v>
      </c>
      <c r="L197" s="38">
        <v>3733.8166666666675</v>
      </c>
      <c r="M197" s="28">
        <v>3661.05</v>
      </c>
      <c r="N197" s="28">
        <v>3572.6</v>
      </c>
      <c r="O197" s="39">
        <v>14622750</v>
      </c>
      <c r="P197" s="40">
        <v>2.0967083145690856E-2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1410.4</v>
      </c>
      <c r="F198" s="37">
        <v>1401.0333333333335</v>
      </c>
      <c r="G198" s="38">
        <v>1384.0666666666671</v>
      </c>
      <c r="H198" s="38">
        <v>1357.7333333333336</v>
      </c>
      <c r="I198" s="38">
        <v>1340.7666666666671</v>
      </c>
      <c r="J198" s="38">
        <v>1427.366666666667</v>
      </c>
      <c r="K198" s="38">
        <v>1444.3333333333337</v>
      </c>
      <c r="L198" s="38">
        <v>1470.666666666667</v>
      </c>
      <c r="M198" s="28">
        <v>1418</v>
      </c>
      <c r="N198" s="28">
        <v>1374.7</v>
      </c>
      <c r="O198" s="39">
        <v>16410000</v>
      </c>
      <c r="P198" s="40">
        <v>-8.662872884120482E-3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2446.0500000000002</v>
      </c>
      <c r="F199" s="37">
        <v>2429.3666666666668</v>
      </c>
      <c r="G199" s="38">
        <v>2405.0333333333338</v>
      </c>
      <c r="H199" s="38">
        <v>2364.0166666666669</v>
      </c>
      <c r="I199" s="38">
        <v>2339.6833333333338</v>
      </c>
      <c r="J199" s="38">
        <v>2470.3833333333337</v>
      </c>
      <c r="K199" s="38">
        <v>2494.7166666666667</v>
      </c>
      <c r="L199" s="38">
        <v>2535.7333333333336</v>
      </c>
      <c r="M199" s="28">
        <v>2453.6999999999998</v>
      </c>
      <c r="N199" s="28">
        <v>2388.35</v>
      </c>
      <c r="O199" s="39">
        <v>5458500</v>
      </c>
      <c r="P199" s="40">
        <v>7.2659331534149886E-3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2696.75</v>
      </c>
      <c r="F200" s="37">
        <v>2658.2999999999997</v>
      </c>
      <c r="G200" s="38">
        <v>2604.6499999999996</v>
      </c>
      <c r="H200" s="38">
        <v>2512.5499999999997</v>
      </c>
      <c r="I200" s="38">
        <v>2458.8999999999996</v>
      </c>
      <c r="J200" s="38">
        <v>2750.3999999999996</v>
      </c>
      <c r="K200" s="38">
        <v>2804.05</v>
      </c>
      <c r="L200" s="38">
        <v>2896.1499999999996</v>
      </c>
      <c r="M200" s="28">
        <v>2711.95</v>
      </c>
      <c r="N200" s="28">
        <v>2566.1999999999998</v>
      </c>
      <c r="O200" s="39">
        <v>904750</v>
      </c>
      <c r="P200" s="40">
        <v>9.765625E-3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473.4</v>
      </c>
      <c r="F201" s="37">
        <v>466.68333333333334</v>
      </c>
      <c r="G201" s="38">
        <v>458.76666666666665</v>
      </c>
      <c r="H201" s="38">
        <v>444.13333333333333</v>
      </c>
      <c r="I201" s="38">
        <v>436.21666666666664</v>
      </c>
      <c r="J201" s="38">
        <v>481.31666666666666</v>
      </c>
      <c r="K201" s="38">
        <v>489.23333333333329</v>
      </c>
      <c r="L201" s="38">
        <v>503.86666666666667</v>
      </c>
      <c r="M201" s="28">
        <v>474.6</v>
      </c>
      <c r="N201" s="28">
        <v>452.05</v>
      </c>
      <c r="O201" s="39">
        <v>3985500</v>
      </c>
      <c r="P201" s="40">
        <v>-6.0134418111071807E-2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1045.8</v>
      </c>
      <c r="F202" s="37">
        <v>1033.0999999999999</v>
      </c>
      <c r="G202" s="38">
        <v>1011.7999999999997</v>
      </c>
      <c r="H202" s="38">
        <v>977.79999999999984</v>
      </c>
      <c r="I202" s="38">
        <v>956.49999999999966</v>
      </c>
      <c r="J202" s="38">
        <v>1067.0999999999999</v>
      </c>
      <c r="K202" s="38">
        <v>1088.4000000000001</v>
      </c>
      <c r="L202" s="38">
        <v>1122.3999999999999</v>
      </c>
      <c r="M202" s="28">
        <v>1054.4000000000001</v>
      </c>
      <c r="N202" s="28">
        <v>999.1</v>
      </c>
      <c r="O202" s="39">
        <v>2494725</v>
      </c>
      <c r="P202" s="40">
        <v>1.9555555555555555E-2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663.15</v>
      </c>
      <c r="F203" s="37">
        <v>657.68333333333339</v>
      </c>
      <c r="G203" s="38">
        <v>649.61666666666679</v>
      </c>
      <c r="H203" s="38">
        <v>636.08333333333337</v>
      </c>
      <c r="I203" s="38">
        <v>628.01666666666677</v>
      </c>
      <c r="J203" s="38">
        <v>671.21666666666681</v>
      </c>
      <c r="K203" s="38">
        <v>679.28333333333342</v>
      </c>
      <c r="L203" s="38">
        <v>692.81666666666683</v>
      </c>
      <c r="M203" s="28">
        <v>665.75</v>
      </c>
      <c r="N203" s="28">
        <v>644.15</v>
      </c>
      <c r="O203" s="39">
        <v>8783600</v>
      </c>
      <c r="P203" s="40">
        <v>-5.9370314842578709E-2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1515</v>
      </c>
      <c r="F204" s="37">
        <v>1504.3833333333332</v>
      </c>
      <c r="G204" s="38">
        <v>1490.9666666666665</v>
      </c>
      <c r="H204" s="38">
        <v>1466.9333333333332</v>
      </c>
      <c r="I204" s="38">
        <v>1453.5166666666664</v>
      </c>
      <c r="J204" s="38">
        <v>1528.4166666666665</v>
      </c>
      <c r="K204" s="38">
        <v>1541.8333333333335</v>
      </c>
      <c r="L204" s="38">
        <v>1565.8666666666666</v>
      </c>
      <c r="M204" s="28">
        <v>1517.8</v>
      </c>
      <c r="N204" s="28">
        <v>1480.35</v>
      </c>
      <c r="O204" s="39">
        <v>995400</v>
      </c>
      <c r="P204" s="40">
        <v>5.4505005561735265E-2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6756.1</v>
      </c>
      <c r="F205" s="37">
        <v>6720.416666666667</v>
      </c>
      <c r="G205" s="38">
        <v>6670.6333333333341</v>
      </c>
      <c r="H205" s="38">
        <v>6585.166666666667</v>
      </c>
      <c r="I205" s="38">
        <v>6535.3833333333341</v>
      </c>
      <c r="J205" s="38">
        <v>6805.8833333333341</v>
      </c>
      <c r="K205" s="38">
        <v>6855.666666666667</v>
      </c>
      <c r="L205" s="38">
        <v>6941.1333333333341</v>
      </c>
      <c r="M205" s="28">
        <v>6770.2</v>
      </c>
      <c r="N205" s="28">
        <v>6634.95</v>
      </c>
      <c r="O205" s="39">
        <v>1970500</v>
      </c>
      <c r="P205" s="40">
        <v>-1.6213203627704312E-3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693.05</v>
      </c>
      <c r="F206" s="37">
        <v>688.1</v>
      </c>
      <c r="G206" s="38">
        <v>680.6</v>
      </c>
      <c r="H206" s="38">
        <v>668.15</v>
      </c>
      <c r="I206" s="38">
        <v>660.65</v>
      </c>
      <c r="J206" s="38">
        <v>700.55000000000007</v>
      </c>
      <c r="K206" s="38">
        <v>708.05000000000007</v>
      </c>
      <c r="L206" s="38">
        <v>720.50000000000011</v>
      </c>
      <c r="M206" s="28">
        <v>695.6</v>
      </c>
      <c r="N206" s="28">
        <v>675.65</v>
      </c>
      <c r="O206" s="39">
        <v>28737800</v>
      </c>
      <c r="P206" s="40">
        <v>3.4042939494348871E-3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350.05</v>
      </c>
      <c r="F207" s="37">
        <v>347.31666666666661</v>
      </c>
      <c r="G207" s="38">
        <v>342.13333333333321</v>
      </c>
      <c r="H207" s="38">
        <v>334.21666666666658</v>
      </c>
      <c r="I207" s="38">
        <v>329.03333333333319</v>
      </c>
      <c r="J207" s="38">
        <v>355.23333333333323</v>
      </c>
      <c r="K207" s="38">
        <v>360.41666666666663</v>
      </c>
      <c r="L207" s="38">
        <v>368.33333333333326</v>
      </c>
      <c r="M207" s="28">
        <v>352.5</v>
      </c>
      <c r="N207" s="28">
        <v>339.4</v>
      </c>
      <c r="O207" s="39">
        <v>81213800</v>
      </c>
      <c r="P207" s="40">
        <v>5.6243196387533764E-2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1239</v>
      </c>
      <c r="F208" s="37">
        <v>1232.9833333333333</v>
      </c>
      <c r="G208" s="38">
        <v>1221.0166666666667</v>
      </c>
      <c r="H208" s="38">
        <v>1203.0333333333333</v>
      </c>
      <c r="I208" s="38">
        <v>1191.0666666666666</v>
      </c>
      <c r="J208" s="38">
        <v>1250.9666666666667</v>
      </c>
      <c r="K208" s="38">
        <v>1262.9333333333334</v>
      </c>
      <c r="L208" s="38">
        <v>1280.9166666666667</v>
      </c>
      <c r="M208" s="28">
        <v>1244.95</v>
      </c>
      <c r="N208" s="28">
        <v>1215</v>
      </c>
      <c r="O208" s="39">
        <v>4343000</v>
      </c>
      <c r="P208" s="40">
        <v>-3.3170080142475515E-2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1664.35</v>
      </c>
      <c r="F209" s="37">
        <v>1663.9666666666665</v>
      </c>
      <c r="G209" s="38">
        <v>1650.383333333333</v>
      </c>
      <c r="H209" s="38">
        <v>1636.4166666666665</v>
      </c>
      <c r="I209" s="38">
        <v>1622.833333333333</v>
      </c>
      <c r="J209" s="38">
        <v>1677.9333333333329</v>
      </c>
      <c r="K209" s="38">
        <v>1691.5166666666664</v>
      </c>
      <c r="L209" s="38">
        <v>1705.4833333333329</v>
      </c>
      <c r="M209" s="28">
        <v>1677.55</v>
      </c>
      <c r="N209" s="28">
        <v>1650</v>
      </c>
      <c r="O209" s="39">
        <v>519750</v>
      </c>
      <c r="P209" s="40">
        <v>-0.1061908856405847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563.35</v>
      </c>
      <c r="F210" s="37">
        <v>562.05000000000007</v>
      </c>
      <c r="G210" s="38">
        <v>555.90000000000009</v>
      </c>
      <c r="H210" s="38">
        <v>548.45000000000005</v>
      </c>
      <c r="I210" s="38">
        <v>542.30000000000007</v>
      </c>
      <c r="J210" s="38">
        <v>569.50000000000011</v>
      </c>
      <c r="K210" s="38">
        <v>575.65</v>
      </c>
      <c r="L210" s="38">
        <v>583.10000000000014</v>
      </c>
      <c r="M210" s="28">
        <v>568.20000000000005</v>
      </c>
      <c r="N210" s="28">
        <v>554.6</v>
      </c>
      <c r="O210" s="39">
        <v>40757600</v>
      </c>
      <c r="P210" s="40">
        <v>1.9755804643714972E-2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240.85</v>
      </c>
      <c r="F211" s="37">
        <v>242.88333333333335</v>
      </c>
      <c r="G211" s="38">
        <v>234.76666666666671</v>
      </c>
      <c r="H211" s="38">
        <v>228.68333333333337</v>
      </c>
      <c r="I211" s="38">
        <v>220.56666666666672</v>
      </c>
      <c r="J211" s="38">
        <v>248.9666666666667</v>
      </c>
      <c r="K211" s="38">
        <v>257.08333333333331</v>
      </c>
      <c r="L211" s="38">
        <v>263.16666666666669</v>
      </c>
      <c r="M211" s="28">
        <v>251</v>
      </c>
      <c r="N211" s="28">
        <v>236.8</v>
      </c>
      <c r="O211" s="39">
        <v>75681000</v>
      </c>
      <c r="P211" s="40">
        <v>-5.0483139420232697E-3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4"/>
      <c r="C213" s="303"/>
      <c r="D213" s="355"/>
      <c r="E213" s="304"/>
      <c r="F213" s="304"/>
      <c r="G213" s="356"/>
      <c r="H213" s="356"/>
      <c r="I213" s="356"/>
      <c r="J213" s="356"/>
      <c r="K213" s="356"/>
      <c r="L213" s="356"/>
      <c r="M213" s="303"/>
      <c r="N213" s="303"/>
      <c r="O213" s="357"/>
      <c r="P213" s="358"/>
    </row>
    <row r="214" spans="1:16" ht="12.75" customHeight="1">
      <c r="A214" s="303"/>
      <c r="B214" s="354"/>
      <c r="C214" s="303"/>
      <c r="D214" s="355"/>
      <c r="E214" s="304"/>
      <c r="F214" s="304"/>
      <c r="G214" s="356"/>
      <c r="H214" s="356"/>
      <c r="I214" s="356"/>
      <c r="J214" s="356"/>
      <c r="K214" s="356"/>
      <c r="L214" s="356"/>
      <c r="M214" s="303"/>
      <c r="N214" s="303"/>
      <c r="O214" s="357"/>
      <c r="P214" s="358"/>
    </row>
    <row r="215" spans="1:16" ht="12.75" customHeight="1">
      <c r="A215" s="303"/>
      <c r="B215" s="354"/>
      <c r="C215" s="303"/>
      <c r="D215" s="355"/>
      <c r="E215" s="304"/>
      <c r="F215" s="304"/>
      <c r="G215" s="356"/>
      <c r="H215" s="356"/>
      <c r="I215" s="356"/>
      <c r="J215" s="356"/>
      <c r="K215" s="356"/>
      <c r="L215" s="356"/>
      <c r="M215" s="303"/>
      <c r="N215" s="303"/>
      <c r="O215" s="357"/>
      <c r="P215" s="358"/>
    </row>
    <row r="216" spans="1:16" ht="12.75" customHeight="1">
      <c r="A216" s="303"/>
      <c r="B216" s="354"/>
      <c r="C216" s="303"/>
      <c r="D216" s="355"/>
      <c r="E216" s="304"/>
      <c r="F216" s="304"/>
      <c r="G216" s="356"/>
      <c r="H216" s="356"/>
      <c r="I216" s="356"/>
      <c r="J216" s="356"/>
      <c r="K216" s="356"/>
      <c r="L216" s="356"/>
      <c r="M216" s="303"/>
      <c r="N216" s="303"/>
      <c r="O216" s="357"/>
      <c r="P216" s="358"/>
    </row>
    <row r="217" spans="1:16" ht="12.75" customHeight="1">
      <c r="A217" s="303"/>
      <c r="B217" s="354"/>
      <c r="C217" s="303"/>
      <c r="D217" s="355"/>
      <c r="E217" s="304"/>
      <c r="F217" s="304"/>
      <c r="G217" s="356"/>
      <c r="H217" s="356"/>
      <c r="I217" s="356"/>
      <c r="J217" s="356"/>
      <c r="K217" s="356"/>
      <c r="L217" s="356"/>
      <c r="M217" s="303"/>
      <c r="N217" s="303"/>
      <c r="O217" s="357"/>
      <c r="P217" s="35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17092.2</v>
      </c>
      <c r="D10" s="32">
        <v>17028.183333333334</v>
      </c>
      <c r="E10" s="32">
        <v>16907.816666666669</v>
      </c>
      <c r="F10" s="32">
        <v>16723.433333333334</v>
      </c>
      <c r="G10" s="32">
        <v>16603.066666666669</v>
      </c>
      <c r="H10" s="32">
        <v>17212.566666666669</v>
      </c>
      <c r="I10" s="32">
        <v>17332.933333333338</v>
      </c>
      <c r="J10" s="32">
        <v>17517.316666666669</v>
      </c>
      <c r="K10" s="34">
        <v>17148.55</v>
      </c>
      <c r="L10" s="34">
        <v>16843.8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37371.65</v>
      </c>
      <c r="D11" s="37">
        <v>37283.049999999996</v>
      </c>
      <c r="E11" s="37">
        <v>36906.69999999999</v>
      </c>
      <c r="F11" s="37">
        <v>36441.749999999993</v>
      </c>
      <c r="G11" s="37">
        <v>36065.399999999987</v>
      </c>
      <c r="H11" s="37">
        <v>37747.999999999993</v>
      </c>
      <c r="I11" s="37">
        <v>38124.35</v>
      </c>
      <c r="J11" s="37">
        <v>38589.299999999996</v>
      </c>
      <c r="K11" s="28">
        <v>37659.4</v>
      </c>
      <c r="L11" s="28">
        <v>36818.1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2365</v>
      </c>
      <c r="D12" s="37">
        <v>2349.2166666666667</v>
      </c>
      <c r="E12" s="37">
        <v>2329.8833333333332</v>
      </c>
      <c r="F12" s="37">
        <v>2294.7666666666664</v>
      </c>
      <c r="G12" s="37">
        <v>2275.4333333333329</v>
      </c>
      <c r="H12" s="37">
        <v>2384.3333333333335</v>
      </c>
      <c r="I12" s="37">
        <v>2403.6666666666665</v>
      </c>
      <c r="J12" s="37">
        <v>2438.7833333333338</v>
      </c>
      <c r="K12" s="28">
        <v>2368.5500000000002</v>
      </c>
      <c r="L12" s="28">
        <v>2314.1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4855.8999999999996</v>
      </c>
      <c r="D13" s="37">
        <v>4832.5333333333328</v>
      </c>
      <c r="E13" s="37">
        <v>4799.1666666666661</v>
      </c>
      <c r="F13" s="37">
        <v>4742.4333333333334</v>
      </c>
      <c r="G13" s="37">
        <v>4709.0666666666666</v>
      </c>
      <c r="H13" s="37">
        <v>4889.2666666666655</v>
      </c>
      <c r="I13" s="37">
        <v>4922.6333333333323</v>
      </c>
      <c r="J13" s="37">
        <v>4979.366666666665</v>
      </c>
      <c r="K13" s="28">
        <v>4865.8999999999996</v>
      </c>
      <c r="L13" s="28">
        <v>4775.8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34129.550000000003</v>
      </c>
      <c r="D14" s="37">
        <v>34005.73333333333</v>
      </c>
      <c r="E14" s="37">
        <v>33724.266666666663</v>
      </c>
      <c r="F14" s="37">
        <v>33318.98333333333</v>
      </c>
      <c r="G14" s="37">
        <v>33037.516666666663</v>
      </c>
      <c r="H14" s="37">
        <v>34411.016666666663</v>
      </c>
      <c r="I14" s="37">
        <v>34692.483333333323</v>
      </c>
      <c r="J14" s="37">
        <v>35097.766666666663</v>
      </c>
      <c r="K14" s="28">
        <v>34287.199999999997</v>
      </c>
      <c r="L14" s="28">
        <v>33600.449999999997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3889.1</v>
      </c>
      <c r="D15" s="37">
        <v>3869.85</v>
      </c>
      <c r="E15" s="37">
        <v>3845.35</v>
      </c>
      <c r="F15" s="37">
        <v>3801.6</v>
      </c>
      <c r="G15" s="37">
        <v>3777.1</v>
      </c>
      <c r="H15" s="37">
        <v>3913.6</v>
      </c>
      <c r="I15" s="37">
        <v>3938.1</v>
      </c>
      <c r="J15" s="37">
        <v>3981.85</v>
      </c>
      <c r="K15" s="28">
        <v>3894.35</v>
      </c>
      <c r="L15" s="28">
        <v>3826.1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7868.2</v>
      </c>
      <c r="D16" s="37">
        <v>7823.1333333333341</v>
      </c>
      <c r="E16" s="37">
        <v>7764.4166666666679</v>
      </c>
      <c r="F16" s="37">
        <v>7660.6333333333341</v>
      </c>
      <c r="G16" s="37">
        <v>7601.9166666666679</v>
      </c>
      <c r="H16" s="37">
        <v>7926.9166666666679</v>
      </c>
      <c r="I16" s="37">
        <v>7985.6333333333332</v>
      </c>
      <c r="J16" s="37">
        <v>8089.4166666666679</v>
      </c>
      <c r="K16" s="28">
        <v>7881.85</v>
      </c>
      <c r="L16" s="28">
        <v>7719.35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2165.4</v>
      </c>
      <c r="D17" s="37">
        <v>2148.7666666666669</v>
      </c>
      <c r="E17" s="37">
        <v>2116.7333333333336</v>
      </c>
      <c r="F17" s="37">
        <v>2068.0666666666666</v>
      </c>
      <c r="G17" s="37">
        <v>2036.0333333333333</v>
      </c>
      <c r="H17" s="37">
        <v>2197.4333333333338</v>
      </c>
      <c r="I17" s="37">
        <v>2229.4666666666676</v>
      </c>
      <c r="J17" s="37">
        <v>2278.1333333333341</v>
      </c>
      <c r="K17" s="28">
        <v>2180.8000000000002</v>
      </c>
      <c r="L17" s="28">
        <v>2100.1</v>
      </c>
      <c r="M17" s="28">
        <v>3.2372100000000001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1261</v>
      </c>
      <c r="D18" s="37">
        <v>1250.7333333333333</v>
      </c>
      <c r="E18" s="37">
        <v>1236.4666666666667</v>
      </c>
      <c r="F18" s="37">
        <v>1211.9333333333334</v>
      </c>
      <c r="G18" s="37">
        <v>1197.6666666666667</v>
      </c>
      <c r="H18" s="37">
        <v>1275.2666666666667</v>
      </c>
      <c r="I18" s="37">
        <v>1289.5333333333335</v>
      </c>
      <c r="J18" s="37">
        <v>1314.0666666666666</v>
      </c>
      <c r="K18" s="28">
        <v>1265</v>
      </c>
      <c r="L18" s="28">
        <v>1226.2</v>
      </c>
      <c r="M18" s="28">
        <v>7.63028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919.3</v>
      </c>
      <c r="D19" s="37">
        <v>918.93333333333339</v>
      </c>
      <c r="E19" s="37">
        <v>907.91666666666674</v>
      </c>
      <c r="F19" s="37">
        <v>896.5333333333333</v>
      </c>
      <c r="G19" s="37">
        <v>885.51666666666665</v>
      </c>
      <c r="H19" s="37">
        <v>930.31666666666683</v>
      </c>
      <c r="I19" s="37">
        <v>941.33333333333348</v>
      </c>
      <c r="J19" s="37">
        <v>952.71666666666692</v>
      </c>
      <c r="K19" s="28">
        <v>929.95</v>
      </c>
      <c r="L19" s="28">
        <v>907.55</v>
      </c>
      <c r="M19" s="28">
        <v>6.9269999999999996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1667.7</v>
      </c>
      <c r="D20" s="37">
        <v>1658.8666666666668</v>
      </c>
      <c r="E20" s="37">
        <v>1638.8333333333335</v>
      </c>
      <c r="F20" s="37">
        <v>1609.9666666666667</v>
      </c>
      <c r="G20" s="37">
        <v>1589.9333333333334</v>
      </c>
      <c r="H20" s="37">
        <v>1687.7333333333336</v>
      </c>
      <c r="I20" s="37">
        <v>1707.7666666666669</v>
      </c>
      <c r="J20" s="37">
        <v>1736.6333333333337</v>
      </c>
      <c r="K20" s="28">
        <v>1678.9</v>
      </c>
      <c r="L20" s="28">
        <v>1630</v>
      </c>
      <c r="M20" s="28">
        <v>17.175789999999999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1971.95</v>
      </c>
      <c r="D21" s="37">
        <v>1938.9166666666667</v>
      </c>
      <c r="E21" s="37">
        <v>1883.0333333333335</v>
      </c>
      <c r="F21" s="37">
        <v>1794.1166666666668</v>
      </c>
      <c r="G21" s="37">
        <v>1738.2333333333336</v>
      </c>
      <c r="H21" s="37">
        <v>2027.8333333333335</v>
      </c>
      <c r="I21" s="37">
        <v>2083.7166666666667</v>
      </c>
      <c r="J21" s="37">
        <v>2172.6333333333332</v>
      </c>
      <c r="K21" s="28">
        <v>1994.8</v>
      </c>
      <c r="L21" s="28">
        <v>1850</v>
      </c>
      <c r="M21" s="28">
        <v>11.592689999999999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705.55</v>
      </c>
      <c r="D22" s="37">
        <v>700.55000000000007</v>
      </c>
      <c r="E22" s="37">
        <v>690.00000000000011</v>
      </c>
      <c r="F22" s="37">
        <v>674.45</v>
      </c>
      <c r="G22" s="37">
        <v>663.90000000000009</v>
      </c>
      <c r="H22" s="37">
        <v>716.10000000000014</v>
      </c>
      <c r="I22" s="37">
        <v>726.65000000000009</v>
      </c>
      <c r="J22" s="37">
        <v>742.20000000000016</v>
      </c>
      <c r="K22" s="28">
        <v>711.1</v>
      </c>
      <c r="L22" s="28">
        <v>685</v>
      </c>
      <c r="M22" s="28">
        <v>61.129260000000002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1587.5</v>
      </c>
      <c r="D23" s="37">
        <v>1565.6833333333334</v>
      </c>
      <c r="E23" s="37">
        <v>1533.3666666666668</v>
      </c>
      <c r="F23" s="37">
        <v>1479.2333333333333</v>
      </c>
      <c r="G23" s="37">
        <v>1446.9166666666667</v>
      </c>
      <c r="H23" s="37">
        <v>1619.8166666666668</v>
      </c>
      <c r="I23" s="37">
        <v>1652.1333333333334</v>
      </c>
      <c r="J23" s="37">
        <v>1706.2666666666669</v>
      </c>
      <c r="K23" s="28">
        <v>1598</v>
      </c>
      <c r="L23" s="28">
        <v>1511.55</v>
      </c>
      <c r="M23" s="28">
        <v>0.80783000000000005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1969.1</v>
      </c>
      <c r="D24" s="37">
        <v>1921.3999999999999</v>
      </c>
      <c r="E24" s="37">
        <v>1857.7999999999997</v>
      </c>
      <c r="F24" s="37">
        <v>1746.4999999999998</v>
      </c>
      <c r="G24" s="37">
        <v>1682.8999999999996</v>
      </c>
      <c r="H24" s="37">
        <v>2032.6999999999998</v>
      </c>
      <c r="I24" s="37">
        <v>2096.2999999999997</v>
      </c>
      <c r="J24" s="37">
        <v>2207.6</v>
      </c>
      <c r="K24" s="28">
        <v>1985</v>
      </c>
      <c r="L24" s="28">
        <v>1810.1</v>
      </c>
      <c r="M24" s="28">
        <v>1.5650500000000001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108</v>
      </c>
      <c r="D25" s="37">
        <v>106.58333333333333</v>
      </c>
      <c r="E25" s="37">
        <v>104.41666666666666</v>
      </c>
      <c r="F25" s="37">
        <v>100.83333333333333</v>
      </c>
      <c r="G25" s="37">
        <v>98.666666666666657</v>
      </c>
      <c r="H25" s="37">
        <v>110.16666666666666</v>
      </c>
      <c r="I25" s="37">
        <v>112.33333333333331</v>
      </c>
      <c r="J25" s="37">
        <v>115.91666666666666</v>
      </c>
      <c r="K25" s="28">
        <v>108.75</v>
      </c>
      <c r="L25" s="28">
        <v>103</v>
      </c>
      <c r="M25" s="28">
        <v>39.538580000000003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263</v>
      </c>
      <c r="D26" s="37">
        <v>262.18333333333334</v>
      </c>
      <c r="E26" s="37">
        <v>257.81666666666666</v>
      </c>
      <c r="F26" s="37">
        <v>252.63333333333333</v>
      </c>
      <c r="G26" s="37">
        <v>248.26666666666665</v>
      </c>
      <c r="H26" s="37">
        <v>267.36666666666667</v>
      </c>
      <c r="I26" s="37">
        <v>271.73333333333335</v>
      </c>
      <c r="J26" s="37">
        <v>276.91666666666669</v>
      </c>
      <c r="K26" s="28">
        <v>266.55</v>
      </c>
      <c r="L26" s="28">
        <v>257</v>
      </c>
      <c r="M26" s="28">
        <v>20.006910000000001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1860.1</v>
      </c>
      <c r="D27" s="37">
        <v>1850.0333333333335</v>
      </c>
      <c r="E27" s="37">
        <v>1810.0666666666671</v>
      </c>
      <c r="F27" s="37">
        <v>1760.0333333333335</v>
      </c>
      <c r="G27" s="37">
        <v>1720.0666666666671</v>
      </c>
      <c r="H27" s="37">
        <v>1900.0666666666671</v>
      </c>
      <c r="I27" s="37">
        <v>1940.0333333333338</v>
      </c>
      <c r="J27" s="37">
        <v>1990.0666666666671</v>
      </c>
      <c r="K27" s="28">
        <v>1890</v>
      </c>
      <c r="L27" s="28">
        <v>1800</v>
      </c>
      <c r="M27" s="28">
        <v>0.40712999999999999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693.55</v>
      </c>
      <c r="D28" s="37">
        <v>690.29999999999984</v>
      </c>
      <c r="E28" s="37">
        <v>681.54999999999973</v>
      </c>
      <c r="F28" s="37">
        <v>669.54999999999984</v>
      </c>
      <c r="G28" s="37">
        <v>660.79999999999973</v>
      </c>
      <c r="H28" s="37">
        <v>702.29999999999973</v>
      </c>
      <c r="I28" s="37">
        <v>711.05</v>
      </c>
      <c r="J28" s="37">
        <v>723.04999999999973</v>
      </c>
      <c r="K28" s="28">
        <v>699.05</v>
      </c>
      <c r="L28" s="28">
        <v>678.3</v>
      </c>
      <c r="M28" s="28">
        <v>2.7926899999999999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3271</v>
      </c>
      <c r="D29" s="37">
        <v>3263.6666666666665</v>
      </c>
      <c r="E29" s="37">
        <v>3213.333333333333</v>
      </c>
      <c r="F29" s="37">
        <v>3155.6666666666665</v>
      </c>
      <c r="G29" s="37">
        <v>3105.333333333333</v>
      </c>
      <c r="H29" s="37">
        <v>3321.333333333333</v>
      </c>
      <c r="I29" s="37">
        <v>3371.6666666666661</v>
      </c>
      <c r="J29" s="37">
        <v>3429.333333333333</v>
      </c>
      <c r="K29" s="28">
        <v>3314</v>
      </c>
      <c r="L29" s="28">
        <v>3206</v>
      </c>
      <c r="M29" s="28">
        <v>0.70301000000000002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581.15</v>
      </c>
      <c r="D30" s="37">
        <v>582.26666666666665</v>
      </c>
      <c r="E30" s="37">
        <v>574.58333333333326</v>
      </c>
      <c r="F30" s="37">
        <v>568.01666666666665</v>
      </c>
      <c r="G30" s="37">
        <v>560.33333333333326</v>
      </c>
      <c r="H30" s="37">
        <v>588.83333333333326</v>
      </c>
      <c r="I30" s="37">
        <v>596.51666666666665</v>
      </c>
      <c r="J30" s="37">
        <v>603.08333333333326</v>
      </c>
      <c r="K30" s="28">
        <v>589.95000000000005</v>
      </c>
      <c r="L30" s="28">
        <v>575.70000000000005</v>
      </c>
      <c r="M30" s="28">
        <v>5.6681400000000002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337.35</v>
      </c>
      <c r="D31" s="37">
        <v>335.63333333333333</v>
      </c>
      <c r="E31" s="37">
        <v>332.81666666666666</v>
      </c>
      <c r="F31" s="37">
        <v>328.28333333333336</v>
      </c>
      <c r="G31" s="37">
        <v>325.4666666666667</v>
      </c>
      <c r="H31" s="37">
        <v>340.16666666666663</v>
      </c>
      <c r="I31" s="37">
        <v>342.98333333333323</v>
      </c>
      <c r="J31" s="37">
        <v>347.51666666666659</v>
      </c>
      <c r="K31" s="28">
        <v>338.45</v>
      </c>
      <c r="L31" s="28">
        <v>331.1</v>
      </c>
      <c r="M31" s="28">
        <v>30.780339999999999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4576.05</v>
      </c>
      <c r="D32" s="37">
        <v>4493.8666666666668</v>
      </c>
      <c r="E32" s="37">
        <v>4382.1833333333334</v>
      </c>
      <c r="F32" s="37">
        <v>4188.3166666666666</v>
      </c>
      <c r="G32" s="37">
        <v>4076.6333333333332</v>
      </c>
      <c r="H32" s="37">
        <v>4687.7333333333336</v>
      </c>
      <c r="I32" s="37">
        <v>4799.4166666666679</v>
      </c>
      <c r="J32" s="37">
        <v>4993.2833333333338</v>
      </c>
      <c r="K32" s="28">
        <v>4605.55</v>
      </c>
      <c r="L32" s="28">
        <v>4300</v>
      </c>
      <c r="M32" s="28">
        <v>8.3352500000000003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197.75</v>
      </c>
      <c r="D33" s="37">
        <v>196.03333333333333</v>
      </c>
      <c r="E33" s="37">
        <v>192.81666666666666</v>
      </c>
      <c r="F33" s="37">
        <v>187.88333333333333</v>
      </c>
      <c r="G33" s="37">
        <v>184.66666666666666</v>
      </c>
      <c r="H33" s="37">
        <v>200.96666666666667</v>
      </c>
      <c r="I33" s="37">
        <v>204.18333333333331</v>
      </c>
      <c r="J33" s="37">
        <v>209.11666666666667</v>
      </c>
      <c r="K33" s="28">
        <v>199.25</v>
      </c>
      <c r="L33" s="28">
        <v>191.1</v>
      </c>
      <c r="M33" s="28">
        <v>46.760060000000003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124.35</v>
      </c>
      <c r="D34" s="37">
        <v>123.45</v>
      </c>
      <c r="E34" s="37">
        <v>121.9</v>
      </c>
      <c r="F34" s="37">
        <v>119.45</v>
      </c>
      <c r="G34" s="37">
        <v>117.9</v>
      </c>
      <c r="H34" s="37">
        <v>125.9</v>
      </c>
      <c r="I34" s="37">
        <v>127.44999999999999</v>
      </c>
      <c r="J34" s="37">
        <v>129.9</v>
      </c>
      <c r="K34" s="28">
        <v>125</v>
      </c>
      <c r="L34" s="28">
        <v>121</v>
      </c>
      <c r="M34" s="28">
        <v>125.70591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3227.15</v>
      </c>
      <c r="D35" s="37">
        <v>3194.65</v>
      </c>
      <c r="E35" s="37">
        <v>3152.5</v>
      </c>
      <c r="F35" s="37">
        <v>3077.85</v>
      </c>
      <c r="G35" s="37">
        <v>3035.7</v>
      </c>
      <c r="H35" s="37">
        <v>3269.3</v>
      </c>
      <c r="I35" s="37">
        <v>3311.4500000000007</v>
      </c>
      <c r="J35" s="37">
        <v>3386.1000000000004</v>
      </c>
      <c r="K35" s="28">
        <v>3236.8</v>
      </c>
      <c r="L35" s="28">
        <v>3120</v>
      </c>
      <c r="M35" s="28">
        <v>11.47209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1845</v>
      </c>
      <c r="D36" s="37">
        <v>1820.3166666666666</v>
      </c>
      <c r="E36" s="37">
        <v>1778.2333333333331</v>
      </c>
      <c r="F36" s="37">
        <v>1711.4666666666665</v>
      </c>
      <c r="G36" s="37">
        <v>1669.383333333333</v>
      </c>
      <c r="H36" s="37">
        <v>1887.0833333333333</v>
      </c>
      <c r="I36" s="37">
        <v>1929.1666666666667</v>
      </c>
      <c r="J36" s="37">
        <v>1995.9333333333334</v>
      </c>
      <c r="K36" s="28">
        <v>1862.4</v>
      </c>
      <c r="L36" s="28">
        <v>1753.55</v>
      </c>
      <c r="M36" s="28">
        <v>5.3677299999999999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637.54999999999995</v>
      </c>
      <c r="D37" s="37">
        <v>630.84999999999991</v>
      </c>
      <c r="E37" s="37">
        <v>621.79999999999984</v>
      </c>
      <c r="F37" s="37">
        <v>606.04999999999995</v>
      </c>
      <c r="G37" s="37">
        <v>596.99999999999989</v>
      </c>
      <c r="H37" s="37">
        <v>646.5999999999998</v>
      </c>
      <c r="I37" s="37">
        <v>655.65</v>
      </c>
      <c r="J37" s="37">
        <v>671.39999999999975</v>
      </c>
      <c r="K37" s="28">
        <v>639.9</v>
      </c>
      <c r="L37" s="28">
        <v>615.1</v>
      </c>
      <c r="M37" s="28">
        <v>22.402159999999999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4157.1000000000004</v>
      </c>
      <c r="D38" s="37">
        <v>4108.7</v>
      </c>
      <c r="E38" s="37">
        <v>4038.3999999999996</v>
      </c>
      <c r="F38" s="37">
        <v>3919.7</v>
      </c>
      <c r="G38" s="37">
        <v>3849.3999999999996</v>
      </c>
      <c r="H38" s="37">
        <v>4227.3999999999996</v>
      </c>
      <c r="I38" s="37">
        <v>4297.7000000000007</v>
      </c>
      <c r="J38" s="37">
        <v>4416.3999999999996</v>
      </c>
      <c r="K38" s="28">
        <v>4179</v>
      </c>
      <c r="L38" s="28">
        <v>3990</v>
      </c>
      <c r="M38" s="28">
        <v>4.84781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779.15</v>
      </c>
      <c r="D39" s="37">
        <v>777.41666666666663</v>
      </c>
      <c r="E39" s="37">
        <v>767.83333333333326</v>
      </c>
      <c r="F39" s="37">
        <v>756.51666666666665</v>
      </c>
      <c r="G39" s="37">
        <v>746.93333333333328</v>
      </c>
      <c r="H39" s="37">
        <v>788.73333333333323</v>
      </c>
      <c r="I39" s="37">
        <v>798.31666666666649</v>
      </c>
      <c r="J39" s="37">
        <v>809.63333333333321</v>
      </c>
      <c r="K39" s="28">
        <v>787</v>
      </c>
      <c r="L39" s="28">
        <v>766.1</v>
      </c>
      <c r="M39" s="28">
        <v>69.235579999999999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3600.7</v>
      </c>
      <c r="D40" s="37">
        <v>3576.9</v>
      </c>
      <c r="E40" s="37">
        <v>3538.8</v>
      </c>
      <c r="F40" s="37">
        <v>3476.9</v>
      </c>
      <c r="G40" s="37">
        <v>3438.8</v>
      </c>
      <c r="H40" s="37">
        <v>3638.8</v>
      </c>
      <c r="I40" s="37">
        <v>3676.8999999999996</v>
      </c>
      <c r="J40" s="37">
        <v>3738.8</v>
      </c>
      <c r="K40" s="28">
        <v>3615</v>
      </c>
      <c r="L40" s="28">
        <v>3515</v>
      </c>
      <c r="M40" s="28">
        <v>4.3256199999999998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7011.35</v>
      </c>
      <c r="D41" s="37">
        <v>6945.5</v>
      </c>
      <c r="E41" s="37">
        <v>6854.85</v>
      </c>
      <c r="F41" s="37">
        <v>6698.35</v>
      </c>
      <c r="G41" s="37">
        <v>6607.7000000000007</v>
      </c>
      <c r="H41" s="37">
        <v>7102</v>
      </c>
      <c r="I41" s="37">
        <v>7192.65</v>
      </c>
      <c r="J41" s="37">
        <v>7349.15</v>
      </c>
      <c r="K41" s="28">
        <v>7036.15</v>
      </c>
      <c r="L41" s="28">
        <v>6789</v>
      </c>
      <c r="M41" s="28">
        <v>12.58732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16189.45</v>
      </c>
      <c r="D42" s="37">
        <v>15911.483333333332</v>
      </c>
      <c r="E42" s="37">
        <v>15552.966666666664</v>
      </c>
      <c r="F42" s="37">
        <v>14916.483333333332</v>
      </c>
      <c r="G42" s="37">
        <v>14557.966666666664</v>
      </c>
      <c r="H42" s="37">
        <v>16547.966666666664</v>
      </c>
      <c r="I42" s="37">
        <v>16906.48333333333</v>
      </c>
      <c r="J42" s="37">
        <v>17542.966666666664</v>
      </c>
      <c r="K42" s="28">
        <v>16270</v>
      </c>
      <c r="L42" s="28">
        <v>15275</v>
      </c>
      <c r="M42" s="28">
        <v>3.2237399999999998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5198.7</v>
      </c>
      <c r="D43" s="37">
        <v>5205.2</v>
      </c>
      <c r="E43" s="37">
        <v>5144.7</v>
      </c>
      <c r="F43" s="37">
        <v>5090.7</v>
      </c>
      <c r="G43" s="37">
        <v>5030.2</v>
      </c>
      <c r="H43" s="37">
        <v>5259.2</v>
      </c>
      <c r="I43" s="37">
        <v>5319.7</v>
      </c>
      <c r="J43" s="37">
        <v>5373.7</v>
      </c>
      <c r="K43" s="28">
        <v>5265.7</v>
      </c>
      <c r="L43" s="28">
        <v>5151.2</v>
      </c>
      <c r="M43" s="28">
        <v>0.2094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1898.9</v>
      </c>
      <c r="D44" s="37">
        <v>1887.9666666666665</v>
      </c>
      <c r="E44" s="37">
        <v>1865.9333333333329</v>
      </c>
      <c r="F44" s="37">
        <v>1832.9666666666665</v>
      </c>
      <c r="G44" s="37">
        <v>1810.9333333333329</v>
      </c>
      <c r="H44" s="37">
        <v>1920.9333333333329</v>
      </c>
      <c r="I44" s="37">
        <v>1942.9666666666662</v>
      </c>
      <c r="J44" s="37">
        <v>1975.9333333333329</v>
      </c>
      <c r="K44" s="28">
        <v>1910</v>
      </c>
      <c r="L44" s="28">
        <v>1855</v>
      </c>
      <c r="M44" s="28">
        <v>3.6742499999999998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307.60000000000002</v>
      </c>
      <c r="D45" s="37">
        <v>306.33333333333331</v>
      </c>
      <c r="E45" s="37">
        <v>302.66666666666663</v>
      </c>
      <c r="F45" s="37">
        <v>297.73333333333329</v>
      </c>
      <c r="G45" s="37">
        <v>294.06666666666661</v>
      </c>
      <c r="H45" s="37">
        <v>311.26666666666665</v>
      </c>
      <c r="I45" s="37">
        <v>314.93333333333328</v>
      </c>
      <c r="J45" s="37">
        <v>319.86666666666667</v>
      </c>
      <c r="K45" s="28">
        <v>310</v>
      </c>
      <c r="L45" s="28">
        <v>301.39999999999998</v>
      </c>
      <c r="M45" s="28">
        <v>49.494459999999997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104.85</v>
      </c>
      <c r="D46" s="37">
        <v>103.23333333333333</v>
      </c>
      <c r="E46" s="37">
        <v>100.66666666666667</v>
      </c>
      <c r="F46" s="37">
        <v>96.483333333333334</v>
      </c>
      <c r="G46" s="37">
        <v>93.916666666666671</v>
      </c>
      <c r="H46" s="37">
        <v>107.41666666666667</v>
      </c>
      <c r="I46" s="37">
        <v>109.98333333333333</v>
      </c>
      <c r="J46" s="37">
        <v>114.16666666666667</v>
      </c>
      <c r="K46" s="28">
        <v>105.8</v>
      </c>
      <c r="L46" s="28">
        <v>99.05</v>
      </c>
      <c r="M46" s="28">
        <v>519.55993999999998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50.2</v>
      </c>
      <c r="D47" s="37">
        <v>50.1</v>
      </c>
      <c r="E47" s="37">
        <v>49.7</v>
      </c>
      <c r="F47" s="37">
        <v>49.2</v>
      </c>
      <c r="G47" s="37">
        <v>48.800000000000004</v>
      </c>
      <c r="H47" s="37">
        <v>50.6</v>
      </c>
      <c r="I47" s="37">
        <v>50.999999999999993</v>
      </c>
      <c r="J47" s="37">
        <v>51.5</v>
      </c>
      <c r="K47" s="28">
        <v>50.5</v>
      </c>
      <c r="L47" s="28">
        <v>49.6</v>
      </c>
      <c r="M47" s="28">
        <v>40.969880000000003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1883.5</v>
      </c>
      <c r="D48" s="37">
        <v>1865.8333333333333</v>
      </c>
      <c r="E48" s="37">
        <v>1839.6666666666665</v>
      </c>
      <c r="F48" s="37">
        <v>1795.8333333333333</v>
      </c>
      <c r="G48" s="37">
        <v>1769.6666666666665</v>
      </c>
      <c r="H48" s="37">
        <v>1909.6666666666665</v>
      </c>
      <c r="I48" s="37">
        <v>1935.833333333333</v>
      </c>
      <c r="J48" s="37">
        <v>1979.6666666666665</v>
      </c>
      <c r="K48" s="28">
        <v>1892</v>
      </c>
      <c r="L48" s="28">
        <v>1822</v>
      </c>
      <c r="M48" s="28">
        <v>2.4253100000000001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727.05</v>
      </c>
      <c r="D49" s="37">
        <v>720.5</v>
      </c>
      <c r="E49" s="37">
        <v>712.15</v>
      </c>
      <c r="F49" s="37">
        <v>697.25</v>
      </c>
      <c r="G49" s="37">
        <v>688.9</v>
      </c>
      <c r="H49" s="37">
        <v>735.4</v>
      </c>
      <c r="I49" s="37">
        <v>743.74999999999989</v>
      </c>
      <c r="J49" s="37">
        <v>758.65</v>
      </c>
      <c r="K49" s="28">
        <v>728.85</v>
      </c>
      <c r="L49" s="28">
        <v>705.6</v>
      </c>
      <c r="M49" s="28">
        <v>4.2029100000000001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197.35</v>
      </c>
      <c r="D50" s="37">
        <v>196.93333333333331</v>
      </c>
      <c r="E50" s="37">
        <v>193.76666666666662</v>
      </c>
      <c r="F50" s="37">
        <v>190.18333333333331</v>
      </c>
      <c r="G50" s="37">
        <v>187.01666666666662</v>
      </c>
      <c r="H50" s="37">
        <v>200.51666666666662</v>
      </c>
      <c r="I50" s="37">
        <v>203.68333333333331</v>
      </c>
      <c r="J50" s="37">
        <v>207.26666666666662</v>
      </c>
      <c r="K50" s="28">
        <v>200.1</v>
      </c>
      <c r="L50" s="28">
        <v>193.35</v>
      </c>
      <c r="M50" s="28">
        <v>68.032330000000002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691</v>
      </c>
      <c r="D51" s="37">
        <v>679.18333333333328</v>
      </c>
      <c r="E51" s="37">
        <v>662.31666666666661</v>
      </c>
      <c r="F51" s="37">
        <v>633.63333333333333</v>
      </c>
      <c r="G51" s="37">
        <v>616.76666666666665</v>
      </c>
      <c r="H51" s="37">
        <v>707.86666666666656</v>
      </c>
      <c r="I51" s="37">
        <v>724.73333333333312</v>
      </c>
      <c r="J51" s="37">
        <v>753.41666666666652</v>
      </c>
      <c r="K51" s="28">
        <v>696.05</v>
      </c>
      <c r="L51" s="28">
        <v>650.5</v>
      </c>
      <c r="M51" s="28">
        <v>16.390899999999998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49.45</v>
      </c>
      <c r="D52" s="37">
        <v>49.25</v>
      </c>
      <c r="E52" s="37">
        <v>48.4</v>
      </c>
      <c r="F52" s="37">
        <v>47.35</v>
      </c>
      <c r="G52" s="37">
        <v>46.5</v>
      </c>
      <c r="H52" s="37">
        <v>50.3</v>
      </c>
      <c r="I52" s="37">
        <v>51.149999999999991</v>
      </c>
      <c r="J52" s="37">
        <v>52.199999999999996</v>
      </c>
      <c r="K52" s="28">
        <v>50.1</v>
      </c>
      <c r="L52" s="28">
        <v>48.2</v>
      </c>
      <c r="M52" s="28">
        <v>513.16741000000002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355.3</v>
      </c>
      <c r="D53" s="37">
        <v>356.34999999999997</v>
      </c>
      <c r="E53" s="37">
        <v>348.24999999999994</v>
      </c>
      <c r="F53" s="37">
        <v>341.2</v>
      </c>
      <c r="G53" s="37">
        <v>333.09999999999997</v>
      </c>
      <c r="H53" s="37">
        <v>363.39999999999992</v>
      </c>
      <c r="I53" s="37">
        <v>371.49999999999994</v>
      </c>
      <c r="J53" s="37">
        <v>378.5499999999999</v>
      </c>
      <c r="K53" s="28">
        <v>364.45</v>
      </c>
      <c r="L53" s="28">
        <v>349.3</v>
      </c>
      <c r="M53" s="28">
        <v>70.530810000000002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699.25</v>
      </c>
      <c r="D54" s="37">
        <v>696.41666666666663</v>
      </c>
      <c r="E54" s="37">
        <v>690.33333333333326</v>
      </c>
      <c r="F54" s="37">
        <v>681.41666666666663</v>
      </c>
      <c r="G54" s="37">
        <v>675.33333333333326</v>
      </c>
      <c r="H54" s="37">
        <v>705.33333333333326</v>
      </c>
      <c r="I54" s="37">
        <v>711.41666666666652</v>
      </c>
      <c r="J54" s="37">
        <v>720.33333333333326</v>
      </c>
      <c r="K54" s="28">
        <v>702.5</v>
      </c>
      <c r="L54" s="28">
        <v>687.5</v>
      </c>
      <c r="M54" s="28">
        <v>91.488039999999998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384.3</v>
      </c>
      <c r="D55" s="37">
        <v>382.34999999999997</v>
      </c>
      <c r="E55" s="37">
        <v>379.19999999999993</v>
      </c>
      <c r="F55" s="37">
        <v>374.09999999999997</v>
      </c>
      <c r="G55" s="37">
        <v>370.94999999999993</v>
      </c>
      <c r="H55" s="37">
        <v>387.44999999999993</v>
      </c>
      <c r="I55" s="37">
        <v>390.59999999999991</v>
      </c>
      <c r="J55" s="37">
        <v>395.69999999999993</v>
      </c>
      <c r="K55" s="28">
        <v>385.5</v>
      </c>
      <c r="L55" s="28">
        <v>377.25</v>
      </c>
      <c r="M55" s="28">
        <v>17.272600000000001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15970.15</v>
      </c>
      <c r="D56" s="37">
        <v>15815.366666666667</v>
      </c>
      <c r="E56" s="37">
        <v>15553.783333333333</v>
      </c>
      <c r="F56" s="37">
        <v>15137.416666666666</v>
      </c>
      <c r="G56" s="37">
        <v>14875.833333333332</v>
      </c>
      <c r="H56" s="37">
        <v>16231.733333333334</v>
      </c>
      <c r="I56" s="37">
        <v>16493.316666666666</v>
      </c>
      <c r="J56" s="37">
        <v>16909.683333333334</v>
      </c>
      <c r="K56" s="28">
        <v>16076.95</v>
      </c>
      <c r="L56" s="28">
        <v>15399</v>
      </c>
      <c r="M56" s="28">
        <v>0.37504999999999999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3489.75</v>
      </c>
      <c r="D57" s="37">
        <v>3464.25</v>
      </c>
      <c r="E57" s="37">
        <v>3430.5</v>
      </c>
      <c r="F57" s="37">
        <v>3371.25</v>
      </c>
      <c r="G57" s="37">
        <v>3337.5</v>
      </c>
      <c r="H57" s="37">
        <v>3523.5</v>
      </c>
      <c r="I57" s="37">
        <v>3557.25</v>
      </c>
      <c r="J57" s="37">
        <v>3616.5</v>
      </c>
      <c r="K57" s="28">
        <v>3498</v>
      </c>
      <c r="L57" s="28">
        <v>3405</v>
      </c>
      <c r="M57" s="28">
        <v>2.4637199999999999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366.45</v>
      </c>
      <c r="D58" s="37">
        <v>363.35000000000008</v>
      </c>
      <c r="E58" s="37">
        <v>358.70000000000016</v>
      </c>
      <c r="F58" s="37">
        <v>350.9500000000001</v>
      </c>
      <c r="G58" s="37">
        <v>346.30000000000018</v>
      </c>
      <c r="H58" s="37">
        <v>371.10000000000014</v>
      </c>
      <c r="I58" s="37">
        <v>375.75000000000011</v>
      </c>
      <c r="J58" s="37">
        <v>383.50000000000011</v>
      </c>
      <c r="K58" s="28">
        <v>368</v>
      </c>
      <c r="L58" s="28">
        <v>355.6</v>
      </c>
      <c r="M58" s="28">
        <v>28.669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230.45</v>
      </c>
      <c r="D59" s="37">
        <v>227.78333333333333</v>
      </c>
      <c r="E59" s="37">
        <v>223.66666666666666</v>
      </c>
      <c r="F59" s="37">
        <v>216.88333333333333</v>
      </c>
      <c r="G59" s="37">
        <v>212.76666666666665</v>
      </c>
      <c r="H59" s="37">
        <v>234.56666666666666</v>
      </c>
      <c r="I59" s="37">
        <v>238.68333333333334</v>
      </c>
      <c r="J59" s="37">
        <v>245.46666666666667</v>
      </c>
      <c r="K59" s="28">
        <v>231.9</v>
      </c>
      <c r="L59" s="28">
        <v>221</v>
      </c>
      <c r="M59" s="28">
        <v>152.56952000000001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112.2</v>
      </c>
      <c r="D60" s="37">
        <v>112.06666666666666</v>
      </c>
      <c r="E60" s="37">
        <v>111.33333333333333</v>
      </c>
      <c r="F60" s="37">
        <v>110.46666666666667</v>
      </c>
      <c r="G60" s="37">
        <v>109.73333333333333</v>
      </c>
      <c r="H60" s="37">
        <v>112.93333333333332</v>
      </c>
      <c r="I60" s="37">
        <v>113.66666666666667</v>
      </c>
      <c r="J60" s="37">
        <v>114.53333333333332</v>
      </c>
      <c r="K60" s="28">
        <v>112.8</v>
      </c>
      <c r="L60" s="28">
        <v>111.2</v>
      </c>
      <c r="M60" s="28">
        <v>7.1273200000000001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691.6</v>
      </c>
      <c r="D61" s="37">
        <v>680.81666666666661</v>
      </c>
      <c r="E61" s="37">
        <v>660.63333333333321</v>
      </c>
      <c r="F61" s="37">
        <v>629.66666666666663</v>
      </c>
      <c r="G61" s="37">
        <v>609.48333333333323</v>
      </c>
      <c r="H61" s="37">
        <v>711.78333333333319</v>
      </c>
      <c r="I61" s="37">
        <v>731.96666666666658</v>
      </c>
      <c r="J61" s="37">
        <v>762.93333333333317</v>
      </c>
      <c r="K61" s="28">
        <v>701</v>
      </c>
      <c r="L61" s="28">
        <v>649.85</v>
      </c>
      <c r="M61" s="28">
        <v>61.281999999999996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913.4</v>
      </c>
      <c r="D62" s="37">
        <v>907.38333333333333</v>
      </c>
      <c r="E62" s="37">
        <v>896.76666666666665</v>
      </c>
      <c r="F62" s="37">
        <v>880.13333333333333</v>
      </c>
      <c r="G62" s="37">
        <v>869.51666666666665</v>
      </c>
      <c r="H62" s="37">
        <v>924.01666666666665</v>
      </c>
      <c r="I62" s="37">
        <v>934.63333333333321</v>
      </c>
      <c r="J62" s="37">
        <v>951.26666666666665</v>
      </c>
      <c r="K62" s="28">
        <v>918</v>
      </c>
      <c r="L62" s="28">
        <v>890.75</v>
      </c>
      <c r="M62" s="28">
        <v>18.847359999999998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128.30000000000001</v>
      </c>
      <c r="D63" s="37">
        <v>127.35000000000002</v>
      </c>
      <c r="E63" s="37">
        <v>125.80000000000004</v>
      </c>
      <c r="F63" s="37">
        <v>123.30000000000001</v>
      </c>
      <c r="G63" s="37">
        <v>121.75000000000003</v>
      </c>
      <c r="H63" s="37">
        <v>129.85000000000005</v>
      </c>
      <c r="I63" s="37">
        <v>131.4</v>
      </c>
      <c r="J63" s="37">
        <v>133.90000000000006</v>
      </c>
      <c r="K63" s="28">
        <v>128.9</v>
      </c>
      <c r="L63" s="28">
        <v>124.85</v>
      </c>
      <c r="M63" s="28">
        <v>16.275700000000001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159.9</v>
      </c>
      <c r="D64" s="37">
        <v>158.68333333333334</v>
      </c>
      <c r="E64" s="37">
        <v>156.71666666666667</v>
      </c>
      <c r="F64" s="37">
        <v>153.53333333333333</v>
      </c>
      <c r="G64" s="37">
        <v>151.56666666666666</v>
      </c>
      <c r="H64" s="37">
        <v>161.86666666666667</v>
      </c>
      <c r="I64" s="37">
        <v>163.83333333333337</v>
      </c>
      <c r="J64" s="37">
        <v>167.01666666666668</v>
      </c>
      <c r="K64" s="28">
        <v>160.65</v>
      </c>
      <c r="L64" s="28">
        <v>155.5</v>
      </c>
      <c r="M64" s="28">
        <v>116.54816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4418.1000000000004</v>
      </c>
      <c r="D65" s="37">
        <v>4357.2833333333338</v>
      </c>
      <c r="E65" s="37">
        <v>4265.9166666666679</v>
      </c>
      <c r="F65" s="37">
        <v>4113.7333333333345</v>
      </c>
      <c r="G65" s="37">
        <v>4022.3666666666686</v>
      </c>
      <c r="H65" s="37">
        <v>4509.4666666666672</v>
      </c>
      <c r="I65" s="37">
        <v>4600.8333333333339</v>
      </c>
      <c r="J65" s="37">
        <v>4753.0166666666664</v>
      </c>
      <c r="K65" s="28">
        <v>4448.6499999999996</v>
      </c>
      <c r="L65" s="28">
        <v>4205.1000000000004</v>
      </c>
      <c r="M65" s="28">
        <v>2.8321100000000001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1422.8</v>
      </c>
      <c r="D66" s="37">
        <v>1413</v>
      </c>
      <c r="E66" s="37">
        <v>1399.8</v>
      </c>
      <c r="F66" s="37">
        <v>1376.8</v>
      </c>
      <c r="G66" s="37">
        <v>1363.6</v>
      </c>
      <c r="H66" s="37">
        <v>1436</v>
      </c>
      <c r="I66" s="37">
        <v>1449.1999999999998</v>
      </c>
      <c r="J66" s="37">
        <v>1472.2</v>
      </c>
      <c r="K66" s="28">
        <v>1426.2</v>
      </c>
      <c r="L66" s="28">
        <v>1390</v>
      </c>
      <c r="M66" s="28">
        <v>3.0002300000000002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574.65</v>
      </c>
      <c r="D67" s="37">
        <v>572.54999999999995</v>
      </c>
      <c r="E67" s="37">
        <v>566.14999999999986</v>
      </c>
      <c r="F67" s="37">
        <v>557.64999999999986</v>
      </c>
      <c r="G67" s="37">
        <v>551.24999999999977</v>
      </c>
      <c r="H67" s="37">
        <v>581.04999999999995</v>
      </c>
      <c r="I67" s="37">
        <v>587.45000000000005</v>
      </c>
      <c r="J67" s="37">
        <v>595.95000000000005</v>
      </c>
      <c r="K67" s="28">
        <v>578.95000000000005</v>
      </c>
      <c r="L67" s="28">
        <v>564.04999999999995</v>
      </c>
      <c r="M67" s="28">
        <v>21.850960000000001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790.8</v>
      </c>
      <c r="D68" s="37">
        <v>781.69999999999993</v>
      </c>
      <c r="E68" s="37">
        <v>765.94999999999982</v>
      </c>
      <c r="F68" s="37">
        <v>741.09999999999991</v>
      </c>
      <c r="G68" s="37">
        <v>725.3499999999998</v>
      </c>
      <c r="H68" s="37">
        <v>806.54999999999984</v>
      </c>
      <c r="I68" s="37">
        <v>822.30000000000007</v>
      </c>
      <c r="J68" s="37">
        <v>847.14999999999986</v>
      </c>
      <c r="K68" s="28">
        <v>797.45</v>
      </c>
      <c r="L68" s="28">
        <v>756.85</v>
      </c>
      <c r="M68" s="28">
        <v>2.6613099999999998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380</v>
      </c>
      <c r="D69" s="37">
        <v>381.66666666666669</v>
      </c>
      <c r="E69" s="37">
        <v>368.88333333333338</v>
      </c>
      <c r="F69" s="37">
        <v>357.76666666666671</v>
      </c>
      <c r="G69" s="37">
        <v>344.98333333333341</v>
      </c>
      <c r="H69" s="37">
        <v>392.78333333333336</v>
      </c>
      <c r="I69" s="37">
        <v>405.56666666666666</v>
      </c>
      <c r="J69" s="37">
        <v>416.68333333333334</v>
      </c>
      <c r="K69" s="28">
        <v>394.45</v>
      </c>
      <c r="L69" s="28">
        <v>370.55</v>
      </c>
      <c r="M69" s="28">
        <v>23.168330000000001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950.25</v>
      </c>
      <c r="D70" s="37">
        <v>947.66666666666663</v>
      </c>
      <c r="E70" s="37">
        <v>933.88333333333321</v>
      </c>
      <c r="F70" s="37">
        <v>917.51666666666654</v>
      </c>
      <c r="G70" s="37">
        <v>903.73333333333312</v>
      </c>
      <c r="H70" s="37">
        <v>964.0333333333333</v>
      </c>
      <c r="I70" s="37">
        <v>977.81666666666683</v>
      </c>
      <c r="J70" s="37">
        <v>994.18333333333339</v>
      </c>
      <c r="K70" s="28">
        <v>961.45</v>
      </c>
      <c r="L70" s="28">
        <v>931.3</v>
      </c>
      <c r="M70" s="28">
        <v>5.8372599999999997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324.35000000000002</v>
      </c>
      <c r="D71" s="37">
        <v>328.65000000000003</v>
      </c>
      <c r="E71" s="37">
        <v>318.95000000000005</v>
      </c>
      <c r="F71" s="37">
        <v>313.55</v>
      </c>
      <c r="G71" s="37">
        <v>303.85000000000002</v>
      </c>
      <c r="H71" s="37">
        <v>334.05000000000007</v>
      </c>
      <c r="I71" s="37">
        <v>343.75</v>
      </c>
      <c r="J71" s="37">
        <v>349.15000000000009</v>
      </c>
      <c r="K71" s="28">
        <v>338.35</v>
      </c>
      <c r="L71" s="28">
        <v>323.25</v>
      </c>
      <c r="M71" s="28">
        <v>191.76808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550.04999999999995</v>
      </c>
      <c r="D72" s="37">
        <v>548.03333333333342</v>
      </c>
      <c r="E72" s="37">
        <v>544.21666666666681</v>
      </c>
      <c r="F72" s="37">
        <v>538.38333333333344</v>
      </c>
      <c r="G72" s="37">
        <v>534.56666666666683</v>
      </c>
      <c r="H72" s="37">
        <v>553.86666666666679</v>
      </c>
      <c r="I72" s="37">
        <v>557.68333333333339</v>
      </c>
      <c r="J72" s="37">
        <v>563.51666666666677</v>
      </c>
      <c r="K72" s="28">
        <v>551.85</v>
      </c>
      <c r="L72" s="28">
        <v>542.20000000000005</v>
      </c>
      <c r="M72" s="28">
        <v>14.65489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1686.25</v>
      </c>
      <c r="D73" s="37">
        <v>1690.55</v>
      </c>
      <c r="E73" s="37">
        <v>1648.9499999999998</v>
      </c>
      <c r="F73" s="37">
        <v>1611.6499999999999</v>
      </c>
      <c r="G73" s="37">
        <v>1570.0499999999997</v>
      </c>
      <c r="H73" s="37">
        <v>1727.85</v>
      </c>
      <c r="I73" s="37">
        <v>1769.4499999999998</v>
      </c>
      <c r="J73" s="37">
        <v>1806.75</v>
      </c>
      <c r="K73" s="28">
        <v>1732.15</v>
      </c>
      <c r="L73" s="28">
        <v>1653.25</v>
      </c>
      <c r="M73" s="28">
        <v>2.9266999999999999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1978.55</v>
      </c>
      <c r="D74" s="37">
        <v>1957.1833333333334</v>
      </c>
      <c r="E74" s="37">
        <v>1926.3666666666668</v>
      </c>
      <c r="F74" s="37">
        <v>1874.1833333333334</v>
      </c>
      <c r="G74" s="37">
        <v>1843.3666666666668</v>
      </c>
      <c r="H74" s="37">
        <v>2009.3666666666668</v>
      </c>
      <c r="I74" s="37">
        <v>2040.1833333333334</v>
      </c>
      <c r="J74" s="37">
        <v>2092.3666666666668</v>
      </c>
      <c r="K74" s="28">
        <v>1988</v>
      </c>
      <c r="L74" s="28">
        <v>1905</v>
      </c>
      <c r="M74" s="28">
        <v>14.00825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82.75</v>
      </c>
      <c r="D75" s="37">
        <v>85.766666666666666</v>
      </c>
      <c r="E75" s="37">
        <v>79.733333333333334</v>
      </c>
      <c r="F75" s="37">
        <v>76.716666666666669</v>
      </c>
      <c r="G75" s="37">
        <v>70.683333333333337</v>
      </c>
      <c r="H75" s="37">
        <v>88.783333333333331</v>
      </c>
      <c r="I75" s="37">
        <v>94.816666666666663</v>
      </c>
      <c r="J75" s="37">
        <v>97.833333333333329</v>
      </c>
      <c r="K75" s="28">
        <v>91.8</v>
      </c>
      <c r="L75" s="28">
        <v>82.75</v>
      </c>
      <c r="M75" s="28">
        <v>638.51323000000002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4224.8</v>
      </c>
      <c r="D76" s="37">
        <v>4201.9000000000005</v>
      </c>
      <c r="E76" s="37">
        <v>4158.6000000000013</v>
      </c>
      <c r="F76" s="37">
        <v>4092.4000000000005</v>
      </c>
      <c r="G76" s="37">
        <v>4049.1000000000013</v>
      </c>
      <c r="H76" s="37">
        <v>4268.1000000000013</v>
      </c>
      <c r="I76" s="37">
        <v>4311.4000000000005</v>
      </c>
      <c r="J76" s="37">
        <v>4377.6000000000013</v>
      </c>
      <c r="K76" s="28">
        <v>4245.2</v>
      </c>
      <c r="L76" s="28">
        <v>4135.7</v>
      </c>
      <c r="M76" s="28">
        <v>4.3040700000000003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4159.5</v>
      </c>
      <c r="D77" s="37">
        <v>4092.85</v>
      </c>
      <c r="E77" s="37">
        <v>4003.5999999999995</v>
      </c>
      <c r="F77" s="37">
        <v>3847.6999999999994</v>
      </c>
      <c r="G77" s="37">
        <v>3758.4499999999989</v>
      </c>
      <c r="H77" s="37">
        <v>4248.75</v>
      </c>
      <c r="I77" s="37">
        <v>4338.0000000000009</v>
      </c>
      <c r="J77" s="37">
        <v>4493.9000000000005</v>
      </c>
      <c r="K77" s="28">
        <v>4182.1000000000004</v>
      </c>
      <c r="L77" s="28">
        <v>3936.95</v>
      </c>
      <c r="M77" s="28">
        <v>3.9707699999999999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2667.65</v>
      </c>
      <c r="D78" s="37">
        <v>2647.1666666666665</v>
      </c>
      <c r="E78" s="37">
        <v>2595.4833333333331</v>
      </c>
      <c r="F78" s="37">
        <v>2523.3166666666666</v>
      </c>
      <c r="G78" s="37">
        <v>2471.6333333333332</v>
      </c>
      <c r="H78" s="37">
        <v>2719.333333333333</v>
      </c>
      <c r="I78" s="37">
        <v>2771.0166666666664</v>
      </c>
      <c r="J78" s="37">
        <v>2843.1833333333329</v>
      </c>
      <c r="K78" s="28">
        <v>2698.85</v>
      </c>
      <c r="L78" s="28">
        <v>2575</v>
      </c>
      <c r="M78" s="28">
        <v>3.0014400000000001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4218.5</v>
      </c>
      <c r="D79" s="37">
        <v>4203.2666666666664</v>
      </c>
      <c r="E79" s="37">
        <v>4170.9333333333325</v>
      </c>
      <c r="F79" s="37">
        <v>4123.3666666666659</v>
      </c>
      <c r="G79" s="37">
        <v>4091.0333333333319</v>
      </c>
      <c r="H79" s="37">
        <v>4250.833333333333</v>
      </c>
      <c r="I79" s="37">
        <v>4283.166666666667</v>
      </c>
      <c r="J79" s="37">
        <v>4330.7333333333336</v>
      </c>
      <c r="K79" s="28">
        <v>4235.6000000000004</v>
      </c>
      <c r="L79" s="28">
        <v>4155.7</v>
      </c>
      <c r="M79" s="28">
        <v>4.8083999999999998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2725.5</v>
      </c>
      <c r="D80" s="37">
        <v>2691.85</v>
      </c>
      <c r="E80" s="37">
        <v>2653.7</v>
      </c>
      <c r="F80" s="37">
        <v>2581.9</v>
      </c>
      <c r="G80" s="37">
        <v>2543.75</v>
      </c>
      <c r="H80" s="37">
        <v>2763.6499999999996</v>
      </c>
      <c r="I80" s="37">
        <v>2801.8</v>
      </c>
      <c r="J80" s="37">
        <v>2873.5999999999995</v>
      </c>
      <c r="K80" s="28">
        <v>2730</v>
      </c>
      <c r="L80" s="28">
        <v>2620.0500000000002</v>
      </c>
      <c r="M80" s="28">
        <v>5.7520100000000003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494.95</v>
      </c>
      <c r="D81" s="37">
        <v>494.34999999999997</v>
      </c>
      <c r="E81" s="37">
        <v>489.09999999999991</v>
      </c>
      <c r="F81" s="37">
        <v>483.24999999999994</v>
      </c>
      <c r="G81" s="37">
        <v>477.99999999999989</v>
      </c>
      <c r="H81" s="37">
        <v>500.19999999999993</v>
      </c>
      <c r="I81" s="37">
        <v>505.45000000000005</v>
      </c>
      <c r="J81" s="37">
        <v>511.29999999999995</v>
      </c>
      <c r="K81" s="28">
        <v>499.6</v>
      </c>
      <c r="L81" s="28">
        <v>488.5</v>
      </c>
      <c r="M81" s="28">
        <v>2.40212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1364.2</v>
      </c>
      <c r="D82" s="37">
        <v>1359.3500000000001</v>
      </c>
      <c r="E82" s="37">
        <v>1348.8000000000002</v>
      </c>
      <c r="F82" s="37">
        <v>1333.4</v>
      </c>
      <c r="G82" s="37">
        <v>1322.8500000000001</v>
      </c>
      <c r="H82" s="37">
        <v>1374.7500000000002</v>
      </c>
      <c r="I82" s="37">
        <v>1385.3</v>
      </c>
      <c r="J82" s="37">
        <v>1400.7000000000003</v>
      </c>
      <c r="K82" s="28">
        <v>1369.9</v>
      </c>
      <c r="L82" s="28">
        <v>1343.95</v>
      </c>
      <c r="M82" s="28">
        <v>0.42381999999999997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1860.05</v>
      </c>
      <c r="D83" s="37">
        <v>1858.1666666666667</v>
      </c>
      <c r="E83" s="37">
        <v>1852.3833333333334</v>
      </c>
      <c r="F83" s="37">
        <v>1844.7166666666667</v>
      </c>
      <c r="G83" s="37">
        <v>1838.9333333333334</v>
      </c>
      <c r="H83" s="37">
        <v>1865.8333333333335</v>
      </c>
      <c r="I83" s="37">
        <v>1871.6166666666668</v>
      </c>
      <c r="J83" s="37">
        <v>1879.2833333333335</v>
      </c>
      <c r="K83" s="28">
        <v>1863.95</v>
      </c>
      <c r="L83" s="28">
        <v>1850.5</v>
      </c>
      <c r="M83" s="28">
        <v>3.0664899999999999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151.1</v>
      </c>
      <c r="D84" s="37">
        <v>149.79999999999998</v>
      </c>
      <c r="E84" s="37">
        <v>147.29999999999995</v>
      </c>
      <c r="F84" s="37">
        <v>143.49999999999997</v>
      </c>
      <c r="G84" s="37">
        <v>140.99999999999994</v>
      </c>
      <c r="H84" s="37">
        <v>153.59999999999997</v>
      </c>
      <c r="I84" s="37">
        <v>156.10000000000002</v>
      </c>
      <c r="J84" s="37">
        <v>159.89999999999998</v>
      </c>
      <c r="K84" s="28">
        <v>152.30000000000001</v>
      </c>
      <c r="L84" s="28">
        <v>146</v>
      </c>
      <c r="M84" s="28">
        <v>25.223279999999999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99.45</v>
      </c>
      <c r="D85" s="37">
        <v>98.55</v>
      </c>
      <c r="E85" s="37">
        <v>97.05</v>
      </c>
      <c r="F85" s="37">
        <v>94.65</v>
      </c>
      <c r="G85" s="37">
        <v>93.15</v>
      </c>
      <c r="H85" s="37">
        <v>100.94999999999999</v>
      </c>
      <c r="I85" s="37">
        <v>102.44999999999999</v>
      </c>
      <c r="J85" s="37">
        <v>104.84999999999998</v>
      </c>
      <c r="K85" s="28">
        <v>100.05</v>
      </c>
      <c r="L85" s="28">
        <v>96.15</v>
      </c>
      <c r="M85" s="28">
        <v>252.27553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249.35</v>
      </c>
      <c r="D86" s="37">
        <v>250.70000000000002</v>
      </c>
      <c r="E86" s="37">
        <v>245.15000000000003</v>
      </c>
      <c r="F86" s="37">
        <v>240.95000000000002</v>
      </c>
      <c r="G86" s="37">
        <v>235.40000000000003</v>
      </c>
      <c r="H86" s="37">
        <v>254.90000000000003</v>
      </c>
      <c r="I86" s="37">
        <v>260.45000000000005</v>
      </c>
      <c r="J86" s="37">
        <v>264.65000000000003</v>
      </c>
      <c r="K86" s="28">
        <v>256.25</v>
      </c>
      <c r="L86" s="28">
        <v>246.5</v>
      </c>
      <c r="M86" s="28">
        <v>16.213090000000001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134.55000000000001</v>
      </c>
      <c r="D87" s="37">
        <v>134.03333333333333</v>
      </c>
      <c r="E87" s="37">
        <v>132.56666666666666</v>
      </c>
      <c r="F87" s="37">
        <v>130.58333333333334</v>
      </c>
      <c r="G87" s="37">
        <v>129.11666666666667</v>
      </c>
      <c r="H87" s="37">
        <v>136.01666666666665</v>
      </c>
      <c r="I87" s="37">
        <v>137.48333333333329</v>
      </c>
      <c r="J87" s="37">
        <v>139.46666666666664</v>
      </c>
      <c r="K87" s="28">
        <v>135.5</v>
      </c>
      <c r="L87" s="28">
        <v>132.05000000000001</v>
      </c>
      <c r="M87" s="28">
        <v>112.46953000000001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38.1</v>
      </c>
      <c r="D88" s="37">
        <v>37.983333333333341</v>
      </c>
      <c r="E88" s="37">
        <v>37.51666666666668</v>
      </c>
      <c r="F88" s="37">
        <v>36.933333333333337</v>
      </c>
      <c r="G88" s="37">
        <v>36.466666666666676</v>
      </c>
      <c r="H88" s="37">
        <v>38.566666666666684</v>
      </c>
      <c r="I88" s="37">
        <v>39.033333333333339</v>
      </c>
      <c r="J88" s="37">
        <v>39.616666666666688</v>
      </c>
      <c r="K88" s="28">
        <v>38.450000000000003</v>
      </c>
      <c r="L88" s="28">
        <v>37.4</v>
      </c>
      <c r="M88" s="28">
        <v>131.05892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3246.1</v>
      </c>
      <c r="D89" s="37">
        <v>3252.9333333333329</v>
      </c>
      <c r="E89" s="37">
        <v>3156.8666666666659</v>
      </c>
      <c r="F89" s="37">
        <v>3067.6333333333328</v>
      </c>
      <c r="G89" s="37">
        <v>2971.5666666666657</v>
      </c>
      <c r="H89" s="37">
        <v>3342.1666666666661</v>
      </c>
      <c r="I89" s="37">
        <v>3438.2333333333327</v>
      </c>
      <c r="J89" s="37">
        <v>3527.4666666666662</v>
      </c>
      <c r="K89" s="28">
        <v>3349</v>
      </c>
      <c r="L89" s="28">
        <v>3163.7</v>
      </c>
      <c r="M89" s="28">
        <v>2.4716100000000001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441.55</v>
      </c>
      <c r="D90" s="37">
        <v>447.7</v>
      </c>
      <c r="E90" s="37">
        <v>433.4</v>
      </c>
      <c r="F90" s="37">
        <v>425.25</v>
      </c>
      <c r="G90" s="37">
        <v>410.95</v>
      </c>
      <c r="H90" s="37">
        <v>455.84999999999997</v>
      </c>
      <c r="I90" s="37">
        <v>470.15000000000003</v>
      </c>
      <c r="J90" s="37">
        <v>478.29999999999995</v>
      </c>
      <c r="K90" s="28">
        <v>462</v>
      </c>
      <c r="L90" s="28">
        <v>439.55</v>
      </c>
      <c r="M90" s="28">
        <v>13.555289999999999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780.9</v>
      </c>
      <c r="D91" s="37">
        <v>779.9666666666667</v>
      </c>
      <c r="E91" s="37">
        <v>765.93333333333339</v>
      </c>
      <c r="F91" s="37">
        <v>750.9666666666667</v>
      </c>
      <c r="G91" s="37">
        <v>736.93333333333339</v>
      </c>
      <c r="H91" s="37">
        <v>794.93333333333339</v>
      </c>
      <c r="I91" s="37">
        <v>808.9666666666667</v>
      </c>
      <c r="J91" s="37">
        <v>823.93333333333339</v>
      </c>
      <c r="K91" s="28">
        <v>794</v>
      </c>
      <c r="L91" s="28">
        <v>765</v>
      </c>
      <c r="M91" s="28">
        <v>18.677119999999999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505</v>
      </c>
      <c r="D92" s="37">
        <v>507.31666666666666</v>
      </c>
      <c r="E92" s="37">
        <v>498.7833333333333</v>
      </c>
      <c r="F92" s="37">
        <v>492.56666666666666</v>
      </c>
      <c r="G92" s="37">
        <v>484.0333333333333</v>
      </c>
      <c r="H92" s="37">
        <v>513.5333333333333</v>
      </c>
      <c r="I92" s="37">
        <v>522.06666666666672</v>
      </c>
      <c r="J92" s="37">
        <v>528.2833333333333</v>
      </c>
      <c r="K92" s="28">
        <v>515.85</v>
      </c>
      <c r="L92" s="28">
        <v>501.1</v>
      </c>
      <c r="M92" s="28">
        <v>0.90832000000000002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1556.45</v>
      </c>
      <c r="D93" s="37">
        <v>1556.7166666666665</v>
      </c>
      <c r="E93" s="37">
        <v>1529.7333333333329</v>
      </c>
      <c r="F93" s="37">
        <v>1503.0166666666664</v>
      </c>
      <c r="G93" s="37">
        <v>1476.0333333333328</v>
      </c>
      <c r="H93" s="37">
        <v>1583.4333333333329</v>
      </c>
      <c r="I93" s="37">
        <v>1610.4166666666665</v>
      </c>
      <c r="J93" s="37">
        <v>1637.133333333333</v>
      </c>
      <c r="K93" s="28">
        <v>1583.7</v>
      </c>
      <c r="L93" s="28">
        <v>1530</v>
      </c>
      <c r="M93" s="28">
        <v>7.8572499999999996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1684.15</v>
      </c>
      <c r="D94" s="37">
        <v>1670.3333333333333</v>
      </c>
      <c r="E94" s="37">
        <v>1650.9666666666665</v>
      </c>
      <c r="F94" s="37">
        <v>1617.7833333333333</v>
      </c>
      <c r="G94" s="37">
        <v>1598.4166666666665</v>
      </c>
      <c r="H94" s="37">
        <v>1703.5166666666664</v>
      </c>
      <c r="I94" s="37">
        <v>1722.8833333333332</v>
      </c>
      <c r="J94" s="37">
        <v>1756.0666666666664</v>
      </c>
      <c r="K94" s="28">
        <v>1689.7</v>
      </c>
      <c r="L94" s="28">
        <v>1637.15</v>
      </c>
      <c r="M94" s="28">
        <v>8.8097200000000004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643.5</v>
      </c>
      <c r="D95" s="37">
        <v>643.73333333333323</v>
      </c>
      <c r="E95" s="37">
        <v>632.61666666666645</v>
      </c>
      <c r="F95" s="37">
        <v>621.73333333333323</v>
      </c>
      <c r="G95" s="37">
        <v>610.61666666666645</v>
      </c>
      <c r="H95" s="37">
        <v>654.61666666666645</v>
      </c>
      <c r="I95" s="37">
        <v>665.73333333333323</v>
      </c>
      <c r="J95" s="37">
        <v>676.61666666666645</v>
      </c>
      <c r="K95" s="28">
        <v>654.85</v>
      </c>
      <c r="L95" s="28">
        <v>632.85</v>
      </c>
      <c r="M95" s="28">
        <v>6.9424599999999996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278.64999999999998</v>
      </c>
      <c r="D96" s="37">
        <v>278.26666666666665</v>
      </c>
      <c r="E96" s="37">
        <v>272.13333333333333</v>
      </c>
      <c r="F96" s="37">
        <v>265.61666666666667</v>
      </c>
      <c r="G96" s="37">
        <v>259.48333333333335</v>
      </c>
      <c r="H96" s="37">
        <v>284.7833333333333</v>
      </c>
      <c r="I96" s="37">
        <v>290.91666666666663</v>
      </c>
      <c r="J96" s="37">
        <v>297.43333333333328</v>
      </c>
      <c r="K96" s="28">
        <v>284.39999999999998</v>
      </c>
      <c r="L96" s="28">
        <v>271.75</v>
      </c>
      <c r="M96" s="28">
        <v>15.35688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1149.55</v>
      </c>
      <c r="D97" s="37">
        <v>1145.2333333333333</v>
      </c>
      <c r="E97" s="37">
        <v>1136.3166666666666</v>
      </c>
      <c r="F97" s="37">
        <v>1123.0833333333333</v>
      </c>
      <c r="G97" s="37">
        <v>1114.1666666666665</v>
      </c>
      <c r="H97" s="37">
        <v>1158.4666666666667</v>
      </c>
      <c r="I97" s="37">
        <v>1167.3833333333332</v>
      </c>
      <c r="J97" s="37">
        <v>1180.6166666666668</v>
      </c>
      <c r="K97" s="28">
        <v>1154.1500000000001</v>
      </c>
      <c r="L97" s="28">
        <v>1132</v>
      </c>
      <c r="M97" s="28">
        <v>32.548549999999999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2181.6999999999998</v>
      </c>
      <c r="D98" s="37">
        <v>2159.5333333333333</v>
      </c>
      <c r="E98" s="37">
        <v>2129.1666666666665</v>
      </c>
      <c r="F98" s="37">
        <v>2076.6333333333332</v>
      </c>
      <c r="G98" s="37">
        <v>2046.2666666666664</v>
      </c>
      <c r="H98" s="37">
        <v>2212.0666666666666</v>
      </c>
      <c r="I98" s="37">
        <v>2242.4333333333334</v>
      </c>
      <c r="J98" s="37">
        <v>2294.9666666666667</v>
      </c>
      <c r="K98" s="28">
        <v>2189.9</v>
      </c>
      <c r="L98" s="28">
        <v>2107</v>
      </c>
      <c r="M98" s="28">
        <v>2.9446500000000002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1510.7</v>
      </c>
      <c r="D99" s="37">
        <v>1506.9166666666667</v>
      </c>
      <c r="E99" s="37">
        <v>1491.7333333333336</v>
      </c>
      <c r="F99" s="37">
        <v>1472.7666666666669</v>
      </c>
      <c r="G99" s="37">
        <v>1457.5833333333337</v>
      </c>
      <c r="H99" s="37">
        <v>1525.8833333333334</v>
      </c>
      <c r="I99" s="37">
        <v>1541.0666666666664</v>
      </c>
      <c r="J99" s="37">
        <v>1560.0333333333333</v>
      </c>
      <c r="K99" s="28">
        <v>1522.1</v>
      </c>
      <c r="L99" s="28">
        <v>1487.95</v>
      </c>
      <c r="M99" s="28">
        <v>47.680979999999998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572.75</v>
      </c>
      <c r="D100" s="37">
        <v>571.58333333333337</v>
      </c>
      <c r="E100" s="37">
        <v>566.16666666666674</v>
      </c>
      <c r="F100" s="37">
        <v>559.58333333333337</v>
      </c>
      <c r="G100" s="37">
        <v>554.16666666666674</v>
      </c>
      <c r="H100" s="37">
        <v>578.16666666666674</v>
      </c>
      <c r="I100" s="37">
        <v>583.58333333333348</v>
      </c>
      <c r="J100" s="37">
        <v>590.16666666666674</v>
      </c>
      <c r="K100" s="28">
        <v>577</v>
      </c>
      <c r="L100" s="28">
        <v>565</v>
      </c>
      <c r="M100" s="28">
        <v>29.52243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1203.45</v>
      </c>
      <c r="D101" s="37">
        <v>1192.55</v>
      </c>
      <c r="E101" s="37">
        <v>1177</v>
      </c>
      <c r="F101" s="37">
        <v>1150.55</v>
      </c>
      <c r="G101" s="37">
        <v>1135</v>
      </c>
      <c r="H101" s="37">
        <v>1219</v>
      </c>
      <c r="I101" s="37">
        <v>1234.5499999999997</v>
      </c>
      <c r="J101" s="37">
        <v>1261</v>
      </c>
      <c r="K101" s="28">
        <v>1208.0999999999999</v>
      </c>
      <c r="L101" s="28">
        <v>1166.0999999999999</v>
      </c>
      <c r="M101" s="28">
        <v>8.4735499999999995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2731</v>
      </c>
      <c r="D102" s="37">
        <v>2709.6833333333334</v>
      </c>
      <c r="E102" s="37">
        <v>2667.3666666666668</v>
      </c>
      <c r="F102" s="37">
        <v>2603.7333333333336</v>
      </c>
      <c r="G102" s="37">
        <v>2561.416666666667</v>
      </c>
      <c r="H102" s="37">
        <v>2773.3166666666666</v>
      </c>
      <c r="I102" s="37">
        <v>2815.6333333333332</v>
      </c>
      <c r="J102" s="37">
        <v>2879.2666666666664</v>
      </c>
      <c r="K102" s="28">
        <v>2752</v>
      </c>
      <c r="L102" s="28">
        <v>2646.05</v>
      </c>
      <c r="M102" s="28">
        <v>6.4489999999999998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516.20000000000005</v>
      </c>
      <c r="D103" s="37">
        <v>512.33333333333337</v>
      </c>
      <c r="E103" s="37">
        <v>505.41666666666674</v>
      </c>
      <c r="F103" s="37">
        <v>494.63333333333338</v>
      </c>
      <c r="G103" s="37">
        <v>487.71666666666675</v>
      </c>
      <c r="H103" s="37">
        <v>523.11666666666679</v>
      </c>
      <c r="I103" s="37">
        <v>530.03333333333353</v>
      </c>
      <c r="J103" s="37">
        <v>540.81666666666672</v>
      </c>
      <c r="K103" s="28">
        <v>519.25</v>
      </c>
      <c r="L103" s="28">
        <v>501.55</v>
      </c>
      <c r="M103" s="28">
        <v>106.64924999999999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1281.6500000000001</v>
      </c>
      <c r="D104" s="37">
        <v>1276.2</v>
      </c>
      <c r="E104" s="37">
        <v>1262.45</v>
      </c>
      <c r="F104" s="37">
        <v>1243.25</v>
      </c>
      <c r="G104" s="37">
        <v>1229.5</v>
      </c>
      <c r="H104" s="37">
        <v>1295.4000000000001</v>
      </c>
      <c r="I104" s="37">
        <v>1309.1500000000001</v>
      </c>
      <c r="J104" s="37">
        <v>1328.3500000000001</v>
      </c>
      <c r="K104" s="28">
        <v>1289.95</v>
      </c>
      <c r="L104" s="28">
        <v>1257</v>
      </c>
      <c r="M104" s="28">
        <v>6.07287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115.05</v>
      </c>
      <c r="D105" s="37">
        <v>113.98333333333333</v>
      </c>
      <c r="E105" s="37">
        <v>112.06666666666666</v>
      </c>
      <c r="F105" s="37">
        <v>109.08333333333333</v>
      </c>
      <c r="G105" s="37">
        <v>107.16666666666666</v>
      </c>
      <c r="H105" s="37">
        <v>116.96666666666667</v>
      </c>
      <c r="I105" s="37">
        <v>118.88333333333333</v>
      </c>
      <c r="J105" s="37">
        <v>121.86666666666667</v>
      </c>
      <c r="K105" s="28">
        <v>115.9</v>
      </c>
      <c r="L105" s="28">
        <v>111</v>
      </c>
      <c r="M105" s="28">
        <v>83.281360000000006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291</v>
      </c>
      <c r="D106" s="37">
        <v>283.34999999999997</v>
      </c>
      <c r="E106" s="37">
        <v>274.64999999999992</v>
      </c>
      <c r="F106" s="37">
        <v>258.29999999999995</v>
      </c>
      <c r="G106" s="37">
        <v>249.59999999999991</v>
      </c>
      <c r="H106" s="37">
        <v>299.69999999999993</v>
      </c>
      <c r="I106" s="37">
        <v>308.39999999999998</v>
      </c>
      <c r="J106" s="37">
        <v>324.74999999999994</v>
      </c>
      <c r="K106" s="28">
        <v>292.05</v>
      </c>
      <c r="L106" s="28">
        <v>267</v>
      </c>
      <c r="M106" s="28">
        <v>32.115960000000001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2269.9499999999998</v>
      </c>
      <c r="D107" s="37">
        <v>2266.6833333333329</v>
      </c>
      <c r="E107" s="37">
        <v>2253.3666666666659</v>
      </c>
      <c r="F107" s="37">
        <v>2236.7833333333328</v>
      </c>
      <c r="G107" s="37">
        <v>2223.4666666666658</v>
      </c>
      <c r="H107" s="37">
        <v>2283.266666666666</v>
      </c>
      <c r="I107" s="37">
        <v>2296.5833333333326</v>
      </c>
      <c r="J107" s="37">
        <v>2313.1666666666661</v>
      </c>
      <c r="K107" s="28">
        <v>2280</v>
      </c>
      <c r="L107" s="28">
        <v>2250.1</v>
      </c>
      <c r="M107" s="28">
        <v>9.0266699999999993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309.2</v>
      </c>
      <c r="D108" s="37">
        <v>306.59999999999997</v>
      </c>
      <c r="E108" s="37">
        <v>302.14999999999992</v>
      </c>
      <c r="F108" s="37">
        <v>295.09999999999997</v>
      </c>
      <c r="G108" s="37">
        <v>290.64999999999992</v>
      </c>
      <c r="H108" s="37">
        <v>313.64999999999992</v>
      </c>
      <c r="I108" s="37">
        <v>318.09999999999997</v>
      </c>
      <c r="J108" s="37">
        <v>325.14999999999992</v>
      </c>
      <c r="K108" s="28">
        <v>311.05</v>
      </c>
      <c r="L108" s="28">
        <v>299.55</v>
      </c>
      <c r="M108" s="28">
        <v>6.2796799999999999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2453.9499999999998</v>
      </c>
      <c r="D109" s="37">
        <v>2429.7833333333333</v>
      </c>
      <c r="E109" s="37">
        <v>2397.3166666666666</v>
      </c>
      <c r="F109" s="37">
        <v>2340.6833333333334</v>
      </c>
      <c r="G109" s="37">
        <v>2308.2166666666667</v>
      </c>
      <c r="H109" s="37">
        <v>2486.4166666666665</v>
      </c>
      <c r="I109" s="37">
        <v>2518.8833333333328</v>
      </c>
      <c r="J109" s="37">
        <v>2575.5166666666664</v>
      </c>
      <c r="K109" s="28">
        <v>2462.25</v>
      </c>
      <c r="L109" s="28">
        <v>2373.15</v>
      </c>
      <c r="M109" s="28">
        <v>46.043700000000001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751.3</v>
      </c>
      <c r="D110" s="37">
        <v>749.6</v>
      </c>
      <c r="E110" s="37">
        <v>739.45</v>
      </c>
      <c r="F110" s="37">
        <v>727.6</v>
      </c>
      <c r="G110" s="37">
        <v>717.45</v>
      </c>
      <c r="H110" s="37">
        <v>761.45</v>
      </c>
      <c r="I110" s="37">
        <v>771.59999999999991</v>
      </c>
      <c r="J110" s="37">
        <v>783.45</v>
      </c>
      <c r="K110" s="28">
        <v>759.75</v>
      </c>
      <c r="L110" s="28">
        <v>737.75</v>
      </c>
      <c r="M110" s="28">
        <v>131.56370999999999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1275.75</v>
      </c>
      <c r="D111" s="37">
        <v>1266.0833333333333</v>
      </c>
      <c r="E111" s="37">
        <v>1244.6666666666665</v>
      </c>
      <c r="F111" s="37">
        <v>1213.5833333333333</v>
      </c>
      <c r="G111" s="37">
        <v>1192.1666666666665</v>
      </c>
      <c r="H111" s="37">
        <v>1297.1666666666665</v>
      </c>
      <c r="I111" s="37">
        <v>1318.583333333333</v>
      </c>
      <c r="J111" s="37">
        <v>1349.6666666666665</v>
      </c>
      <c r="K111" s="28">
        <v>1287.5</v>
      </c>
      <c r="L111" s="28">
        <v>1235</v>
      </c>
      <c r="M111" s="28">
        <v>6.6898099999999996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505.1</v>
      </c>
      <c r="D112" s="37">
        <v>501.7</v>
      </c>
      <c r="E112" s="37">
        <v>495.95</v>
      </c>
      <c r="F112" s="37">
        <v>486.8</v>
      </c>
      <c r="G112" s="37">
        <v>481.05</v>
      </c>
      <c r="H112" s="37">
        <v>510.84999999999997</v>
      </c>
      <c r="I112" s="37">
        <v>516.59999999999991</v>
      </c>
      <c r="J112" s="37">
        <v>525.75</v>
      </c>
      <c r="K112" s="28">
        <v>507.45</v>
      </c>
      <c r="L112" s="28">
        <v>492.55</v>
      </c>
      <c r="M112" s="28">
        <v>19.633710000000001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632.15</v>
      </c>
      <c r="D113" s="37">
        <v>632.45000000000005</v>
      </c>
      <c r="E113" s="37">
        <v>620.90000000000009</v>
      </c>
      <c r="F113" s="37">
        <v>609.65000000000009</v>
      </c>
      <c r="G113" s="37">
        <v>598.10000000000014</v>
      </c>
      <c r="H113" s="37">
        <v>643.70000000000005</v>
      </c>
      <c r="I113" s="37">
        <v>655.25</v>
      </c>
      <c r="J113" s="37">
        <v>666.5</v>
      </c>
      <c r="K113" s="28">
        <v>644</v>
      </c>
      <c r="L113" s="28">
        <v>621.20000000000005</v>
      </c>
      <c r="M113" s="28">
        <v>2.8086000000000002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43.3</v>
      </c>
      <c r="D114" s="37">
        <v>43.033333333333331</v>
      </c>
      <c r="E114" s="37">
        <v>42.666666666666664</v>
      </c>
      <c r="F114" s="37">
        <v>42.033333333333331</v>
      </c>
      <c r="G114" s="37">
        <v>41.666666666666664</v>
      </c>
      <c r="H114" s="37">
        <v>43.666666666666664</v>
      </c>
      <c r="I114" s="37">
        <v>44.033333333333339</v>
      </c>
      <c r="J114" s="37">
        <v>44.666666666666664</v>
      </c>
      <c r="K114" s="28">
        <v>43.4</v>
      </c>
      <c r="L114" s="28">
        <v>42.4</v>
      </c>
      <c r="M114" s="28">
        <v>203.68030999999999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214.85</v>
      </c>
      <c r="D115" s="37">
        <v>214.91666666666666</v>
      </c>
      <c r="E115" s="37">
        <v>212.93333333333331</v>
      </c>
      <c r="F115" s="37">
        <v>211.01666666666665</v>
      </c>
      <c r="G115" s="37">
        <v>209.0333333333333</v>
      </c>
      <c r="H115" s="37">
        <v>216.83333333333331</v>
      </c>
      <c r="I115" s="37">
        <v>218.81666666666666</v>
      </c>
      <c r="J115" s="37">
        <v>220.73333333333332</v>
      </c>
      <c r="K115" s="28">
        <v>216.9</v>
      </c>
      <c r="L115" s="28">
        <v>213</v>
      </c>
      <c r="M115" s="28">
        <v>257.49340000000001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4790.6499999999996</v>
      </c>
      <c r="D116" s="37">
        <v>4729.8833333333332</v>
      </c>
      <c r="E116" s="37">
        <v>4615.7666666666664</v>
      </c>
      <c r="F116" s="37">
        <v>4440.8833333333332</v>
      </c>
      <c r="G116" s="37">
        <v>4326.7666666666664</v>
      </c>
      <c r="H116" s="37">
        <v>4904.7666666666664</v>
      </c>
      <c r="I116" s="37">
        <v>5018.8833333333332</v>
      </c>
      <c r="J116" s="37">
        <v>5193.7666666666664</v>
      </c>
      <c r="K116" s="28">
        <v>4844</v>
      </c>
      <c r="L116" s="28">
        <v>4555</v>
      </c>
      <c r="M116" s="28">
        <v>1.5148299999999999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145.44999999999999</v>
      </c>
      <c r="D117" s="37">
        <v>144.83333333333331</v>
      </c>
      <c r="E117" s="37">
        <v>142.81666666666663</v>
      </c>
      <c r="F117" s="37">
        <v>140.18333333333331</v>
      </c>
      <c r="G117" s="37">
        <v>138.16666666666663</v>
      </c>
      <c r="H117" s="37">
        <v>147.46666666666664</v>
      </c>
      <c r="I117" s="37">
        <v>149.48333333333329</v>
      </c>
      <c r="J117" s="37">
        <v>152.11666666666665</v>
      </c>
      <c r="K117" s="28">
        <v>146.85</v>
      </c>
      <c r="L117" s="28">
        <v>142.19999999999999</v>
      </c>
      <c r="M117" s="28">
        <v>17.235800000000001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204.45</v>
      </c>
      <c r="D118" s="37">
        <v>203.4</v>
      </c>
      <c r="E118" s="37">
        <v>200.15</v>
      </c>
      <c r="F118" s="37">
        <v>195.85</v>
      </c>
      <c r="G118" s="37">
        <v>192.6</v>
      </c>
      <c r="H118" s="37">
        <v>207.70000000000002</v>
      </c>
      <c r="I118" s="37">
        <v>210.95000000000002</v>
      </c>
      <c r="J118" s="37">
        <v>215.25000000000003</v>
      </c>
      <c r="K118" s="28">
        <v>206.65</v>
      </c>
      <c r="L118" s="28">
        <v>199.1</v>
      </c>
      <c r="M118" s="28">
        <v>47.349730000000001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117.1</v>
      </c>
      <c r="D119" s="37">
        <v>117.41666666666667</v>
      </c>
      <c r="E119" s="37">
        <v>116.18333333333334</v>
      </c>
      <c r="F119" s="37">
        <v>115.26666666666667</v>
      </c>
      <c r="G119" s="37">
        <v>114.03333333333333</v>
      </c>
      <c r="H119" s="37">
        <v>118.33333333333334</v>
      </c>
      <c r="I119" s="37">
        <v>119.56666666666666</v>
      </c>
      <c r="J119" s="37">
        <v>120.48333333333335</v>
      </c>
      <c r="K119" s="28">
        <v>118.65</v>
      </c>
      <c r="L119" s="28">
        <v>116.5</v>
      </c>
      <c r="M119" s="28">
        <v>76.064070000000001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789.6</v>
      </c>
      <c r="D120" s="37">
        <v>789.65</v>
      </c>
      <c r="E120" s="37">
        <v>779.94999999999993</v>
      </c>
      <c r="F120" s="37">
        <v>770.3</v>
      </c>
      <c r="G120" s="37">
        <v>760.59999999999991</v>
      </c>
      <c r="H120" s="37">
        <v>799.3</v>
      </c>
      <c r="I120" s="37">
        <v>809</v>
      </c>
      <c r="J120" s="37">
        <v>818.65</v>
      </c>
      <c r="K120" s="28">
        <v>799.35</v>
      </c>
      <c r="L120" s="28">
        <v>780</v>
      </c>
      <c r="M120" s="28">
        <v>43.010599999999997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21.75</v>
      </c>
      <c r="D121" s="37">
        <v>21.766666666666666</v>
      </c>
      <c r="E121" s="37">
        <v>21.633333333333333</v>
      </c>
      <c r="F121" s="37">
        <v>21.516666666666666</v>
      </c>
      <c r="G121" s="37">
        <v>21.383333333333333</v>
      </c>
      <c r="H121" s="37">
        <v>21.883333333333333</v>
      </c>
      <c r="I121" s="37">
        <v>22.016666666666666</v>
      </c>
      <c r="J121" s="37">
        <v>22.133333333333333</v>
      </c>
      <c r="K121" s="28">
        <v>21.9</v>
      </c>
      <c r="L121" s="28">
        <v>21.65</v>
      </c>
      <c r="M121" s="28">
        <v>79.676689999999994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360.4</v>
      </c>
      <c r="D122" s="37">
        <v>360.16666666666669</v>
      </c>
      <c r="E122" s="37">
        <v>354.33333333333337</v>
      </c>
      <c r="F122" s="37">
        <v>348.26666666666671</v>
      </c>
      <c r="G122" s="37">
        <v>342.43333333333339</v>
      </c>
      <c r="H122" s="37">
        <v>366.23333333333335</v>
      </c>
      <c r="I122" s="37">
        <v>372.06666666666672</v>
      </c>
      <c r="J122" s="37">
        <v>378.13333333333333</v>
      </c>
      <c r="K122" s="28">
        <v>366</v>
      </c>
      <c r="L122" s="28">
        <v>354.1</v>
      </c>
      <c r="M122" s="28">
        <v>52.044220000000003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252.05</v>
      </c>
      <c r="D123" s="37">
        <v>249.9666666666667</v>
      </c>
      <c r="E123" s="37">
        <v>245.88333333333338</v>
      </c>
      <c r="F123" s="37">
        <v>239.7166666666667</v>
      </c>
      <c r="G123" s="37">
        <v>235.63333333333338</v>
      </c>
      <c r="H123" s="37">
        <v>256.13333333333338</v>
      </c>
      <c r="I123" s="37">
        <v>260.2166666666667</v>
      </c>
      <c r="J123" s="37">
        <v>266.38333333333338</v>
      </c>
      <c r="K123" s="28">
        <v>254.05</v>
      </c>
      <c r="L123" s="28">
        <v>243.8</v>
      </c>
      <c r="M123" s="28">
        <v>26.592420000000001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939.1</v>
      </c>
      <c r="D124" s="37">
        <v>937.31666666666661</v>
      </c>
      <c r="E124" s="37">
        <v>924.78333333333319</v>
      </c>
      <c r="F124" s="37">
        <v>910.46666666666658</v>
      </c>
      <c r="G124" s="37">
        <v>897.93333333333317</v>
      </c>
      <c r="H124" s="37">
        <v>951.63333333333321</v>
      </c>
      <c r="I124" s="37">
        <v>964.16666666666652</v>
      </c>
      <c r="J124" s="37">
        <v>978.48333333333323</v>
      </c>
      <c r="K124" s="28">
        <v>949.85</v>
      </c>
      <c r="L124" s="28">
        <v>923</v>
      </c>
      <c r="M124" s="28">
        <v>28.661349999999999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4460.8</v>
      </c>
      <c r="D125" s="37">
        <v>4430.9333333333334</v>
      </c>
      <c r="E125" s="37">
        <v>4351.8666666666668</v>
      </c>
      <c r="F125" s="37">
        <v>4242.9333333333334</v>
      </c>
      <c r="G125" s="37">
        <v>4163.8666666666668</v>
      </c>
      <c r="H125" s="37">
        <v>4539.8666666666668</v>
      </c>
      <c r="I125" s="37">
        <v>4618.9333333333343</v>
      </c>
      <c r="J125" s="37">
        <v>4727.8666666666668</v>
      </c>
      <c r="K125" s="28">
        <v>4510</v>
      </c>
      <c r="L125" s="28">
        <v>4322</v>
      </c>
      <c r="M125" s="28">
        <v>5.3646599999999998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1734.35</v>
      </c>
      <c r="D126" s="37">
        <v>1725.4666666666665</v>
      </c>
      <c r="E126" s="37">
        <v>1699.9333333333329</v>
      </c>
      <c r="F126" s="37">
        <v>1665.5166666666664</v>
      </c>
      <c r="G126" s="37">
        <v>1639.9833333333329</v>
      </c>
      <c r="H126" s="37">
        <v>1759.883333333333</v>
      </c>
      <c r="I126" s="37">
        <v>1785.4166666666663</v>
      </c>
      <c r="J126" s="37">
        <v>1819.833333333333</v>
      </c>
      <c r="K126" s="28">
        <v>1751</v>
      </c>
      <c r="L126" s="28">
        <v>1691.05</v>
      </c>
      <c r="M126" s="28">
        <v>88.785150000000002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2066.0500000000002</v>
      </c>
      <c r="D127" s="37">
        <v>2046.95</v>
      </c>
      <c r="E127" s="37">
        <v>2015.1</v>
      </c>
      <c r="F127" s="37">
        <v>1964.1499999999999</v>
      </c>
      <c r="G127" s="37">
        <v>1932.2999999999997</v>
      </c>
      <c r="H127" s="37">
        <v>2097.9</v>
      </c>
      <c r="I127" s="37">
        <v>2129.75</v>
      </c>
      <c r="J127" s="37">
        <v>2180.7000000000003</v>
      </c>
      <c r="K127" s="28">
        <v>2078.8000000000002</v>
      </c>
      <c r="L127" s="28">
        <v>1996</v>
      </c>
      <c r="M127" s="28">
        <v>9.9936100000000003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961.2</v>
      </c>
      <c r="D128" s="37">
        <v>957.51666666666677</v>
      </c>
      <c r="E128" s="37">
        <v>941.53333333333353</v>
      </c>
      <c r="F128" s="37">
        <v>921.86666666666679</v>
      </c>
      <c r="G128" s="37">
        <v>905.88333333333355</v>
      </c>
      <c r="H128" s="37">
        <v>977.18333333333351</v>
      </c>
      <c r="I128" s="37">
        <v>993.16666666666686</v>
      </c>
      <c r="J128" s="37">
        <v>1012.8333333333335</v>
      </c>
      <c r="K128" s="28">
        <v>973.5</v>
      </c>
      <c r="L128" s="28">
        <v>937.85</v>
      </c>
      <c r="M128" s="28">
        <v>3.8542900000000002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327.64999999999998</v>
      </c>
      <c r="D129" s="37">
        <v>328.55</v>
      </c>
      <c r="E129" s="37">
        <v>322.10000000000002</v>
      </c>
      <c r="F129" s="37">
        <v>316.55</v>
      </c>
      <c r="G129" s="37">
        <v>310.10000000000002</v>
      </c>
      <c r="H129" s="37">
        <v>334.1</v>
      </c>
      <c r="I129" s="37">
        <v>340.54999999999995</v>
      </c>
      <c r="J129" s="37">
        <v>346.1</v>
      </c>
      <c r="K129" s="28">
        <v>335</v>
      </c>
      <c r="L129" s="28">
        <v>323</v>
      </c>
      <c r="M129" s="28">
        <v>10.8582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622</v>
      </c>
      <c r="D130" s="37">
        <v>616.4</v>
      </c>
      <c r="E130" s="37">
        <v>608.09999999999991</v>
      </c>
      <c r="F130" s="37">
        <v>594.19999999999993</v>
      </c>
      <c r="G130" s="37">
        <v>585.89999999999986</v>
      </c>
      <c r="H130" s="37">
        <v>630.29999999999995</v>
      </c>
      <c r="I130" s="37">
        <v>638.59999999999991</v>
      </c>
      <c r="J130" s="37">
        <v>652.5</v>
      </c>
      <c r="K130" s="28">
        <v>624.70000000000005</v>
      </c>
      <c r="L130" s="28">
        <v>602.5</v>
      </c>
      <c r="M130" s="28">
        <v>33.532780000000002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406.45</v>
      </c>
      <c r="D131" s="37">
        <v>404.31666666666666</v>
      </c>
      <c r="E131" s="37">
        <v>397.83333333333331</v>
      </c>
      <c r="F131" s="37">
        <v>389.21666666666664</v>
      </c>
      <c r="G131" s="37">
        <v>382.73333333333329</v>
      </c>
      <c r="H131" s="37">
        <v>412.93333333333334</v>
      </c>
      <c r="I131" s="37">
        <v>419.41666666666669</v>
      </c>
      <c r="J131" s="37">
        <v>428.03333333333336</v>
      </c>
      <c r="K131" s="28">
        <v>410.8</v>
      </c>
      <c r="L131" s="28">
        <v>395.7</v>
      </c>
      <c r="M131" s="28">
        <v>72.6374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2994.25</v>
      </c>
      <c r="D132" s="37">
        <v>2958.0833333333335</v>
      </c>
      <c r="E132" s="37">
        <v>2898.166666666667</v>
      </c>
      <c r="F132" s="37">
        <v>2802.0833333333335</v>
      </c>
      <c r="G132" s="37">
        <v>2742.166666666667</v>
      </c>
      <c r="H132" s="37">
        <v>3054.166666666667</v>
      </c>
      <c r="I132" s="37">
        <v>3114.0833333333339</v>
      </c>
      <c r="J132" s="37">
        <v>3210.166666666667</v>
      </c>
      <c r="K132" s="28">
        <v>3018</v>
      </c>
      <c r="L132" s="28">
        <v>2862</v>
      </c>
      <c r="M132" s="28">
        <v>5.4565299999999999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1841.75</v>
      </c>
      <c r="D133" s="37">
        <v>1826.95</v>
      </c>
      <c r="E133" s="37">
        <v>1804.8000000000002</v>
      </c>
      <c r="F133" s="37">
        <v>1767.8500000000001</v>
      </c>
      <c r="G133" s="37">
        <v>1745.7000000000003</v>
      </c>
      <c r="H133" s="37">
        <v>1863.9</v>
      </c>
      <c r="I133" s="37">
        <v>1886.0500000000002</v>
      </c>
      <c r="J133" s="37">
        <v>1923</v>
      </c>
      <c r="K133" s="28">
        <v>1849.1</v>
      </c>
      <c r="L133" s="28">
        <v>1790</v>
      </c>
      <c r="M133" s="28">
        <v>30.220749999999999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69.95</v>
      </c>
      <c r="D134" s="37">
        <v>69.36666666666666</v>
      </c>
      <c r="E134" s="37">
        <v>68.48333333333332</v>
      </c>
      <c r="F134" s="37">
        <v>67.016666666666666</v>
      </c>
      <c r="G134" s="37">
        <v>66.133333333333326</v>
      </c>
      <c r="H134" s="37">
        <v>70.833333333333314</v>
      </c>
      <c r="I134" s="37">
        <v>71.716666666666669</v>
      </c>
      <c r="J134" s="37">
        <v>73.183333333333309</v>
      </c>
      <c r="K134" s="28">
        <v>70.25</v>
      </c>
      <c r="L134" s="28">
        <v>67.900000000000006</v>
      </c>
      <c r="M134" s="28">
        <v>57.915370000000003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4432.75</v>
      </c>
      <c r="D135" s="37">
        <v>4380.7</v>
      </c>
      <c r="E135" s="37">
        <v>4262.3999999999996</v>
      </c>
      <c r="F135" s="37">
        <v>4092.05</v>
      </c>
      <c r="G135" s="37">
        <v>3973.75</v>
      </c>
      <c r="H135" s="37">
        <v>4551.0499999999993</v>
      </c>
      <c r="I135" s="37">
        <v>4669.3500000000004</v>
      </c>
      <c r="J135" s="37">
        <v>4839.6999999999989</v>
      </c>
      <c r="K135" s="28">
        <v>4499</v>
      </c>
      <c r="L135" s="28">
        <v>4210.3500000000004</v>
      </c>
      <c r="M135" s="28">
        <v>4.41587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367.15</v>
      </c>
      <c r="D136" s="37">
        <v>364.55</v>
      </c>
      <c r="E136" s="37">
        <v>360.1</v>
      </c>
      <c r="F136" s="37">
        <v>353.05</v>
      </c>
      <c r="G136" s="37">
        <v>348.6</v>
      </c>
      <c r="H136" s="37">
        <v>371.6</v>
      </c>
      <c r="I136" s="37">
        <v>376.04999999999995</v>
      </c>
      <c r="J136" s="37">
        <v>383.1</v>
      </c>
      <c r="K136" s="28">
        <v>369</v>
      </c>
      <c r="L136" s="28">
        <v>357.5</v>
      </c>
      <c r="M136" s="28">
        <v>38.381900000000002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5991.05</v>
      </c>
      <c r="D137" s="37">
        <v>5901.3499999999995</v>
      </c>
      <c r="E137" s="37">
        <v>5787.6999999999989</v>
      </c>
      <c r="F137" s="37">
        <v>5584.3499999999995</v>
      </c>
      <c r="G137" s="37">
        <v>5470.6999999999989</v>
      </c>
      <c r="H137" s="37">
        <v>6104.6999999999989</v>
      </c>
      <c r="I137" s="37">
        <v>6218.3499999999985</v>
      </c>
      <c r="J137" s="37">
        <v>6421.6999999999989</v>
      </c>
      <c r="K137" s="28">
        <v>6015</v>
      </c>
      <c r="L137" s="28">
        <v>5698</v>
      </c>
      <c r="M137" s="28">
        <v>3.17699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1844.45</v>
      </c>
      <c r="D138" s="37">
        <v>1833.3166666666666</v>
      </c>
      <c r="E138" s="37">
        <v>1811.6333333333332</v>
      </c>
      <c r="F138" s="37">
        <v>1778.8166666666666</v>
      </c>
      <c r="G138" s="37">
        <v>1757.1333333333332</v>
      </c>
      <c r="H138" s="37">
        <v>1866.1333333333332</v>
      </c>
      <c r="I138" s="37">
        <v>1887.8166666666666</v>
      </c>
      <c r="J138" s="37">
        <v>1920.6333333333332</v>
      </c>
      <c r="K138" s="28">
        <v>1855</v>
      </c>
      <c r="L138" s="28">
        <v>1800.5</v>
      </c>
      <c r="M138" s="28">
        <v>22.88298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527.75</v>
      </c>
      <c r="D139" s="37">
        <v>529.91666666666663</v>
      </c>
      <c r="E139" s="37">
        <v>519.83333333333326</v>
      </c>
      <c r="F139" s="37">
        <v>511.91666666666663</v>
      </c>
      <c r="G139" s="37">
        <v>501.83333333333326</v>
      </c>
      <c r="H139" s="37">
        <v>537.83333333333326</v>
      </c>
      <c r="I139" s="37">
        <v>547.91666666666652</v>
      </c>
      <c r="J139" s="37">
        <v>555.83333333333326</v>
      </c>
      <c r="K139" s="28">
        <v>540</v>
      </c>
      <c r="L139" s="28">
        <v>522</v>
      </c>
      <c r="M139" s="28">
        <v>18.042159999999999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752.2</v>
      </c>
      <c r="D140" s="37">
        <v>747.78333333333342</v>
      </c>
      <c r="E140" s="37">
        <v>740.71666666666681</v>
      </c>
      <c r="F140" s="37">
        <v>729.23333333333335</v>
      </c>
      <c r="G140" s="37">
        <v>722.16666666666674</v>
      </c>
      <c r="H140" s="37">
        <v>759.26666666666688</v>
      </c>
      <c r="I140" s="37">
        <v>766.33333333333348</v>
      </c>
      <c r="J140" s="37">
        <v>777.81666666666695</v>
      </c>
      <c r="K140" s="28">
        <v>754.85</v>
      </c>
      <c r="L140" s="28">
        <v>736.3</v>
      </c>
      <c r="M140" s="28">
        <v>11.443440000000001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65769.600000000006</v>
      </c>
      <c r="D141" s="37">
        <v>64922.883333333339</v>
      </c>
      <c r="E141" s="37">
        <v>63846.716666666674</v>
      </c>
      <c r="F141" s="37">
        <v>61923.833333333336</v>
      </c>
      <c r="G141" s="37">
        <v>60847.666666666672</v>
      </c>
      <c r="H141" s="37">
        <v>66845.766666666677</v>
      </c>
      <c r="I141" s="37">
        <v>67921.933333333349</v>
      </c>
      <c r="J141" s="37">
        <v>69844.81666666668</v>
      </c>
      <c r="K141" s="28">
        <v>65999.05</v>
      </c>
      <c r="L141" s="28">
        <v>63000</v>
      </c>
      <c r="M141" s="28">
        <v>0.26512999999999998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744.25</v>
      </c>
      <c r="D142" s="37">
        <v>747.6</v>
      </c>
      <c r="E142" s="37">
        <v>736.65000000000009</v>
      </c>
      <c r="F142" s="37">
        <v>729.05000000000007</v>
      </c>
      <c r="G142" s="37">
        <v>718.10000000000014</v>
      </c>
      <c r="H142" s="37">
        <v>755.2</v>
      </c>
      <c r="I142" s="37">
        <v>766.15000000000009</v>
      </c>
      <c r="J142" s="37">
        <v>773.75</v>
      </c>
      <c r="K142" s="28">
        <v>758.55</v>
      </c>
      <c r="L142" s="28">
        <v>740</v>
      </c>
      <c r="M142" s="28">
        <v>4.0058800000000003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151.75</v>
      </c>
      <c r="D143" s="37">
        <v>151.04999999999998</v>
      </c>
      <c r="E143" s="37">
        <v>149.29999999999995</v>
      </c>
      <c r="F143" s="37">
        <v>146.84999999999997</v>
      </c>
      <c r="G143" s="37">
        <v>145.09999999999994</v>
      </c>
      <c r="H143" s="37">
        <v>153.49999999999997</v>
      </c>
      <c r="I143" s="37">
        <v>155.25000000000003</v>
      </c>
      <c r="J143" s="37">
        <v>157.69999999999999</v>
      </c>
      <c r="K143" s="28">
        <v>152.80000000000001</v>
      </c>
      <c r="L143" s="28">
        <v>148.6</v>
      </c>
      <c r="M143" s="28">
        <v>41.645319999999998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853.25</v>
      </c>
      <c r="D144" s="37">
        <v>844.19999999999993</v>
      </c>
      <c r="E144" s="37">
        <v>832.39999999999986</v>
      </c>
      <c r="F144" s="37">
        <v>811.55</v>
      </c>
      <c r="G144" s="37">
        <v>799.74999999999989</v>
      </c>
      <c r="H144" s="37">
        <v>865.04999999999984</v>
      </c>
      <c r="I144" s="37">
        <v>876.8499999999998</v>
      </c>
      <c r="J144" s="37">
        <v>897.69999999999982</v>
      </c>
      <c r="K144" s="28">
        <v>856</v>
      </c>
      <c r="L144" s="28">
        <v>823.35</v>
      </c>
      <c r="M144" s="28">
        <v>27.689889999999998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118.2</v>
      </c>
      <c r="D145" s="37">
        <v>117.39999999999999</v>
      </c>
      <c r="E145" s="37">
        <v>115.79999999999998</v>
      </c>
      <c r="F145" s="37">
        <v>113.39999999999999</v>
      </c>
      <c r="G145" s="37">
        <v>111.79999999999998</v>
      </c>
      <c r="H145" s="37">
        <v>119.79999999999998</v>
      </c>
      <c r="I145" s="37">
        <v>121.39999999999998</v>
      </c>
      <c r="J145" s="37">
        <v>123.79999999999998</v>
      </c>
      <c r="K145" s="28">
        <v>119</v>
      </c>
      <c r="L145" s="28">
        <v>115</v>
      </c>
      <c r="M145" s="28">
        <v>81.490949999999998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505.35</v>
      </c>
      <c r="D146" s="37">
        <v>504.98333333333335</v>
      </c>
      <c r="E146" s="37">
        <v>498.9666666666667</v>
      </c>
      <c r="F146" s="37">
        <v>492.58333333333337</v>
      </c>
      <c r="G146" s="37">
        <v>486.56666666666672</v>
      </c>
      <c r="H146" s="37">
        <v>511.36666666666667</v>
      </c>
      <c r="I146" s="37">
        <v>517.38333333333333</v>
      </c>
      <c r="J146" s="37">
        <v>523.76666666666665</v>
      </c>
      <c r="K146" s="28">
        <v>511</v>
      </c>
      <c r="L146" s="28">
        <v>498.6</v>
      </c>
      <c r="M146" s="28">
        <v>15.865790000000001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8622.7999999999993</v>
      </c>
      <c r="D147" s="37">
        <v>8555.8166666666657</v>
      </c>
      <c r="E147" s="37">
        <v>8451.8333333333321</v>
      </c>
      <c r="F147" s="37">
        <v>8280.8666666666668</v>
      </c>
      <c r="G147" s="37">
        <v>8176.8833333333332</v>
      </c>
      <c r="H147" s="37">
        <v>8726.783333333331</v>
      </c>
      <c r="I147" s="37">
        <v>8830.7666666666646</v>
      </c>
      <c r="J147" s="37">
        <v>9001.7333333333299</v>
      </c>
      <c r="K147" s="28">
        <v>8659.7999999999993</v>
      </c>
      <c r="L147" s="28">
        <v>8384.85</v>
      </c>
      <c r="M147" s="28">
        <v>6.2082800000000002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832.2</v>
      </c>
      <c r="D148" s="37">
        <v>829.03333333333342</v>
      </c>
      <c r="E148" s="37">
        <v>818.11666666666679</v>
      </c>
      <c r="F148" s="37">
        <v>804.03333333333342</v>
      </c>
      <c r="G148" s="37">
        <v>793.11666666666679</v>
      </c>
      <c r="H148" s="37">
        <v>843.11666666666679</v>
      </c>
      <c r="I148" s="37">
        <v>854.03333333333353</v>
      </c>
      <c r="J148" s="37">
        <v>868.11666666666679</v>
      </c>
      <c r="K148" s="28">
        <v>839.95</v>
      </c>
      <c r="L148" s="28">
        <v>814.95</v>
      </c>
      <c r="M148" s="28">
        <v>5.04251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3821.35</v>
      </c>
      <c r="D149" s="37">
        <v>3789.7833333333333</v>
      </c>
      <c r="E149" s="37">
        <v>3736.5666666666666</v>
      </c>
      <c r="F149" s="37">
        <v>3651.7833333333333</v>
      </c>
      <c r="G149" s="37">
        <v>3598.5666666666666</v>
      </c>
      <c r="H149" s="37">
        <v>3874.5666666666666</v>
      </c>
      <c r="I149" s="37">
        <v>3927.7833333333328</v>
      </c>
      <c r="J149" s="37">
        <v>4012.5666666666666</v>
      </c>
      <c r="K149" s="28">
        <v>3843</v>
      </c>
      <c r="L149" s="28">
        <v>3705</v>
      </c>
      <c r="M149" s="28">
        <v>6.2728099999999998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3122.35</v>
      </c>
      <c r="D150" s="37">
        <v>3075.75</v>
      </c>
      <c r="E150" s="37">
        <v>3006</v>
      </c>
      <c r="F150" s="37">
        <v>2889.65</v>
      </c>
      <c r="G150" s="37">
        <v>2819.9</v>
      </c>
      <c r="H150" s="37">
        <v>3192.1</v>
      </c>
      <c r="I150" s="37">
        <v>3261.85</v>
      </c>
      <c r="J150" s="37">
        <v>3378.2</v>
      </c>
      <c r="K150" s="28">
        <v>3145.5</v>
      </c>
      <c r="L150" s="28">
        <v>2959.4</v>
      </c>
      <c r="M150" s="28">
        <v>8.4109700000000007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1348.5</v>
      </c>
      <c r="D151" s="37">
        <v>1333.75</v>
      </c>
      <c r="E151" s="37">
        <v>1314.5</v>
      </c>
      <c r="F151" s="37">
        <v>1280.5</v>
      </c>
      <c r="G151" s="37">
        <v>1261.25</v>
      </c>
      <c r="H151" s="37">
        <v>1367.75</v>
      </c>
      <c r="I151" s="37">
        <v>1387</v>
      </c>
      <c r="J151" s="37">
        <v>1421</v>
      </c>
      <c r="K151" s="28">
        <v>1353</v>
      </c>
      <c r="L151" s="28">
        <v>1299.75</v>
      </c>
      <c r="M151" s="28">
        <v>11.936199999999999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839.9</v>
      </c>
      <c r="D152" s="37">
        <v>844.63333333333333</v>
      </c>
      <c r="E152" s="37">
        <v>830.26666666666665</v>
      </c>
      <c r="F152" s="37">
        <v>820.63333333333333</v>
      </c>
      <c r="G152" s="37">
        <v>806.26666666666665</v>
      </c>
      <c r="H152" s="37">
        <v>854.26666666666665</v>
      </c>
      <c r="I152" s="37">
        <v>868.63333333333321</v>
      </c>
      <c r="J152" s="37">
        <v>878.26666666666665</v>
      </c>
      <c r="K152" s="28">
        <v>859</v>
      </c>
      <c r="L152" s="28">
        <v>835</v>
      </c>
      <c r="M152" s="28">
        <v>1.1405099999999999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140.05000000000001</v>
      </c>
      <c r="D153" s="37">
        <v>138.81666666666669</v>
      </c>
      <c r="E153" s="37">
        <v>137.13333333333338</v>
      </c>
      <c r="F153" s="37">
        <v>134.2166666666667</v>
      </c>
      <c r="G153" s="37">
        <v>132.53333333333339</v>
      </c>
      <c r="H153" s="37">
        <v>141.73333333333338</v>
      </c>
      <c r="I153" s="37">
        <v>143.41666666666671</v>
      </c>
      <c r="J153" s="37">
        <v>146.33333333333337</v>
      </c>
      <c r="K153" s="28">
        <v>140.5</v>
      </c>
      <c r="L153" s="28">
        <v>135.9</v>
      </c>
      <c r="M153" s="28">
        <v>115.06176000000001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132.1</v>
      </c>
      <c r="D154" s="37">
        <v>130.83333333333334</v>
      </c>
      <c r="E154" s="37">
        <v>129.16666666666669</v>
      </c>
      <c r="F154" s="37">
        <v>126.23333333333335</v>
      </c>
      <c r="G154" s="37">
        <v>124.56666666666669</v>
      </c>
      <c r="H154" s="37">
        <v>133.76666666666668</v>
      </c>
      <c r="I154" s="37">
        <v>135.43333333333337</v>
      </c>
      <c r="J154" s="37">
        <v>138.36666666666667</v>
      </c>
      <c r="K154" s="28">
        <v>132.5</v>
      </c>
      <c r="L154" s="28">
        <v>127.9</v>
      </c>
      <c r="M154" s="28">
        <v>135.78566000000001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115.5</v>
      </c>
      <c r="D155" s="37">
        <v>113.68333333333332</v>
      </c>
      <c r="E155" s="37">
        <v>110.66666666666664</v>
      </c>
      <c r="F155" s="37">
        <v>105.83333333333331</v>
      </c>
      <c r="G155" s="37">
        <v>102.81666666666663</v>
      </c>
      <c r="H155" s="37">
        <v>118.51666666666665</v>
      </c>
      <c r="I155" s="37">
        <v>121.53333333333333</v>
      </c>
      <c r="J155" s="37">
        <v>126.36666666666666</v>
      </c>
      <c r="K155" s="28">
        <v>116.7</v>
      </c>
      <c r="L155" s="28">
        <v>108.85</v>
      </c>
      <c r="M155" s="28">
        <v>344.67444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3850.2</v>
      </c>
      <c r="D156" s="37">
        <v>3809.3666666666668</v>
      </c>
      <c r="E156" s="37">
        <v>3750.8333333333335</v>
      </c>
      <c r="F156" s="37">
        <v>3651.4666666666667</v>
      </c>
      <c r="G156" s="37">
        <v>3592.9333333333334</v>
      </c>
      <c r="H156" s="37">
        <v>3908.7333333333336</v>
      </c>
      <c r="I156" s="37">
        <v>3967.2666666666664</v>
      </c>
      <c r="J156" s="37">
        <v>4066.6333333333337</v>
      </c>
      <c r="K156" s="28">
        <v>3867.9</v>
      </c>
      <c r="L156" s="28">
        <v>3710</v>
      </c>
      <c r="M156" s="28">
        <v>1.19123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18111</v>
      </c>
      <c r="D157" s="37">
        <v>18014.666666666668</v>
      </c>
      <c r="E157" s="37">
        <v>17835.983333333337</v>
      </c>
      <c r="F157" s="37">
        <v>17560.966666666671</v>
      </c>
      <c r="G157" s="37">
        <v>17382.28333333334</v>
      </c>
      <c r="H157" s="37">
        <v>18289.683333333334</v>
      </c>
      <c r="I157" s="37">
        <v>18468.366666666661</v>
      </c>
      <c r="J157" s="37">
        <v>18743.383333333331</v>
      </c>
      <c r="K157" s="28">
        <v>18193.349999999999</v>
      </c>
      <c r="L157" s="28">
        <v>17739.650000000001</v>
      </c>
      <c r="M157" s="28">
        <v>0.63087000000000004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315.60000000000002</v>
      </c>
      <c r="D158" s="37">
        <v>309.7166666666667</v>
      </c>
      <c r="E158" s="37">
        <v>301.88333333333338</v>
      </c>
      <c r="F158" s="37">
        <v>288.16666666666669</v>
      </c>
      <c r="G158" s="37">
        <v>280.33333333333337</v>
      </c>
      <c r="H158" s="37">
        <v>323.43333333333339</v>
      </c>
      <c r="I158" s="37">
        <v>331.26666666666665</v>
      </c>
      <c r="J158" s="37">
        <v>344.98333333333341</v>
      </c>
      <c r="K158" s="28">
        <v>317.55</v>
      </c>
      <c r="L158" s="28">
        <v>296</v>
      </c>
      <c r="M158" s="28">
        <v>10.429119999999999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892</v>
      </c>
      <c r="D159" s="37">
        <v>885.30000000000007</v>
      </c>
      <c r="E159" s="37">
        <v>871.70000000000016</v>
      </c>
      <c r="F159" s="37">
        <v>851.40000000000009</v>
      </c>
      <c r="G159" s="37">
        <v>837.80000000000018</v>
      </c>
      <c r="H159" s="37">
        <v>905.60000000000014</v>
      </c>
      <c r="I159" s="37">
        <v>919.2</v>
      </c>
      <c r="J159" s="37">
        <v>939.50000000000011</v>
      </c>
      <c r="K159" s="28">
        <v>898.9</v>
      </c>
      <c r="L159" s="28">
        <v>865</v>
      </c>
      <c r="M159" s="28">
        <v>9.1152200000000008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164.95</v>
      </c>
      <c r="D160" s="37">
        <v>164.9</v>
      </c>
      <c r="E160" s="37">
        <v>163.30000000000001</v>
      </c>
      <c r="F160" s="37">
        <v>161.65</v>
      </c>
      <c r="G160" s="37">
        <v>160.05000000000001</v>
      </c>
      <c r="H160" s="37">
        <v>166.55</v>
      </c>
      <c r="I160" s="37">
        <v>168.14999999999998</v>
      </c>
      <c r="J160" s="37">
        <v>169.8</v>
      </c>
      <c r="K160" s="28">
        <v>166.5</v>
      </c>
      <c r="L160" s="28">
        <v>163.25</v>
      </c>
      <c r="M160" s="28">
        <v>293.99171999999999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220.5</v>
      </c>
      <c r="D161" s="37">
        <v>220.63333333333333</v>
      </c>
      <c r="E161" s="37">
        <v>216.01666666666665</v>
      </c>
      <c r="F161" s="37">
        <v>211.53333333333333</v>
      </c>
      <c r="G161" s="37">
        <v>206.91666666666666</v>
      </c>
      <c r="H161" s="37">
        <v>225.11666666666665</v>
      </c>
      <c r="I161" s="37">
        <v>229.73333333333332</v>
      </c>
      <c r="J161" s="37">
        <v>234.21666666666664</v>
      </c>
      <c r="K161" s="28">
        <v>225.25</v>
      </c>
      <c r="L161" s="28">
        <v>216.15</v>
      </c>
      <c r="M161" s="28">
        <v>12.422029999999999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2494.9</v>
      </c>
      <c r="D162" s="37">
        <v>2464.5</v>
      </c>
      <c r="E162" s="37">
        <v>2421</v>
      </c>
      <c r="F162" s="37">
        <v>2347.1</v>
      </c>
      <c r="G162" s="37">
        <v>2303.6</v>
      </c>
      <c r="H162" s="37">
        <v>2538.4</v>
      </c>
      <c r="I162" s="37">
        <v>2581.9</v>
      </c>
      <c r="J162" s="37">
        <v>2655.8</v>
      </c>
      <c r="K162" s="28">
        <v>2508</v>
      </c>
      <c r="L162" s="28">
        <v>2390.6</v>
      </c>
      <c r="M162" s="28">
        <v>4.5849299999999999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40771.75</v>
      </c>
      <c r="D163" s="37">
        <v>40507.233333333337</v>
      </c>
      <c r="E163" s="37">
        <v>39864.616666666676</v>
      </c>
      <c r="F163" s="37">
        <v>38957.483333333337</v>
      </c>
      <c r="G163" s="37">
        <v>38314.866666666676</v>
      </c>
      <c r="H163" s="37">
        <v>41414.366666666676</v>
      </c>
      <c r="I163" s="37">
        <v>42056.983333333344</v>
      </c>
      <c r="J163" s="37">
        <v>42964.116666666676</v>
      </c>
      <c r="K163" s="28">
        <v>41149.85</v>
      </c>
      <c r="L163" s="28">
        <v>39600.1</v>
      </c>
      <c r="M163" s="28">
        <v>0.18106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207.25</v>
      </c>
      <c r="D164" s="37">
        <v>206.54999999999998</v>
      </c>
      <c r="E164" s="37">
        <v>204.44999999999996</v>
      </c>
      <c r="F164" s="37">
        <v>201.64999999999998</v>
      </c>
      <c r="G164" s="37">
        <v>199.54999999999995</v>
      </c>
      <c r="H164" s="37">
        <v>209.34999999999997</v>
      </c>
      <c r="I164" s="37">
        <v>211.45</v>
      </c>
      <c r="J164" s="37">
        <v>214.24999999999997</v>
      </c>
      <c r="K164" s="28">
        <v>208.65</v>
      </c>
      <c r="L164" s="28">
        <v>203.75</v>
      </c>
      <c r="M164" s="28">
        <v>16.573270000000001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4200</v>
      </c>
      <c r="D165" s="37">
        <v>4217.8833333333341</v>
      </c>
      <c r="E165" s="37">
        <v>4165.8166666666684</v>
      </c>
      <c r="F165" s="37">
        <v>4131.6333333333341</v>
      </c>
      <c r="G165" s="37">
        <v>4079.5666666666684</v>
      </c>
      <c r="H165" s="37">
        <v>4252.0666666666684</v>
      </c>
      <c r="I165" s="37">
        <v>4304.1333333333341</v>
      </c>
      <c r="J165" s="37">
        <v>4338.3166666666684</v>
      </c>
      <c r="K165" s="28">
        <v>4269.95</v>
      </c>
      <c r="L165" s="28">
        <v>4183.7</v>
      </c>
      <c r="M165" s="28">
        <v>0.47714000000000001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2382.6999999999998</v>
      </c>
      <c r="D166" s="37">
        <v>2382.8166666666666</v>
      </c>
      <c r="E166" s="37">
        <v>2353.8833333333332</v>
      </c>
      <c r="F166" s="37">
        <v>2325.0666666666666</v>
      </c>
      <c r="G166" s="37">
        <v>2296.1333333333332</v>
      </c>
      <c r="H166" s="37">
        <v>2411.6333333333332</v>
      </c>
      <c r="I166" s="37">
        <v>2440.5666666666666</v>
      </c>
      <c r="J166" s="37">
        <v>2469.3833333333332</v>
      </c>
      <c r="K166" s="28">
        <v>2411.75</v>
      </c>
      <c r="L166" s="28">
        <v>2354</v>
      </c>
      <c r="M166" s="28">
        <v>4.8588500000000003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2045.8</v>
      </c>
      <c r="D167" s="37">
        <v>2034.3833333333332</v>
      </c>
      <c r="E167" s="37">
        <v>2008.0666666666666</v>
      </c>
      <c r="F167" s="37">
        <v>1970.3333333333335</v>
      </c>
      <c r="G167" s="37">
        <v>1944.0166666666669</v>
      </c>
      <c r="H167" s="37">
        <v>2072.1166666666663</v>
      </c>
      <c r="I167" s="37">
        <v>2098.4333333333329</v>
      </c>
      <c r="J167" s="37">
        <v>2136.1666666666661</v>
      </c>
      <c r="K167" s="28">
        <v>2060.6999999999998</v>
      </c>
      <c r="L167" s="28">
        <v>1996.65</v>
      </c>
      <c r="M167" s="28">
        <v>9.7892299999999999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2373.6</v>
      </c>
      <c r="D168" s="37">
        <v>2350.8833333333337</v>
      </c>
      <c r="E168" s="37">
        <v>2302.7666666666673</v>
      </c>
      <c r="F168" s="37">
        <v>2231.9333333333338</v>
      </c>
      <c r="G168" s="37">
        <v>2183.8166666666675</v>
      </c>
      <c r="H168" s="37">
        <v>2421.7166666666672</v>
      </c>
      <c r="I168" s="37">
        <v>2469.833333333333</v>
      </c>
      <c r="J168" s="37">
        <v>2540.666666666667</v>
      </c>
      <c r="K168" s="28">
        <v>2399</v>
      </c>
      <c r="L168" s="28">
        <v>2280.0500000000002</v>
      </c>
      <c r="M168" s="28">
        <v>2.8021799999999999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117.2</v>
      </c>
      <c r="D169" s="37">
        <v>116.7</v>
      </c>
      <c r="E169" s="37">
        <v>115.80000000000001</v>
      </c>
      <c r="F169" s="37">
        <v>114.4</v>
      </c>
      <c r="G169" s="37">
        <v>113.50000000000001</v>
      </c>
      <c r="H169" s="37">
        <v>118.10000000000001</v>
      </c>
      <c r="I169" s="37">
        <v>119.00000000000001</v>
      </c>
      <c r="J169" s="37">
        <v>120.4</v>
      </c>
      <c r="K169" s="28">
        <v>117.6</v>
      </c>
      <c r="L169" s="28">
        <v>115.3</v>
      </c>
      <c r="M169" s="28">
        <v>62.349589999999999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198.15</v>
      </c>
      <c r="D170" s="37">
        <v>196.13333333333335</v>
      </c>
      <c r="E170" s="37">
        <v>193.81666666666672</v>
      </c>
      <c r="F170" s="37">
        <v>189.48333333333338</v>
      </c>
      <c r="G170" s="37">
        <v>187.16666666666674</v>
      </c>
      <c r="H170" s="37">
        <v>200.4666666666667</v>
      </c>
      <c r="I170" s="37">
        <v>202.78333333333336</v>
      </c>
      <c r="J170" s="37">
        <v>207.11666666666667</v>
      </c>
      <c r="K170" s="28">
        <v>198.45</v>
      </c>
      <c r="L170" s="28">
        <v>191.8</v>
      </c>
      <c r="M170" s="28">
        <v>102.04544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429.4</v>
      </c>
      <c r="D171" s="37">
        <v>433.83333333333331</v>
      </c>
      <c r="E171" s="37">
        <v>421.31666666666661</v>
      </c>
      <c r="F171" s="37">
        <v>413.23333333333329</v>
      </c>
      <c r="G171" s="37">
        <v>400.71666666666658</v>
      </c>
      <c r="H171" s="37">
        <v>441.91666666666663</v>
      </c>
      <c r="I171" s="37">
        <v>454.43333333333339</v>
      </c>
      <c r="J171" s="37">
        <v>462.51666666666665</v>
      </c>
      <c r="K171" s="28">
        <v>446.35</v>
      </c>
      <c r="L171" s="28">
        <v>425.75</v>
      </c>
      <c r="M171" s="28">
        <v>7.2692399999999999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15431.25</v>
      </c>
      <c r="D172" s="37">
        <v>15312.416666666666</v>
      </c>
      <c r="E172" s="37">
        <v>15124.833333333332</v>
      </c>
      <c r="F172" s="37">
        <v>14818.416666666666</v>
      </c>
      <c r="G172" s="37">
        <v>14630.833333333332</v>
      </c>
      <c r="H172" s="37">
        <v>15618.833333333332</v>
      </c>
      <c r="I172" s="37">
        <v>15806.416666666664</v>
      </c>
      <c r="J172" s="37">
        <v>16112.833333333332</v>
      </c>
      <c r="K172" s="28">
        <v>15500</v>
      </c>
      <c r="L172" s="28">
        <v>15006</v>
      </c>
      <c r="M172" s="28">
        <v>0.10697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37.200000000000003</v>
      </c>
      <c r="D173" s="37">
        <v>37.016666666666673</v>
      </c>
      <c r="E173" s="37">
        <v>36.683333333333344</v>
      </c>
      <c r="F173" s="37">
        <v>36.166666666666671</v>
      </c>
      <c r="G173" s="37">
        <v>35.833333333333343</v>
      </c>
      <c r="H173" s="37">
        <v>37.533333333333346</v>
      </c>
      <c r="I173" s="37">
        <v>37.866666666666674</v>
      </c>
      <c r="J173" s="37">
        <v>38.383333333333347</v>
      </c>
      <c r="K173" s="28">
        <v>37.35</v>
      </c>
      <c r="L173" s="28">
        <v>36.5</v>
      </c>
      <c r="M173" s="28">
        <v>371.87227999999999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137.94999999999999</v>
      </c>
      <c r="D174" s="37">
        <v>136.23333333333332</v>
      </c>
      <c r="E174" s="37">
        <v>133.71666666666664</v>
      </c>
      <c r="F174" s="37">
        <v>129.48333333333332</v>
      </c>
      <c r="G174" s="37">
        <v>126.96666666666664</v>
      </c>
      <c r="H174" s="37">
        <v>140.46666666666664</v>
      </c>
      <c r="I174" s="37">
        <v>142.98333333333335</v>
      </c>
      <c r="J174" s="37">
        <v>147.21666666666664</v>
      </c>
      <c r="K174" s="28">
        <v>138.75</v>
      </c>
      <c r="L174" s="28">
        <v>132</v>
      </c>
      <c r="M174" s="28">
        <v>130.56406999999999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123.75</v>
      </c>
      <c r="D175" s="37">
        <v>123.34999999999998</v>
      </c>
      <c r="E175" s="37">
        <v>121.99999999999996</v>
      </c>
      <c r="F175" s="37">
        <v>120.24999999999997</v>
      </c>
      <c r="G175" s="37">
        <v>118.89999999999995</v>
      </c>
      <c r="H175" s="37">
        <v>125.09999999999997</v>
      </c>
      <c r="I175" s="37">
        <v>126.44999999999999</v>
      </c>
      <c r="J175" s="37">
        <v>128.19999999999999</v>
      </c>
      <c r="K175" s="28">
        <v>124.7</v>
      </c>
      <c r="L175" s="28">
        <v>121.6</v>
      </c>
      <c r="M175" s="28">
        <v>41.873010000000001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2389</v>
      </c>
      <c r="D176" s="37">
        <v>2377.35</v>
      </c>
      <c r="E176" s="37">
        <v>2358.7999999999997</v>
      </c>
      <c r="F176" s="37">
        <v>2328.6</v>
      </c>
      <c r="G176" s="37">
        <v>2310.0499999999997</v>
      </c>
      <c r="H176" s="37">
        <v>2407.5499999999997</v>
      </c>
      <c r="I176" s="37">
        <v>2426.1</v>
      </c>
      <c r="J176" s="37">
        <v>2456.2999999999997</v>
      </c>
      <c r="K176" s="28">
        <v>2395.9</v>
      </c>
      <c r="L176" s="28">
        <v>2347.15</v>
      </c>
      <c r="M176" s="28">
        <v>62.27901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790.5</v>
      </c>
      <c r="D177" s="37">
        <v>786.83333333333337</v>
      </c>
      <c r="E177" s="37">
        <v>779.66666666666674</v>
      </c>
      <c r="F177" s="37">
        <v>768.83333333333337</v>
      </c>
      <c r="G177" s="37">
        <v>761.66666666666674</v>
      </c>
      <c r="H177" s="37">
        <v>797.66666666666674</v>
      </c>
      <c r="I177" s="37">
        <v>804.83333333333348</v>
      </c>
      <c r="J177" s="37">
        <v>815.66666666666674</v>
      </c>
      <c r="K177" s="28">
        <v>794</v>
      </c>
      <c r="L177" s="28">
        <v>776</v>
      </c>
      <c r="M177" s="28">
        <v>19.725490000000001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1100.95</v>
      </c>
      <c r="D178" s="37">
        <v>1107.8499999999999</v>
      </c>
      <c r="E178" s="37">
        <v>1089.1999999999998</v>
      </c>
      <c r="F178" s="37">
        <v>1077.4499999999998</v>
      </c>
      <c r="G178" s="37">
        <v>1058.7999999999997</v>
      </c>
      <c r="H178" s="37">
        <v>1119.5999999999999</v>
      </c>
      <c r="I178" s="37">
        <v>1138.25</v>
      </c>
      <c r="J178" s="37">
        <v>1150</v>
      </c>
      <c r="K178" s="28">
        <v>1126.5</v>
      </c>
      <c r="L178" s="28">
        <v>1096.0999999999999</v>
      </c>
      <c r="M178" s="28">
        <v>21.15917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2375.5500000000002</v>
      </c>
      <c r="D179" s="37">
        <v>2352.9333333333338</v>
      </c>
      <c r="E179" s="37">
        <v>2322.7166666666676</v>
      </c>
      <c r="F179" s="37">
        <v>2269.8833333333337</v>
      </c>
      <c r="G179" s="37">
        <v>2239.6666666666674</v>
      </c>
      <c r="H179" s="37">
        <v>2405.7666666666678</v>
      </c>
      <c r="I179" s="37">
        <v>2435.983333333334</v>
      </c>
      <c r="J179" s="37">
        <v>2488.816666666668</v>
      </c>
      <c r="K179" s="28">
        <v>2383.15</v>
      </c>
      <c r="L179" s="28">
        <v>2300.1</v>
      </c>
      <c r="M179" s="28">
        <v>5.4865500000000003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7143.2</v>
      </c>
      <c r="D180" s="37">
        <v>7157.2833333333328</v>
      </c>
      <c r="E180" s="37">
        <v>7054.6166666666659</v>
      </c>
      <c r="F180" s="37">
        <v>6966.0333333333328</v>
      </c>
      <c r="G180" s="37">
        <v>6863.3666666666659</v>
      </c>
      <c r="H180" s="37">
        <v>7245.8666666666659</v>
      </c>
      <c r="I180" s="37">
        <v>7348.5333333333338</v>
      </c>
      <c r="J180" s="37">
        <v>7437.1166666666659</v>
      </c>
      <c r="K180" s="28">
        <v>7259.95</v>
      </c>
      <c r="L180" s="28">
        <v>7068.7</v>
      </c>
      <c r="M180" s="28">
        <v>0.11020000000000001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24393.7</v>
      </c>
      <c r="D181" s="37">
        <v>24284.566666666666</v>
      </c>
      <c r="E181" s="37">
        <v>24019.133333333331</v>
      </c>
      <c r="F181" s="37">
        <v>23644.566666666666</v>
      </c>
      <c r="G181" s="37">
        <v>23379.133333333331</v>
      </c>
      <c r="H181" s="37">
        <v>24659.133333333331</v>
      </c>
      <c r="I181" s="37">
        <v>24924.566666666666</v>
      </c>
      <c r="J181" s="37">
        <v>25299.133333333331</v>
      </c>
      <c r="K181" s="28">
        <v>24550</v>
      </c>
      <c r="L181" s="28">
        <v>23910</v>
      </c>
      <c r="M181" s="28">
        <v>0.62312999999999996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1204.2</v>
      </c>
      <c r="D182" s="37">
        <v>1198.8499999999999</v>
      </c>
      <c r="E182" s="37">
        <v>1181.6999999999998</v>
      </c>
      <c r="F182" s="37">
        <v>1159.1999999999998</v>
      </c>
      <c r="G182" s="37">
        <v>1142.0499999999997</v>
      </c>
      <c r="H182" s="37">
        <v>1221.3499999999999</v>
      </c>
      <c r="I182" s="37">
        <v>1238.5</v>
      </c>
      <c r="J182" s="37">
        <v>1261</v>
      </c>
      <c r="K182" s="28">
        <v>1216</v>
      </c>
      <c r="L182" s="28">
        <v>1176.3499999999999</v>
      </c>
      <c r="M182" s="28">
        <v>8.8163300000000007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2406.9</v>
      </c>
      <c r="D183" s="37">
        <v>2391.3833333333332</v>
      </c>
      <c r="E183" s="37">
        <v>2357.8666666666663</v>
      </c>
      <c r="F183" s="37">
        <v>2308.833333333333</v>
      </c>
      <c r="G183" s="37">
        <v>2275.3166666666662</v>
      </c>
      <c r="H183" s="37">
        <v>2440.4166666666665</v>
      </c>
      <c r="I183" s="37">
        <v>2473.9333333333329</v>
      </c>
      <c r="J183" s="37">
        <v>2522.9666666666667</v>
      </c>
      <c r="K183" s="28">
        <v>2424.9</v>
      </c>
      <c r="L183" s="28">
        <v>2342.35</v>
      </c>
      <c r="M183" s="28">
        <v>2.4186800000000002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498.4</v>
      </c>
      <c r="D184" s="37">
        <v>499.73333333333335</v>
      </c>
      <c r="E184" s="37">
        <v>494.16666666666669</v>
      </c>
      <c r="F184" s="37">
        <v>489.93333333333334</v>
      </c>
      <c r="G184" s="37">
        <v>484.36666666666667</v>
      </c>
      <c r="H184" s="37">
        <v>503.9666666666667</v>
      </c>
      <c r="I184" s="37">
        <v>509.5333333333333</v>
      </c>
      <c r="J184" s="37">
        <v>513.76666666666665</v>
      </c>
      <c r="K184" s="28">
        <v>505.3</v>
      </c>
      <c r="L184" s="28">
        <v>495.5</v>
      </c>
      <c r="M184" s="28">
        <v>271.08771999999999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93.25</v>
      </c>
      <c r="D185" s="37">
        <v>92.899999999999991</v>
      </c>
      <c r="E185" s="37">
        <v>91.449999999999989</v>
      </c>
      <c r="F185" s="37">
        <v>89.649999999999991</v>
      </c>
      <c r="G185" s="37">
        <v>88.199999999999989</v>
      </c>
      <c r="H185" s="37">
        <v>94.699999999999989</v>
      </c>
      <c r="I185" s="37">
        <v>96.15</v>
      </c>
      <c r="J185" s="37">
        <v>97.949999999999989</v>
      </c>
      <c r="K185" s="28">
        <v>94.35</v>
      </c>
      <c r="L185" s="28">
        <v>91.1</v>
      </c>
      <c r="M185" s="28">
        <v>315.44269000000003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845.8</v>
      </c>
      <c r="D186" s="37">
        <v>839.80000000000007</v>
      </c>
      <c r="E186" s="37">
        <v>830.60000000000014</v>
      </c>
      <c r="F186" s="37">
        <v>815.40000000000009</v>
      </c>
      <c r="G186" s="37">
        <v>806.20000000000016</v>
      </c>
      <c r="H186" s="37">
        <v>855.00000000000011</v>
      </c>
      <c r="I186" s="37">
        <v>864.20000000000016</v>
      </c>
      <c r="J186" s="37">
        <v>879.40000000000009</v>
      </c>
      <c r="K186" s="28">
        <v>849</v>
      </c>
      <c r="L186" s="28">
        <v>824.6</v>
      </c>
      <c r="M186" s="28">
        <v>31.715520000000001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462.65</v>
      </c>
      <c r="D187" s="37">
        <v>463.08333333333331</v>
      </c>
      <c r="E187" s="37">
        <v>456.16666666666663</v>
      </c>
      <c r="F187" s="37">
        <v>449.68333333333334</v>
      </c>
      <c r="G187" s="37">
        <v>442.76666666666665</v>
      </c>
      <c r="H187" s="37">
        <v>469.56666666666661</v>
      </c>
      <c r="I187" s="37">
        <v>476.48333333333323</v>
      </c>
      <c r="J187" s="37">
        <v>482.96666666666658</v>
      </c>
      <c r="K187" s="28">
        <v>470</v>
      </c>
      <c r="L187" s="28">
        <v>456.6</v>
      </c>
      <c r="M187" s="28">
        <v>10.11286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543.25</v>
      </c>
      <c r="D188" s="37">
        <v>537.06666666666672</v>
      </c>
      <c r="E188" s="37">
        <v>521.18333333333339</v>
      </c>
      <c r="F188" s="37">
        <v>499.11666666666667</v>
      </c>
      <c r="G188" s="37">
        <v>483.23333333333335</v>
      </c>
      <c r="H188" s="37">
        <v>559.13333333333344</v>
      </c>
      <c r="I188" s="37">
        <v>575.01666666666688</v>
      </c>
      <c r="J188" s="37">
        <v>597.08333333333348</v>
      </c>
      <c r="K188" s="28">
        <v>552.95000000000005</v>
      </c>
      <c r="L188" s="28">
        <v>515</v>
      </c>
      <c r="M188" s="28">
        <v>4.3876200000000001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663.5</v>
      </c>
      <c r="D189" s="37">
        <v>656</v>
      </c>
      <c r="E189" s="37">
        <v>645.5</v>
      </c>
      <c r="F189" s="37">
        <v>627.5</v>
      </c>
      <c r="G189" s="37">
        <v>617</v>
      </c>
      <c r="H189" s="37">
        <v>674</v>
      </c>
      <c r="I189" s="37">
        <v>684.5</v>
      </c>
      <c r="J189" s="37">
        <v>702.5</v>
      </c>
      <c r="K189" s="28">
        <v>666.5</v>
      </c>
      <c r="L189" s="28">
        <v>638</v>
      </c>
      <c r="M189" s="28">
        <v>12.25239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868.5</v>
      </c>
      <c r="D190" s="37">
        <v>864.16666666666663</v>
      </c>
      <c r="E190" s="37">
        <v>854.33333333333326</v>
      </c>
      <c r="F190" s="37">
        <v>840.16666666666663</v>
      </c>
      <c r="G190" s="37">
        <v>830.33333333333326</v>
      </c>
      <c r="H190" s="37">
        <v>878.33333333333326</v>
      </c>
      <c r="I190" s="37">
        <v>888.16666666666652</v>
      </c>
      <c r="J190" s="37">
        <v>902.33333333333326</v>
      </c>
      <c r="K190" s="28">
        <v>874</v>
      </c>
      <c r="L190" s="28">
        <v>850</v>
      </c>
      <c r="M190" s="28">
        <v>10.893269999999999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1220.5</v>
      </c>
      <c r="D191" s="37">
        <v>1208.2</v>
      </c>
      <c r="E191" s="37">
        <v>1187.4000000000001</v>
      </c>
      <c r="F191" s="37">
        <v>1154.3</v>
      </c>
      <c r="G191" s="37">
        <v>1133.5</v>
      </c>
      <c r="H191" s="37">
        <v>1241.3000000000002</v>
      </c>
      <c r="I191" s="37">
        <v>1262.0999999999999</v>
      </c>
      <c r="J191" s="37">
        <v>1295.2000000000003</v>
      </c>
      <c r="K191" s="28">
        <v>1229</v>
      </c>
      <c r="L191" s="28">
        <v>1175.0999999999999</v>
      </c>
      <c r="M191" s="28">
        <v>3.7663799999999998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3586.4</v>
      </c>
      <c r="D192" s="37">
        <v>3608.1</v>
      </c>
      <c r="E192" s="37">
        <v>3548.2999999999997</v>
      </c>
      <c r="F192" s="37">
        <v>3510.2</v>
      </c>
      <c r="G192" s="37">
        <v>3450.3999999999996</v>
      </c>
      <c r="H192" s="37">
        <v>3646.2</v>
      </c>
      <c r="I192" s="37">
        <v>3706</v>
      </c>
      <c r="J192" s="37">
        <v>3744.1</v>
      </c>
      <c r="K192" s="28">
        <v>3667.9</v>
      </c>
      <c r="L192" s="28">
        <v>3570</v>
      </c>
      <c r="M192" s="28">
        <v>54.08531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715.2</v>
      </c>
      <c r="D193" s="37">
        <v>707.36666666666667</v>
      </c>
      <c r="E193" s="37">
        <v>697.83333333333337</v>
      </c>
      <c r="F193" s="37">
        <v>680.4666666666667</v>
      </c>
      <c r="G193" s="37">
        <v>670.93333333333339</v>
      </c>
      <c r="H193" s="37">
        <v>724.73333333333335</v>
      </c>
      <c r="I193" s="37">
        <v>734.26666666666665</v>
      </c>
      <c r="J193" s="37">
        <v>751.63333333333333</v>
      </c>
      <c r="K193" s="28">
        <v>716.9</v>
      </c>
      <c r="L193" s="28">
        <v>690</v>
      </c>
      <c r="M193" s="28">
        <v>18.619769999999999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6560.85</v>
      </c>
      <c r="D194" s="37">
        <v>6549.583333333333</v>
      </c>
      <c r="E194" s="37">
        <v>6434.1666666666661</v>
      </c>
      <c r="F194" s="37">
        <v>6307.4833333333327</v>
      </c>
      <c r="G194" s="37">
        <v>6192.0666666666657</v>
      </c>
      <c r="H194" s="37">
        <v>6676.2666666666664</v>
      </c>
      <c r="I194" s="37">
        <v>6791.6833333333325</v>
      </c>
      <c r="J194" s="37">
        <v>6918.3666666666668</v>
      </c>
      <c r="K194" s="28">
        <v>6665</v>
      </c>
      <c r="L194" s="28">
        <v>6422.9</v>
      </c>
      <c r="M194" s="28">
        <v>2.8912499999999999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478.25</v>
      </c>
      <c r="D195" s="37">
        <v>478.66666666666669</v>
      </c>
      <c r="E195" s="37">
        <v>471.03333333333336</v>
      </c>
      <c r="F195" s="37">
        <v>463.81666666666666</v>
      </c>
      <c r="G195" s="37">
        <v>456.18333333333334</v>
      </c>
      <c r="H195" s="37">
        <v>485.88333333333338</v>
      </c>
      <c r="I195" s="37">
        <v>493.51666666666671</v>
      </c>
      <c r="J195" s="37">
        <v>500.73333333333341</v>
      </c>
      <c r="K195" s="28">
        <v>486.3</v>
      </c>
      <c r="L195" s="28">
        <v>471.45</v>
      </c>
      <c r="M195" s="28">
        <v>279.57544000000001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222.65</v>
      </c>
      <c r="D196" s="37">
        <v>221.6</v>
      </c>
      <c r="E196" s="37">
        <v>218.35</v>
      </c>
      <c r="F196" s="37">
        <v>214.05</v>
      </c>
      <c r="G196" s="37">
        <v>210.8</v>
      </c>
      <c r="H196" s="37">
        <v>225.89999999999998</v>
      </c>
      <c r="I196" s="37">
        <v>229.14999999999998</v>
      </c>
      <c r="J196" s="37">
        <v>233.44999999999996</v>
      </c>
      <c r="K196" s="28">
        <v>224.85</v>
      </c>
      <c r="L196" s="28">
        <v>217.3</v>
      </c>
      <c r="M196" s="28">
        <v>293.60421000000002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1138.7</v>
      </c>
      <c r="D197" s="37">
        <v>1141.5333333333335</v>
      </c>
      <c r="E197" s="37">
        <v>1116.416666666667</v>
      </c>
      <c r="F197" s="37">
        <v>1094.1333333333334</v>
      </c>
      <c r="G197" s="37">
        <v>1069.0166666666669</v>
      </c>
      <c r="H197" s="37">
        <v>1163.8166666666671</v>
      </c>
      <c r="I197" s="37">
        <v>1188.9333333333334</v>
      </c>
      <c r="J197" s="37">
        <v>1211.2166666666672</v>
      </c>
      <c r="K197" s="28">
        <v>1166.6500000000001</v>
      </c>
      <c r="L197" s="28">
        <v>1119.25</v>
      </c>
      <c r="M197" s="28">
        <v>93.85857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1412.55</v>
      </c>
      <c r="D198" s="37">
        <v>1402.75</v>
      </c>
      <c r="E198" s="37">
        <v>1384.8</v>
      </c>
      <c r="F198" s="37">
        <v>1357.05</v>
      </c>
      <c r="G198" s="37">
        <v>1339.1</v>
      </c>
      <c r="H198" s="37">
        <v>1430.5</v>
      </c>
      <c r="I198" s="37">
        <v>1448.4499999999998</v>
      </c>
      <c r="J198" s="37">
        <v>1476.2</v>
      </c>
      <c r="K198" s="28">
        <v>1420.7</v>
      </c>
      <c r="L198" s="28">
        <v>1375</v>
      </c>
      <c r="M198" s="28">
        <v>21.118780000000001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822.65</v>
      </c>
      <c r="D199" s="37">
        <v>815.55000000000007</v>
      </c>
      <c r="E199" s="37">
        <v>806.10000000000014</v>
      </c>
      <c r="F199" s="37">
        <v>789.55000000000007</v>
      </c>
      <c r="G199" s="37">
        <v>780.10000000000014</v>
      </c>
      <c r="H199" s="37">
        <v>832.10000000000014</v>
      </c>
      <c r="I199" s="37">
        <v>841.55000000000018</v>
      </c>
      <c r="J199" s="37">
        <v>858.10000000000014</v>
      </c>
      <c r="K199" s="28">
        <v>825</v>
      </c>
      <c r="L199" s="28">
        <v>799</v>
      </c>
      <c r="M199" s="28">
        <v>2.1541700000000001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2450.1</v>
      </c>
      <c r="D200" s="37">
        <v>2428.0333333333333</v>
      </c>
      <c r="E200" s="37">
        <v>2399.0666666666666</v>
      </c>
      <c r="F200" s="37">
        <v>2348.0333333333333</v>
      </c>
      <c r="G200" s="37">
        <v>2319.0666666666666</v>
      </c>
      <c r="H200" s="37">
        <v>2479.0666666666666</v>
      </c>
      <c r="I200" s="37">
        <v>2508.0333333333328</v>
      </c>
      <c r="J200" s="37">
        <v>2559.0666666666666</v>
      </c>
      <c r="K200" s="28">
        <v>2457</v>
      </c>
      <c r="L200" s="28">
        <v>2377</v>
      </c>
      <c r="M200" s="28">
        <v>8.7415000000000003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2700.4</v>
      </c>
      <c r="D201" s="37">
        <v>2665.9666666666667</v>
      </c>
      <c r="E201" s="37">
        <v>2620.0833333333335</v>
      </c>
      <c r="F201" s="37">
        <v>2539.7666666666669</v>
      </c>
      <c r="G201" s="37">
        <v>2493.8833333333337</v>
      </c>
      <c r="H201" s="37">
        <v>2746.2833333333333</v>
      </c>
      <c r="I201" s="37">
        <v>2792.1666666666665</v>
      </c>
      <c r="J201" s="37">
        <v>2872.4833333333331</v>
      </c>
      <c r="K201" s="28">
        <v>2711.85</v>
      </c>
      <c r="L201" s="28">
        <v>2585.65</v>
      </c>
      <c r="M201" s="28">
        <v>3.5934499999999998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472.2</v>
      </c>
      <c r="D202" s="37">
        <v>468.06666666666666</v>
      </c>
      <c r="E202" s="37">
        <v>462.13333333333333</v>
      </c>
      <c r="F202" s="37">
        <v>452.06666666666666</v>
      </c>
      <c r="G202" s="37">
        <v>446.13333333333333</v>
      </c>
      <c r="H202" s="37">
        <v>478.13333333333333</v>
      </c>
      <c r="I202" s="37">
        <v>484.06666666666661</v>
      </c>
      <c r="J202" s="37">
        <v>494.13333333333333</v>
      </c>
      <c r="K202" s="28">
        <v>474</v>
      </c>
      <c r="L202" s="28">
        <v>458</v>
      </c>
      <c r="M202" s="28">
        <v>4.6829900000000002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1049.55</v>
      </c>
      <c r="D203" s="37">
        <v>1036.6499999999999</v>
      </c>
      <c r="E203" s="37">
        <v>1014.8999999999996</v>
      </c>
      <c r="F203" s="37">
        <v>980.24999999999977</v>
      </c>
      <c r="G203" s="37">
        <v>958.49999999999955</v>
      </c>
      <c r="H203" s="37">
        <v>1071.2999999999997</v>
      </c>
      <c r="I203" s="37">
        <v>1093.0500000000002</v>
      </c>
      <c r="J203" s="37">
        <v>1127.6999999999998</v>
      </c>
      <c r="K203" s="28">
        <v>1058.4000000000001</v>
      </c>
      <c r="L203" s="28">
        <v>1002</v>
      </c>
      <c r="M203" s="28">
        <v>7.1442899999999998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693.35</v>
      </c>
      <c r="D204" s="37">
        <v>688.43333333333339</v>
      </c>
      <c r="E204" s="37">
        <v>681.16666666666674</v>
      </c>
      <c r="F204" s="37">
        <v>668.98333333333335</v>
      </c>
      <c r="G204" s="37">
        <v>661.7166666666667</v>
      </c>
      <c r="H204" s="37">
        <v>700.61666666666679</v>
      </c>
      <c r="I204" s="37">
        <v>707.88333333333344</v>
      </c>
      <c r="J204" s="37">
        <v>720.06666666666683</v>
      </c>
      <c r="K204" s="28">
        <v>695.7</v>
      </c>
      <c r="L204" s="28">
        <v>676.25</v>
      </c>
      <c r="M204" s="28">
        <v>28.410520000000002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6749.55</v>
      </c>
      <c r="D205" s="37">
        <v>6731.8999999999987</v>
      </c>
      <c r="E205" s="37">
        <v>6693.7999999999975</v>
      </c>
      <c r="F205" s="37">
        <v>6638.0499999999984</v>
      </c>
      <c r="G205" s="37">
        <v>6599.9499999999971</v>
      </c>
      <c r="H205" s="37">
        <v>6787.6499999999978</v>
      </c>
      <c r="I205" s="37">
        <v>6825.7499999999982</v>
      </c>
      <c r="J205" s="37">
        <v>6881.4999999999982</v>
      </c>
      <c r="K205" s="28">
        <v>6770</v>
      </c>
      <c r="L205" s="28">
        <v>6676.15</v>
      </c>
      <c r="M205" s="28">
        <v>3.5923600000000002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40.9</v>
      </c>
      <c r="D206" s="37">
        <v>40.733333333333334</v>
      </c>
      <c r="E206" s="37">
        <v>39.466666666666669</v>
      </c>
      <c r="F206" s="37">
        <v>38.033333333333331</v>
      </c>
      <c r="G206" s="37">
        <v>36.766666666666666</v>
      </c>
      <c r="H206" s="37">
        <v>42.166666666666671</v>
      </c>
      <c r="I206" s="37">
        <v>43.433333333333337</v>
      </c>
      <c r="J206" s="37">
        <v>44.866666666666674</v>
      </c>
      <c r="K206" s="28">
        <v>42</v>
      </c>
      <c r="L206" s="28">
        <v>39.299999999999997</v>
      </c>
      <c r="M206" s="28">
        <v>195.94130999999999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1516</v>
      </c>
      <c r="D207" s="37">
        <v>1510.2666666666667</v>
      </c>
      <c r="E207" s="37">
        <v>1498.5333333333333</v>
      </c>
      <c r="F207" s="37">
        <v>1481.0666666666666</v>
      </c>
      <c r="G207" s="37">
        <v>1469.3333333333333</v>
      </c>
      <c r="H207" s="37">
        <v>1527.7333333333333</v>
      </c>
      <c r="I207" s="37">
        <v>1539.4666666666665</v>
      </c>
      <c r="J207" s="37">
        <v>1556.9333333333334</v>
      </c>
      <c r="K207" s="28">
        <v>1522</v>
      </c>
      <c r="L207" s="28">
        <v>1492.8</v>
      </c>
      <c r="M207" s="28">
        <v>1.3122199999999999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838.9</v>
      </c>
      <c r="D208" s="37">
        <v>834.19999999999993</v>
      </c>
      <c r="E208" s="37">
        <v>826.79999999999984</v>
      </c>
      <c r="F208" s="37">
        <v>814.69999999999993</v>
      </c>
      <c r="G208" s="37">
        <v>807.29999999999984</v>
      </c>
      <c r="H208" s="37">
        <v>846.29999999999984</v>
      </c>
      <c r="I208" s="37">
        <v>853.69999999999993</v>
      </c>
      <c r="J208" s="37">
        <v>865.79999999999984</v>
      </c>
      <c r="K208" s="28">
        <v>841.6</v>
      </c>
      <c r="L208" s="28">
        <v>822.1</v>
      </c>
      <c r="M208" s="28">
        <v>18.130040000000001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917.55</v>
      </c>
      <c r="D209" s="37">
        <v>920.66666666666663</v>
      </c>
      <c r="E209" s="37">
        <v>908.13333333333321</v>
      </c>
      <c r="F209" s="37">
        <v>898.71666666666658</v>
      </c>
      <c r="G209" s="37">
        <v>886.18333333333317</v>
      </c>
      <c r="H209" s="37">
        <v>930.08333333333326</v>
      </c>
      <c r="I209" s="37">
        <v>942.61666666666679</v>
      </c>
      <c r="J209" s="37">
        <v>952.0333333333333</v>
      </c>
      <c r="K209" s="28">
        <v>933.2</v>
      </c>
      <c r="L209" s="28">
        <v>911.25</v>
      </c>
      <c r="M209" s="28">
        <v>2.8780899999999998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350.1</v>
      </c>
      <c r="D210" s="37">
        <v>347.3</v>
      </c>
      <c r="E210" s="37">
        <v>342.15000000000003</v>
      </c>
      <c r="F210" s="37">
        <v>334.20000000000005</v>
      </c>
      <c r="G210" s="37">
        <v>329.05000000000007</v>
      </c>
      <c r="H210" s="37">
        <v>355.25</v>
      </c>
      <c r="I210" s="37">
        <v>360.4</v>
      </c>
      <c r="J210" s="37">
        <v>368.34999999999997</v>
      </c>
      <c r="K210" s="28">
        <v>352.45</v>
      </c>
      <c r="L210" s="28">
        <v>339.35</v>
      </c>
      <c r="M210" s="28">
        <v>98.957149999999999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10.9</v>
      </c>
      <c r="D211" s="37">
        <v>10.916666666666666</v>
      </c>
      <c r="E211" s="37">
        <v>10.683333333333332</v>
      </c>
      <c r="F211" s="37">
        <v>10.466666666666665</v>
      </c>
      <c r="G211" s="37">
        <v>10.233333333333331</v>
      </c>
      <c r="H211" s="37">
        <v>11.133333333333333</v>
      </c>
      <c r="I211" s="37">
        <v>11.366666666666667</v>
      </c>
      <c r="J211" s="37">
        <v>11.583333333333334</v>
      </c>
      <c r="K211" s="28">
        <v>11.15</v>
      </c>
      <c r="L211" s="28">
        <v>10.7</v>
      </c>
      <c r="M211" s="28">
        <v>2271.6005599999999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1239.1500000000001</v>
      </c>
      <c r="D212" s="37">
        <v>1229.5</v>
      </c>
      <c r="E212" s="37">
        <v>1214.6500000000001</v>
      </c>
      <c r="F212" s="37">
        <v>1190.1500000000001</v>
      </c>
      <c r="G212" s="37">
        <v>1175.3000000000002</v>
      </c>
      <c r="H212" s="37">
        <v>1254</v>
      </c>
      <c r="I212" s="37">
        <v>1268.8499999999999</v>
      </c>
      <c r="J212" s="37">
        <v>1293.3499999999999</v>
      </c>
      <c r="K212" s="28">
        <v>1244.3499999999999</v>
      </c>
      <c r="L212" s="28">
        <v>1205</v>
      </c>
      <c r="M212" s="28">
        <v>9.3932400000000005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1660.35</v>
      </c>
      <c r="D213" s="37">
        <v>1663.4333333333334</v>
      </c>
      <c r="E213" s="37">
        <v>1646.9166666666667</v>
      </c>
      <c r="F213" s="37">
        <v>1633.4833333333333</v>
      </c>
      <c r="G213" s="37">
        <v>1616.9666666666667</v>
      </c>
      <c r="H213" s="37">
        <v>1676.8666666666668</v>
      </c>
      <c r="I213" s="37">
        <v>1693.3833333333332</v>
      </c>
      <c r="J213" s="37">
        <v>1706.8166666666668</v>
      </c>
      <c r="K213" s="28">
        <v>1679.95</v>
      </c>
      <c r="L213" s="28">
        <v>1650</v>
      </c>
      <c r="M213" s="28">
        <v>1.83891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564.15</v>
      </c>
      <c r="D214" s="37">
        <v>563.08333333333337</v>
      </c>
      <c r="E214" s="37">
        <v>557.16666666666674</v>
      </c>
      <c r="F214" s="37">
        <v>550.18333333333339</v>
      </c>
      <c r="G214" s="37">
        <v>544.26666666666677</v>
      </c>
      <c r="H214" s="37">
        <v>570.06666666666672</v>
      </c>
      <c r="I214" s="37">
        <v>575.98333333333346</v>
      </c>
      <c r="J214" s="37">
        <v>582.9666666666667</v>
      </c>
      <c r="K214" s="37">
        <v>569</v>
      </c>
      <c r="L214" s="37">
        <v>556.1</v>
      </c>
      <c r="M214" s="37">
        <v>107.45062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13.6</v>
      </c>
      <c r="D215" s="37">
        <v>13.566666666666668</v>
      </c>
      <c r="E215" s="37">
        <v>13.383333333333336</v>
      </c>
      <c r="F215" s="37">
        <v>13.166666666666668</v>
      </c>
      <c r="G215" s="37">
        <v>12.983333333333336</v>
      </c>
      <c r="H215" s="37">
        <v>13.783333333333337</v>
      </c>
      <c r="I215" s="37">
        <v>13.96666666666667</v>
      </c>
      <c r="J215" s="37">
        <v>14.183333333333337</v>
      </c>
      <c r="K215" s="37">
        <v>13.75</v>
      </c>
      <c r="L215" s="37">
        <v>13.35</v>
      </c>
      <c r="M215" s="37">
        <v>1100.47883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240.45</v>
      </c>
      <c r="D216" s="37">
        <v>242.83333333333334</v>
      </c>
      <c r="E216" s="37">
        <v>234.7166666666667</v>
      </c>
      <c r="F216" s="37">
        <v>228.98333333333335</v>
      </c>
      <c r="G216" s="37">
        <v>220.8666666666667</v>
      </c>
      <c r="H216" s="37">
        <v>248.56666666666669</v>
      </c>
      <c r="I216" s="37">
        <v>256.68333333333328</v>
      </c>
      <c r="J216" s="37">
        <v>262.41666666666669</v>
      </c>
      <c r="K216" s="37">
        <v>250.95</v>
      </c>
      <c r="L216" s="37">
        <v>237.1</v>
      </c>
      <c r="M216" s="37">
        <v>140.21583000000001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2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7" t="s">
        <v>289</v>
      </c>
      <c r="C11" s="349">
        <v>21320.45</v>
      </c>
      <c r="D11" s="350">
        <v>21447.616666666665</v>
      </c>
      <c r="E11" s="350">
        <v>21076.23333333333</v>
      </c>
      <c r="F11" s="350">
        <v>20832.016666666666</v>
      </c>
      <c r="G11" s="350">
        <v>20460.633333333331</v>
      </c>
      <c r="H11" s="350">
        <v>21691.833333333328</v>
      </c>
      <c r="I11" s="350">
        <v>22063.216666666667</v>
      </c>
      <c r="J11" s="350">
        <v>22307.433333333327</v>
      </c>
      <c r="K11" s="349">
        <v>21819</v>
      </c>
      <c r="L11" s="349">
        <v>21203.4</v>
      </c>
      <c r="M11" s="349">
        <v>3.2530000000000003E-2</v>
      </c>
      <c r="N11" s="1"/>
      <c r="O11" s="1"/>
    </row>
    <row r="12" spans="1:15" ht="12" customHeight="1">
      <c r="A12" s="30">
        <v>2</v>
      </c>
      <c r="B12" s="378" t="s">
        <v>294</v>
      </c>
      <c r="C12" s="349">
        <v>483.5</v>
      </c>
      <c r="D12" s="350">
        <v>482.83333333333331</v>
      </c>
      <c r="E12" s="350">
        <v>480.66666666666663</v>
      </c>
      <c r="F12" s="350">
        <v>477.83333333333331</v>
      </c>
      <c r="G12" s="350">
        <v>475.66666666666663</v>
      </c>
      <c r="H12" s="350">
        <v>485.66666666666663</v>
      </c>
      <c r="I12" s="350">
        <v>487.83333333333326</v>
      </c>
      <c r="J12" s="350">
        <v>490.66666666666663</v>
      </c>
      <c r="K12" s="349">
        <v>485</v>
      </c>
      <c r="L12" s="349">
        <v>480</v>
      </c>
      <c r="M12" s="349">
        <v>1.37201</v>
      </c>
      <c r="N12" s="1"/>
      <c r="O12" s="1"/>
    </row>
    <row r="13" spans="1:15" ht="12" customHeight="1">
      <c r="A13" s="30">
        <v>3</v>
      </c>
      <c r="B13" s="378" t="s">
        <v>39</v>
      </c>
      <c r="C13" s="349">
        <v>919.3</v>
      </c>
      <c r="D13" s="350">
        <v>918.93333333333339</v>
      </c>
      <c r="E13" s="350">
        <v>907.91666666666674</v>
      </c>
      <c r="F13" s="350">
        <v>896.5333333333333</v>
      </c>
      <c r="G13" s="350">
        <v>885.51666666666665</v>
      </c>
      <c r="H13" s="350">
        <v>930.31666666666683</v>
      </c>
      <c r="I13" s="350">
        <v>941.33333333333348</v>
      </c>
      <c r="J13" s="350">
        <v>952.71666666666692</v>
      </c>
      <c r="K13" s="349">
        <v>929.95</v>
      </c>
      <c r="L13" s="349">
        <v>907.55</v>
      </c>
      <c r="M13" s="349">
        <v>6.9269999999999996</v>
      </c>
      <c r="N13" s="1"/>
      <c r="O13" s="1"/>
    </row>
    <row r="14" spans="1:15" ht="12" customHeight="1">
      <c r="A14" s="30">
        <v>4</v>
      </c>
      <c r="B14" s="378" t="s">
        <v>295</v>
      </c>
      <c r="C14" s="349">
        <v>3037.95</v>
      </c>
      <c r="D14" s="350">
        <v>2989.4666666666667</v>
      </c>
      <c r="E14" s="350">
        <v>2899.4833333333336</v>
      </c>
      <c r="F14" s="350">
        <v>2761.0166666666669</v>
      </c>
      <c r="G14" s="350">
        <v>2671.0333333333338</v>
      </c>
      <c r="H14" s="350">
        <v>3127.9333333333334</v>
      </c>
      <c r="I14" s="350">
        <v>3217.9166666666661</v>
      </c>
      <c r="J14" s="350">
        <v>3356.3833333333332</v>
      </c>
      <c r="K14" s="349">
        <v>3079.45</v>
      </c>
      <c r="L14" s="349">
        <v>2851</v>
      </c>
      <c r="M14" s="349">
        <v>2.8765800000000001</v>
      </c>
      <c r="N14" s="1"/>
      <c r="O14" s="1"/>
    </row>
    <row r="15" spans="1:15" ht="12" customHeight="1">
      <c r="A15" s="30">
        <v>5</v>
      </c>
      <c r="B15" s="378" t="s">
        <v>290</v>
      </c>
      <c r="C15" s="349">
        <v>2067.3000000000002</v>
      </c>
      <c r="D15" s="350">
        <v>2073.5166666666669</v>
      </c>
      <c r="E15" s="350">
        <v>2023.7833333333338</v>
      </c>
      <c r="F15" s="350">
        <v>1980.2666666666669</v>
      </c>
      <c r="G15" s="350">
        <v>1930.5333333333338</v>
      </c>
      <c r="H15" s="350">
        <v>2117.0333333333338</v>
      </c>
      <c r="I15" s="350">
        <v>2166.7666666666664</v>
      </c>
      <c r="J15" s="350">
        <v>2210.2833333333338</v>
      </c>
      <c r="K15" s="349">
        <v>2123.25</v>
      </c>
      <c r="L15" s="349">
        <v>2030</v>
      </c>
      <c r="M15" s="349">
        <v>3.0674999999999999</v>
      </c>
      <c r="N15" s="1"/>
      <c r="O15" s="1"/>
    </row>
    <row r="16" spans="1:15" ht="12" customHeight="1">
      <c r="A16" s="30">
        <v>6</v>
      </c>
      <c r="B16" s="378" t="s">
        <v>239</v>
      </c>
      <c r="C16" s="349">
        <v>16714.75</v>
      </c>
      <c r="D16" s="350">
        <v>16484.25</v>
      </c>
      <c r="E16" s="350">
        <v>16211.5</v>
      </c>
      <c r="F16" s="350">
        <v>15708.25</v>
      </c>
      <c r="G16" s="350">
        <v>15435.5</v>
      </c>
      <c r="H16" s="350">
        <v>16987.5</v>
      </c>
      <c r="I16" s="350">
        <v>17260.25</v>
      </c>
      <c r="J16" s="350">
        <v>17763.5</v>
      </c>
      <c r="K16" s="349">
        <v>16757</v>
      </c>
      <c r="L16" s="349">
        <v>15981</v>
      </c>
      <c r="M16" s="349">
        <v>0.32934999999999998</v>
      </c>
      <c r="N16" s="1"/>
      <c r="O16" s="1"/>
    </row>
    <row r="17" spans="1:15" ht="12" customHeight="1">
      <c r="A17" s="30">
        <v>7</v>
      </c>
      <c r="B17" s="378" t="s">
        <v>243</v>
      </c>
      <c r="C17" s="349">
        <v>108</v>
      </c>
      <c r="D17" s="350">
        <v>106.58333333333333</v>
      </c>
      <c r="E17" s="350">
        <v>104.41666666666666</v>
      </c>
      <c r="F17" s="350">
        <v>100.83333333333333</v>
      </c>
      <c r="G17" s="350">
        <v>98.666666666666657</v>
      </c>
      <c r="H17" s="350">
        <v>110.16666666666666</v>
      </c>
      <c r="I17" s="350">
        <v>112.33333333333331</v>
      </c>
      <c r="J17" s="350">
        <v>115.91666666666666</v>
      </c>
      <c r="K17" s="349">
        <v>108.75</v>
      </c>
      <c r="L17" s="349">
        <v>103</v>
      </c>
      <c r="M17" s="349">
        <v>39.538580000000003</v>
      </c>
      <c r="N17" s="1"/>
      <c r="O17" s="1"/>
    </row>
    <row r="18" spans="1:15" ht="12" customHeight="1">
      <c r="A18" s="30">
        <v>8</v>
      </c>
      <c r="B18" s="378" t="s">
        <v>41</v>
      </c>
      <c r="C18" s="349">
        <v>263</v>
      </c>
      <c r="D18" s="350">
        <v>262.18333333333334</v>
      </c>
      <c r="E18" s="350">
        <v>257.81666666666666</v>
      </c>
      <c r="F18" s="350">
        <v>252.63333333333333</v>
      </c>
      <c r="G18" s="350">
        <v>248.26666666666665</v>
      </c>
      <c r="H18" s="350">
        <v>267.36666666666667</v>
      </c>
      <c r="I18" s="350">
        <v>271.73333333333335</v>
      </c>
      <c r="J18" s="350">
        <v>276.91666666666669</v>
      </c>
      <c r="K18" s="349">
        <v>266.55</v>
      </c>
      <c r="L18" s="349">
        <v>257</v>
      </c>
      <c r="M18" s="349">
        <v>20.006910000000001</v>
      </c>
      <c r="N18" s="1"/>
      <c r="O18" s="1"/>
    </row>
    <row r="19" spans="1:15" ht="12" customHeight="1">
      <c r="A19" s="30">
        <v>9</v>
      </c>
      <c r="B19" s="378" t="s">
        <v>43</v>
      </c>
      <c r="C19" s="349">
        <v>2165.4</v>
      </c>
      <c r="D19" s="350">
        <v>2148.7666666666669</v>
      </c>
      <c r="E19" s="350">
        <v>2116.7333333333336</v>
      </c>
      <c r="F19" s="350">
        <v>2068.0666666666666</v>
      </c>
      <c r="G19" s="350">
        <v>2036.0333333333333</v>
      </c>
      <c r="H19" s="350">
        <v>2197.4333333333338</v>
      </c>
      <c r="I19" s="350">
        <v>2229.4666666666676</v>
      </c>
      <c r="J19" s="350">
        <v>2278.1333333333341</v>
      </c>
      <c r="K19" s="349">
        <v>2180.8000000000002</v>
      </c>
      <c r="L19" s="349">
        <v>2100.1</v>
      </c>
      <c r="M19" s="349">
        <v>3.2372100000000001</v>
      </c>
      <c r="N19" s="1"/>
      <c r="O19" s="1"/>
    </row>
    <row r="20" spans="1:15" ht="12" customHeight="1">
      <c r="A20" s="30">
        <v>10</v>
      </c>
      <c r="B20" s="378" t="s">
        <v>45</v>
      </c>
      <c r="C20" s="349">
        <v>1667.7</v>
      </c>
      <c r="D20" s="350">
        <v>1658.8666666666668</v>
      </c>
      <c r="E20" s="350">
        <v>1638.8333333333335</v>
      </c>
      <c r="F20" s="350">
        <v>1609.9666666666667</v>
      </c>
      <c r="G20" s="350">
        <v>1589.9333333333334</v>
      </c>
      <c r="H20" s="350">
        <v>1687.7333333333336</v>
      </c>
      <c r="I20" s="350">
        <v>1707.7666666666669</v>
      </c>
      <c r="J20" s="350">
        <v>1736.6333333333337</v>
      </c>
      <c r="K20" s="349">
        <v>1678.9</v>
      </c>
      <c r="L20" s="349">
        <v>1630</v>
      </c>
      <c r="M20" s="349">
        <v>17.175789999999999</v>
      </c>
      <c r="N20" s="1"/>
      <c r="O20" s="1"/>
    </row>
    <row r="21" spans="1:15" ht="12" customHeight="1">
      <c r="A21" s="30">
        <v>11</v>
      </c>
      <c r="B21" s="378" t="s">
        <v>240</v>
      </c>
      <c r="C21" s="349">
        <v>1971.95</v>
      </c>
      <c r="D21" s="350">
        <v>1938.9166666666667</v>
      </c>
      <c r="E21" s="350">
        <v>1883.0333333333335</v>
      </c>
      <c r="F21" s="350">
        <v>1794.1166666666668</v>
      </c>
      <c r="G21" s="350">
        <v>1738.2333333333336</v>
      </c>
      <c r="H21" s="350">
        <v>2027.8333333333335</v>
      </c>
      <c r="I21" s="350">
        <v>2083.7166666666667</v>
      </c>
      <c r="J21" s="350">
        <v>2172.6333333333332</v>
      </c>
      <c r="K21" s="349">
        <v>1994.8</v>
      </c>
      <c r="L21" s="349">
        <v>1850</v>
      </c>
      <c r="M21" s="349">
        <v>11.592689999999999</v>
      </c>
      <c r="N21" s="1"/>
      <c r="O21" s="1"/>
    </row>
    <row r="22" spans="1:15" ht="12" customHeight="1">
      <c r="A22" s="30">
        <v>12</v>
      </c>
      <c r="B22" s="378" t="s">
        <v>46</v>
      </c>
      <c r="C22" s="349">
        <v>705.55</v>
      </c>
      <c r="D22" s="350">
        <v>700.55000000000007</v>
      </c>
      <c r="E22" s="350">
        <v>690.00000000000011</v>
      </c>
      <c r="F22" s="350">
        <v>674.45</v>
      </c>
      <c r="G22" s="350">
        <v>663.90000000000009</v>
      </c>
      <c r="H22" s="350">
        <v>716.10000000000014</v>
      </c>
      <c r="I22" s="350">
        <v>726.65000000000009</v>
      </c>
      <c r="J22" s="350">
        <v>742.20000000000016</v>
      </c>
      <c r="K22" s="349">
        <v>711.1</v>
      </c>
      <c r="L22" s="349">
        <v>685</v>
      </c>
      <c r="M22" s="349">
        <v>61.129260000000002</v>
      </c>
      <c r="N22" s="1"/>
      <c r="O22" s="1"/>
    </row>
    <row r="23" spans="1:15" ht="12.75" customHeight="1">
      <c r="A23" s="30">
        <v>13</v>
      </c>
      <c r="B23" s="378" t="s">
        <v>242</v>
      </c>
      <c r="C23" s="349">
        <v>1969.1</v>
      </c>
      <c r="D23" s="350">
        <v>1921.3999999999999</v>
      </c>
      <c r="E23" s="350">
        <v>1857.7999999999997</v>
      </c>
      <c r="F23" s="350">
        <v>1746.4999999999998</v>
      </c>
      <c r="G23" s="350">
        <v>1682.8999999999996</v>
      </c>
      <c r="H23" s="350">
        <v>2032.6999999999998</v>
      </c>
      <c r="I23" s="350">
        <v>2096.2999999999997</v>
      </c>
      <c r="J23" s="350">
        <v>2207.6</v>
      </c>
      <c r="K23" s="349">
        <v>1985</v>
      </c>
      <c r="L23" s="349">
        <v>1810.1</v>
      </c>
      <c r="M23" s="349">
        <v>1.5650500000000001</v>
      </c>
      <c r="N23" s="1"/>
      <c r="O23" s="1"/>
    </row>
    <row r="24" spans="1:15" ht="12.75" customHeight="1">
      <c r="A24" s="30">
        <v>14</v>
      </c>
      <c r="B24" s="378" t="s">
        <v>296</v>
      </c>
      <c r="C24" s="349">
        <v>276.35000000000002</v>
      </c>
      <c r="D24" s="350">
        <v>272.16666666666669</v>
      </c>
      <c r="E24" s="350">
        <v>265.08333333333337</v>
      </c>
      <c r="F24" s="350">
        <v>253.81666666666666</v>
      </c>
      <c r="G24" s="350">
        <v>246.73333333333335</v>
      </c>
      <c r="H24" s="350">
        <v>283.43333333333339</v>
      </c>
      <c r="I24" s="350">
        <v>290.51666666666677</v>
      </c>
      <c r="J24" s="350">
        <v>301.78333333333342</v>
      </c>
      <c r="K24" s="349">
        <v>279.25</v>
      </c>
      <c r="L24" s="349">
        <v>260.89999999999998</v>
      </c>
      <c r="M24" s="349">
        <v>4.2266599999999999</v>
      </c>
      <c r="N24" s="1"/>
      <c r="O24" s="1"/>
    </row>
    <row r="25" spans="1:15" ht="12.75" customHeight="1">
      <c r="A25" s="30">
        <v>15</v>
      </c>
      <c r="B25" s="378" t="s">
        <v>297</v>
      </c>
      <c r="C25" s="349">
        <v>200.55</v>
      </c>
      <c r="D25" s="350">
        <v>203.26666666666665</v>
      </c>
      <c r="E25" s="350">
        <v>195.58333333333331</v>
      </c>
      <c r="F25" s="350">
        <v>190.61666666666667</v>
      </c>
      <c r="G25" s="350">
        <v>182.93333333333334</v>
      </c>
      <c r="H25" s="350">
        <v>208.23333333333329</v>
      </c>
      <c r="I25" s="350">
        <v>215.91666666666663</v>
      </c>
      <c r="J25" s="350">
        <v>220.88333333333327</v>
      </c>
      <c r="K25" s="349">
        <v>210.95</v>
      </c>
      <c r="L25" s="349">
        <v>198.3</v>
      </c>
      <c r="M25" s="349">
        <v>5.8657899999999996</v>
      </c>
      <c r="N25" s="1"/>
      <c r="O25" s="1"/>
    </row>
    <row r="26" spans="1:15" ht="12.75" customHeight="1">
      <c r="A26" s="30">
        <v>16</v>
      </c>
      <c r="B26" s="378" t="s">
        <v>298</v>
      </c>
      <c r="C26" s="349">
        <v>1206.75</v>
      </c>
      <c r="D26" s="350">
        <v>1180.4333333333334</v>
      </c>
      <c r="E26" s="350">
        <v>1146.3166666666668</v>
      </c>
      <c r="F26" s="350">
        <v>1085.8833333333334</v>
      </c>
      <c r="G26" s="350">
        <v>1051.7666666666669</v>
      </c>
      <c r="H26" s="350">
        <v>1240.8666666666668</v>
      </c>
      <c r="I26" s="350">
        <v>1274.9833333333336</v>
      </c>
      <c r="J26" s="350">
        <v>1335.4166666666667</v>
      </c>
      <c r="K26" s="349">
        <v>1214.55</v>
      </c>
      <c r="L26" s="349">
        <v>1120</v>
      </c>
      <c r="M26" s="349">
        <v>5.7437699999999996</v>
      </c>
      <c r="N26" s="1"/>
      <c r="O26" s="1"/>
    </row>
    <row r="27" spans="1:15" ht="12.75" customHeight="1">
      <c r="A27" s="30">
        <v>17</v>
      </c>
      <c r="B27" s="378" t="s">
        <v>292</v>
      </c>
      <c r="C27" s="349">
        <v>1766.15</v>
      </c>
      <c r="D27" s="350">
        <v>1756.3666666666668</v>
      </c>
      <c r="E27" s="350">
        <v>1734.7833333333335</v>
      </c>
      <c r="F27" s="350">
        <v>1703.4166666666667</v>
      </c>
      <c r="G27" s="350">
        <v>1681.8333333333335</v>
      </c>
      <c r="H27" s="350">
        <v>1787.7333333333336</v>
      </c>
      <c r="I27" s="350">
        <v>1809.3166666666666</v>
      </c>
      <c r="J27" s="350">
        <v>1840.6833333333336</v>
      </c>
      <c r="K27" s="349">
        <v>1777.95</v>
      </c>
      <c r="L27" s="349">
        <v>1725</v>
      </c>
      <c r="M27" s="349">
        <v>0.32299</v>
      </c>
      <c r="N27" s="1"/>
      <c r="O27" s="1"/>
    </row>
    <row r="28" spans="1:15" ht="12.75" customHeight="1">
      <c r="A28" s="30">
        <v>18</v>
      </c>
      <c r="B28" s="378" t="s">
        <v>244</v>
      </c>
      <c r="C28" s="349">
        <v>1860.1</v>
      </c>
      <c r="D28" s="350">
        <v>1850.0333333333335</v>
      </c>
      <c r="E28" s="350">
        <v>1810.0666666666671</v>
      </c>
      <c r="F28" s="350">
        <v>1760.0333333333335</v>
      </c>
      <c r="G28" s="350">
        <v>1720.0666666666671</v>
      </c>
      <c r="H28" s="350">
        <v>1900.0666666666671</v>
      </c>
      <c r="I28" s="350">
        <v>1940.0333333333338</v>
      </c>
      <c r="J28" s="350">
        <v>1990.0666666666671</v>
      </c>
      <c r="K28" s="349">
        <v>1890</v>
      </c>
      <c r="L28" s="349">
        <v>1800</v>
      </c>
      <c r="M28" s="349">
        <v>0.40712999999999999</v>
      </c>
      <c r="N28" s="1"/>
      <c r="O28" s="1"/>
    </row>
    <row r="29" spans="1:15" ht="12.75" customHeight="1">
      <c r="A29" s="30">
        <v>19</v>
      </c>
      <c r="B29" s="378" t="s">
        <v>299</v>
      </c>
      <c r="C29" s="349">
        <v>82.7</v>
      </c>
      <c r="D29" s="350">
        <v>83.966666666666654</v>
      </c>
      <c r="E29" s="350">
        <v>80.433333333333309</v>
      </c>
      <c r="F29" s="350">
        <v>78.166666666666657</v>
      </c>
      <c r="G29" s="350">
        <v>74.633333333333312</v>
      </c>
      <c r="H29" s="350">
        <v>86.233333333333306</v>
      </c>
      <c r="I29" s="350">
        <v>89.766666666666637</v>
      </c>
      <c r="J29" s="350">
        <v>92.033333333333303</v>
      </c>
      <c r="K29" s="349">
        <v>87.5</v>
      </c>
      <c r="L29" s="349">
        <v>81.7</v>
      </c>
      <c r="M29" s="349">
        <v>4.6642200000000003</v>
      </c>
      <c r="N29" s="1"/>
      <c r="O29" s="1"/>
    </row>
    <row r="30" spans="1:15" ht="12.75" customHeight="1">
      <c r="A30" s="30">
        <v>20</v>
      </c>
      <c r="B30" s="378" t="s">
        <v>48</v>
      </c>
      <c r="C30" s="349">
        <v>3271</v>
      </c>
      <c r="D30" s="350">
        <v>3263.6666666666665</v>
      </c>
      <c r="E30" s="350">
        <v>3213.333333333333</v>
      </c>
      <c r="F30" s="350">
        <v>3155.6666666666665</v>
      </c>
      <c r="G30" s="350">
        <v>3105.333333333333</v>
      </c>
      <c r="H30" s="350">
        <v>3321.333333333333</v>
      </c>
      <c r="I30" s="350">
        <v>3371.6666666666661</v>
      </c>
      <c r="J30" s="350">
        <v>3429.333333333333</v>
      </c>
      <c r="K30" s="349">
        <v>3314</v>
      </c>
      <c r="L30" s="349">
        <v>3206</v>
      </c>
      <c r="M30" s="349">
        <v>0.70301000000000002</v>
      </c>
      <c r="N30" s="1"/>
      <c r="O30" s="1"/>
    </row>
    <row r="31" spans="1:15" ht="12.75" customHeight="1">
      <c r="A31" s="30">
        <v>21</v>
      </c>
      <c r="B31" s="378" t="s">
        <v>300</v>
      </c>
      <c r="C31" s="349">
        <v>2998.05</v>
      </c>
      <c r="D31" s="350">
        <v>2990.6</v>
      </c>
      <c r="E31" s="350">
        <v>2948.45</v>
      </c>
      <c r="F31" s="350">
        <v>2898.85</v>
      </c>
      <c r="G31" s="350">
        <v>2856.7</v>
      </c>
      <c r="H31" s="350">
        <v>3040.2</v>
      </c>
      <c r="I31" s="350">
        <v>3082.3500000000004</v>
      </c>
      <c r="J31" s="350">
        <v>3131.95</v>
      </c>
      <c r="K31" s="349">
        <v>3032.75</v>
      </c>
      <c r="L31" s="349">
        <v>2941</v>
      </c>
      <c r="M31" s="349">
        <v>0.56566000000000005</v>
      </c>
      <c r="N31" s="1"/>
      <c r="O31" s="1"/>
    </row>
    <row r="32" spans="1:15" ht="12.75" customHeight="1">
      <c r="A32" s="30">
        <v>22</v>
      </c>
      <c r="B32" s="378" t="s">
        <v>301</v>
      </c>
      <c r="C32" s="349">
        <v>24.45</v>
      </c>
      <c r="D32" s="350">
        <v>24.599999999999998</v>
      </c>
      <c r="E32" s="350">
        <v>24.099999999999994</v>
      </c>
      <c r="F32" s="350">
        <v>23.749999999999996</v>
      </c>
      <c r="G32" s="350">
        <v>23.249999999999993</v>
      </c>
      <c r="H32" s="350">
        <v>24.949999999999996</v>
      </c>
      <c r="I32" s="350">
        <v>25.450000000000003</v>
      </c>
      <c r="J32" s="350">
        <v>25.799999999999997</v>
      </c>
      <c r="K32" s="349">
        <v>25.1</v>
      </c>
      <c r="L32" s="349">
        <v>24.25</v>
      </c>
      <c r="M32" s="349">
        <v>170.14248000000001</v>
      </c>
      <c r="N32" s="1"/>
      <c r="O32" s="1"/>
    </row>
    <row r="33" spans="1:15" ht="12.75" customHeight="1">
      <c r="A33" s="30">
        <v>23</v>
      </c>
      <c r="B33" s="378" t="s">
        <v>50</v>
      </c>
      <c r="C33" s="349">
        <v>581.15</v>
      </c>
      <c r="D33" s="350">
        <v>582.26666666666665</v>
      </c>
      <c r="E33" s="350">
        <v>574.58333333333326</v>
      </c>
      <c r="F33" s="350">
        <v>568.01666666666665</v>
      </c>
      <c r="G33" s="350">
        <v>560.33333333333326</v>
      </c>
      <c r="H33" s="350">
        <v>588.83333333333326</v>
      </c>
      <c r="I33" s="350">
        <v>596.51666666666665</v>
      </c>
      <c r="J33" s="350">
        <v>603.08333333333326</v>
      </c>
      <c r="K33" s="349">
        <v>589.95000000000005</v>
      </c>
      <c r="L33" s="349">
        <v>575.70000000000005</v>
      </c>
      <c r="M33" s="349">
        <v>5.6681400000000002</v>
      </c>
      <c r="N33" s="1"/>
      <c r="O33" s="1"/>
    </row>
    <row r="34" spans="1:15" ht="12.75" customHeight="1">
      <c r="A34" s="30">
        <v>24</v>
      </c>
      <c r="B34" s="378" t="s">
        <v>302</v>
      </c>
      <c r="C34" s="349">
        <v>3222.1</v>
      </c>
      <c r="D34" s="350">
        <v>3217.5333333333328</v>
      </c>
      <c r="E34" s="350">
        <v>3175.5166666666655</v>
      </c>
      <c r="F34" s="350">
        <v>3128.9333333333325</v>
      </c>
      <c r="G34" s="350">
        <v>3086.9166666666652</v>
      </c>
      <c r="H34" s="350">
        <v>3264.1166666666659</v>
      </c>
      <c r="I34" s="350">
        <v>3306.1333333333332</v>
      </c>
      <c r="J34" s="350">
        <v>3352.7166666666662</v>
      </c>
      <c r="K34" s="349">
        <v>3259.55</v>
      </c>
      <c r="L34" s="349">
        <v>3170.95</v>
      </c>
      <c r="M34" s="349">
        <v>0.36183999999999999</v>
      </c>
      <c r="N34" s="1"/>
      <c r="O34" s="1"/>
    </row>
    <row r="35" spans="1:15" ht="12.75" customHeight="1">
      <c r="A35" s="30">
        <v>25</v>
      </c>
      <c r="B35" s="378" t="s">
        <v>51</v>
      </c>
      <c r="C35" s="349">
        <v>337.35</v>
      </c>
      <c r="D35" s="350">
        <v>335.63333333333333</v>
      </c>
      <c r="E35" s="350">
        <v>332.81666666666666</v>
      </c>
      <c r="F35" s="350">
        <v>328.28333333333336</v>
      </c>
      <c r="G35" s="350">
        <v>325.4666666666667</v>
      </c>
      <c r="H35" s="350">
        <v>340.16666666666663</v>
      </c>
      <c r="I35" s="350">
        <v>342.98333333333323</v>
      </c>
      <c r="J35" s="350">
        <v>347.51666666666659</v>
      </c>
      <c r="K35" s="349">
        <v>338.45</v>
      </c>
      <c r="L35" s="349">
        <v>331.1</v>
      </c>
      <c r="M35" s="349">
        <v>30.780339999999999</v>
      </c>
      <c r="N35" s="1"/>
      <c r="O35" s="1"/>
    </row>
    <row r="36" spans="1:15" ht="12.75" customHeight="1">
      <c r="A36" s="30">
        <v>26</v>
      </c>
      <c r="B36" s="378" t="s">
        <v>855</v>
      </c>
      <c r="C36" s="349">
        <v>1284.6500000000001</v>
      </c>
      <c r="D36" s="350">
        <v>1286.1666666666667</v>
      </c>
      <c r="E36" s="350">
        <v>1268.4833333333336</v>
      </c>
      <c r="F36" s="350">
        <v>1252.3166666666668</v>
      </c>
      <c r="G36" s="350">
        <v>1234.6333333333337</v>
      </c>
      <c r="H36" s="350">
        <v>1302.3333333333335</v>
      </c>
      <c r="I36" s="350">
        <v>1320.0166666666664</v>
      </c>
      <c r="J36" s="350">
        <v>1336.1833333333334</v>
      </c>
      <c r="K36" s="349">
        <v>1303.8499999999999</v>
      </c>
      <c r="L36" s="349">
        <v>1270</v>
      </c>
      <c r="M36" s="349">
        <v>2.6880000000000002</v>
      </c>
      <c r="N36" s="1"/>
      <c r="O36" s="1"/>
    </row>
    <row r="37" spans="1:15" ht="12.75" customHeight="1">
      <c r="A37" s="30">
        <v>27</v>
      </c>
      <c r="B37" s="378" t="s">
        <v>815</v>
      </c>
      <c r="C37" s="349">
        <v>855</v>
      </c>
      <c r="D37" s="350">
        <v>820.41666666666663</v>
      </c>
      <c r="E37" s="350">
        <v>775.88333333333321</v>
      </c>
      <c r="F37" s="350">
        <v>696.76666666666654</v>
      </c>
      <c r="G37" s="350">
        <v>652.23333333333312</v>
      </c>
      <c r="H37" s="350">
        <v>899.5333333333333</v>
      </c>
      <c r="I37" s="350">
        <v>944.06666666666683</v>
      </c>
      <c r="J37" s="350">
        <v>1023.1833333333334</v>
      </c>
      <c r="K37" s="349">
        <v>864.95</v>
      </c>
      <c r="L37" s="349">
        <v>741.3</v>
      </c>
      <c r="M37" s="349">
        <v>0.87075000000000002</v>
      </c>
      <c r="N37" s="1"/>
      <c r="O37" s="1"/>
    </row>
    <row r="38" spans="1:15" ht="12.75" customHeight="1">
      <c r="A38" s="30">
        <v>28</v>
      </c>
      <c r="B38" s="378" t="s">
        <v>293</v>
      </c>
      <c r="C38" s="349">
        <v>814</v>
      </c>
      <c r="D38" s="350">
        <v>811.5</v>
      </c>
      <c r="E38" s="350">
        <v>792.5</v>
      </c>
      <c r="F38" s="350">
        <v>771</v>
      </c>
      <c r="G38" s="350">
        <v>752</v>
      </c>
      <c r="H38" s="350">
        <v>833</v>
      </c>
      <c r="I38" s="350">
        <v>852</v>
      </c>
      <c r="J38" s="350">
        <v>873.5</v>
      </c>
      <c r="K38" s="349">
        <v>830.5</v>
      </c>
      <c r="L38" s="349">
        <v>790</v>
      </c>
      <c r="M38" s="349">
        <v>2.1023700000000001</v>
      </c>
      <c r="N38" s="1"/>
      <c r="O38" s="1"/>
    </row>
    <row r="39" spans="1:15" ht="12.75" customHeight="1">
      <c r="A39" s="30">
        <v>29</v>
      </c>
      <c r="B39" s="378" t="s">
        <v>52</v>
      </c>
      <c r="C39" s="349">
        <v>693.55</v>
      </c>
      <c r="D39" s="350">
        <v>690.29999999999984</v>
      </c>
      <c r="E39" s="350">
        <v>681.54999999999973</v>
      </c>
      <c r="F39" s="350">
        <v>669.54999999999984</v>
      </c>
      <c r="G39" s="350">
        <v>660.79999999999973</v>
      </c>
      <c r="H39" s="350">
        <v>702.29999999999973</v>
      </c>
      <c r="I39" s="350">
        <v>711.05</v>
      </c>
      <c r="J39" s="350">
        <v>723.04999999999973</v>
      </c>
      <c r="K39" s="349">
        <v>699.05</v>
      </c>
      <c r="L39" s="349">
        <v>678.3</v>
      </c>
      <c r="M39" s="349">
        <v>2.7926899999999999</v>
      </c>
      <c r="N39" s="1"/>
      <c r="O39" s="1"/>
    </row>
    <row r="40" spans="1:15" ht="12.75" customHeight="1">
      <c r="A40" s="30">
        <v>30</v>
      </c>
      <c r="B40" s="378" t="s">
        <v>53</v>
      </c>
      <c r="C40" s="349">
        <v>4576.05</v>
      </c>
      <c r="D40" s="350">
        <v>4493.8666666666668</v>
      </c>
      <c r="E40" s="350">
        <v>4382.1833333333334</v>
      </c>
      <c r="F40" s="350">
        <v>4188.3166666666666</v>
      </c>
      <c r="G40" s="350">
        <v>4076.6333333333332</v>
      </c>
      <c r="H40" s="350">
        <v>4687.7333333333336</v>
      </c>
      <c r="I40" s="350">
        <v>4799.4166666666679</v>
      </c>
      <c r="J40" s="350">
        <v>4993.2833333333338</v>
      </c>
      <c r="K40" s="349">
        <v>4605.55</v>
      </c>
      <c r="L40" s="349">
        <v>4300</v>
      </c>
      <c r="M40" s="349">
        <v>8.3352500000000003</v>
      </c>
      <c r="N40" s="1"/>
      <c r="O40" s="1"/>
    </row>
    <row r="41" spans="1:15" ht="12.75" customHeight="1">
      <c r="A41" s="30">
        <v>31</v>
      </c>
      <c r="B41" s="378" t="s">
        <v>54</v>
      </c>
      <c r="C41" s="349">
        <v>197.75</v>
      </c>
      <c r="D41" s="350">
        <v>196.03333333333333</v>
      </c>
      <c r="E41" s="350">
        <v>192.81666666666666</v>
      </c>
      <c r="F41" s="350">
        <v>187.88333333333333</v>
      </c>
      <c r="G41" s="350">
        <v>184.66666666666666</v>
      </c>
      <c r="H41" s="350">
        <v>200.96666666666667</v>
      </c>
      <c r="I41" s="350">
        <v>204.18333333333331</v>
      </c>
      <c r="J41" s="350">
        <v>209.11666666666667</v>
      </c>
      <c r="K41" s="349">
        <v>199.25</v>
      </c>
      <c r="L41" s="349">
        <v>191.1</v>
      </c>
      <c r="M41" s="349">
        <v>46.760060000000003</v>
      </c>
      <c r="N41" s="1"/>
      <c r="O41" s="1"/>
    </row>
    <row r="42" spans="1:15" ht="12.75" customHeight="1">
      <c r="A42" s="30">
        <v>32</v>
      </c>
      <c r="B42" s="378" t="s">
        <v>303</v>
      </c>
      <c r="C42" s="349">
        <v>468.2</v>
      </c>
      <c r="D42" s="350">
        <v>474.40000000000003</v>
      </c>
      <c r="E42" s="350">
        <v>459.35000000000008</v>
      </c>
      <c r="F42" s="350">
        <v>450.50000000000006</v>
      </c>
      <c r="G42" s="350">
        <v>435.4500000000001</v>
      </c>
      <c r="H42" s="350">
        <v>483.25000000000006</v>
      </c>
      <c r="I42" s="350">
        <v>498.3</v>
      </c>
      <c r="J42" s="350">
        <v>507.15000000000003</v>
      </c>
      <c r="K42" s="349">
        <v>489.45</v>
      </c>
      <c r="L42" s="349">
        <v>465.55</v>
      </c>
      <c r="M42" s="349">
        <v>2.0305300000000002</v>
      </c>
      <c r="N42" s="1"/>
      <c r="O42" s="1"/>
    </row>
    <row r="43" spans="1:15" ht="12.75" customHeight="1">
      <c r="A43" s="30">
        <v>33</v>
      </c>
      <c r="B43" s="378" t="s">
        <v>304</v>
      </c>
      <c r="C43" s="349">
        <v>90.9</v>
      </c>
      <c r="D43" s="350">
        <v>91.066666666666677</v>
      </c>
      <c r="E43" s="350">
        <v>89.733333333333348</v>
      </c>
      <c r="F43" s="350">
        <v>88.566666666666677</v>
      </c>
      <c r="G43" s="350">
        <v>87.233333333333348</v>
      </c>
      <c r="H43" s="350">
        <v>92.233333333333348</v>
      </c>
      <c r="I43" s="350">
        <v>93.566666666666691</v>
      </c>
      <c r="J43" s="350">
        <v>94.733333333333348</v>
      </c>
      <c r="K43" s="349">
        <v>92.4</v>
      </c>
      <c r="L43" s="349">
        <v>89.9</v>
      </c>
      <c r="M43" s="349">
        <v>7.9067100000000003</v>
      </c>
      <c r="N43" s="1"/>
      <c r="O43" s="1"/>
    </row>
    <row r="44" spans="1:15" ht="12.75" customHeight="1">
      <c r="A44" s="30">
        <v>34</v>
      </c>
      <c r="B44" s="378" t="s">
        <v>55</v>
      </c>
      <c r="C44" s="349">
        <v>124.35</v>
      </c>
      <c r="D44" s="350">
        <v>123.45</v>
      </c>
      <c r="E44" s="350">
        <v>121.9</v>
      </c>
      <c r="F44" s="350">
        <v>119.45</v>
      </c>
      <c r="G44" s="350">
        <v>117.9</v>
      </c>
      <c r="H44" s="350">
        <v>125.9</v>
      </c>
      <c r="I44" s="350">
        <v>127.44999999999999</v>
      </c>
      <c r="J44" s="350">
        <v>129.9</v>
      </c>
      <c r="K44" s="349">
        <v>125</v>
      </c>
      <c r="L44" s="349">
        <v>121</v>
      </c>
      <c r="M44" s="349">
        <v>125.70591</v>
      </c>
      <c r="N44" s="1"/>
      <c r="O44" s="1"/>
    </row>
    <row r="45" spans="1:15" ht="12.75" customHeight="1">
      <c r="A45" s="30">
        <v>35</v>
      </c>
      <c r="B45" s="378" t="s">
        <v>57</v>
      </c>
      <c r="C45" s="349">
        <v>3227.15</v>
      </c>
      <c r="D45" s="350">
        <v>3194.65</v>
      </c>
      <c r="E45" s="350">
        <v>3152.5</v>
      </c>
      <c r="F45" s="350">
        <v>3077.85</v>
      </c>
      <c r="G45" s="350">
        <v>3035.7</v>
      </c>
      <c r="H45" s="350">
        <v>3269.3</v>
      </c>
      <c r="I45" s="350">
        <v>3311.4500000000007</v>
      </c>
      <c r="J45" s="350">
        <v>3386.1000000000004</v>
      </c>
      <c r="K45" s="349">
        <v>3236.8</v>
      </c>
      <c r="L45" s="349">
        <v>3120</v>
      </c>
      <c r="M45" s="349">
        <v>11.47209</v>
      </c>
      <c r="N45" s="1"/>
      <c r="O45" s="1"/>
    </row>
    <row r="46" spans="1:15" ht="12.75" customHeight="1">
      <c r="A46" s="30">
        <v>36</v>
      </c>
      <c r="B46" s="378" t="s">
        <v>305</v>
      </c>
      <c r="C46" s="349">
        <v>177.1</v>
      </c>
      <c r="D46" s="350">
        <v>178.2833333333333</v>
      </c>
      <c r="E46" s="350">
        <v>174.61666666666662</v>
      </c>
      <c r="F46" s="350">
        <v>172.13333333333333</v>
      </c>
      <c r="G46" s="350">
        <v>168.46666666666664</v>
      </c>
      <c r="H46" s="350">
        <v>180.76666666666659</v>
      </c>
      <c r="I46" s="350">
        <v>184.43333333333328</v>
      </c>
      <c r="J46" s="350">
        <v>186.91666666666657</v>
      </c>
      <c r="K46" s="349">
        <v>181.95</v>
      </c>
      <c r="L46" s="349">
        <v>175.8</v>
      </c>
      <c r="M46" s="349">
        <v>6.5334500000000002</v>
      </c>
      <c r="N46" s="1"/>
      <c r="O46" s="1"/>
    </row>
    <row r="47" spans="1:15" ht="12.75" customHeight="1">
      <c r="A47" s="30">
        <v>37</v>
      </c>
      <c r="B47" s="378" t="s">
        <v>307</v>
      </c>
      <c r="C47" s="349">
        <v>1845</v>
      </c>
      <c r="D47" s="350">
        <v>1820.3166666666666</v>
      </c>
      <c r="E47" s="350">
        <v>1778.2333333333331</v>
      </c>
      <c r="F47" s="350">
        <v>1711.4666666666665</v>
      </c>
      <c r="G47" s="350">
        <v>1669.383333333333</v>
      </c>
      <c r="H47" s="350">
        <v>1887.0833333333333</v>
      </c>
      <c r="I47" s="350">
        <v>1929.1666666666667</v>
      </c>
      <c r="J47" s="350">
        <v>1995.9333333333334</v>
      </c>
      <c r="K47" s="349">
        <v>1862.4</v>
      </c>
      <c r="L47" s="349">
        <v>1753.55</v>
      </c>
      <c r="M47" s="349">
        <v>5.3677299999999999</v>
      </c>
      <c r="N47" s="1"/>
      <c r="O47" s="1"/>
    </row>
    <row r="48" spans="1:15" ht="12.75" customHeight="1">
      <c r="A48" s="30">
        <v>38</v>
      </c>
      <c r="B48" s="378" t="s">
        <v>306</v>
      </c>
      <c r="C48" s="349">
        <v>2600.8000000000002</v>
      </c>
      <c r="D48" s="350">
        <v>2605.8500000000004</v>
      </c>
      <c r="E48" s="350">
        <v>2581.8000000000006</v>
      </c>
      <c r="F48" s="350">
        <v>2562.8000000000002</v>
      </c>
      <c r="G48" s="350">
        <v>2538.7500000000005</v>
      </c>
      <c r="H48" s="350">
        <v>2624.8500000000008</v>
      </c>
      <c r="I48" s="350">
        <v>2648.9</v>
      </c>
      <c r="J48" s="350">
        <v>2667.900000000001</v>
      </c>
      <c r="K48" s="349">
        <v>2629.9</v>
      </c>
      <c r="L48" s="349">
        <v>2586.85</v>
      </c>
      <c r="M48" s="349">
        <v>0.11977</v>
      </c>
      <c r="N48" s="1"/>
      <c r="O48" s="1"/>
    </row>
    <row r="49" spans="1:15" ht="12.75" customHeight="1">
      <c r="A49" s="30">
        <v>39</v>
      </c>
      <c r="B49" s="378" t="s">
        <v>241</v>
      </c>
      <c r="C49" s="349">
        <v>1587.5</v>
      </c>
      <c r="D49" s="350">
        <v>1565.6833333333334</v>
      </c>
      <c r="E49" s="350">
        <v>1533.3666666666668</v>
      </c>
      <c r="F49" s="350">
        <v>1479.2333333333333</v>
      </c>
      <c r="G49" s="350">
        <v>1446.9166666666667</v>
      </c>
      <c r="H49" s="350">
        <v>1619.8166666666668</v>
      </c>
      <c r="I49" s="350">
        <v>1652.1333333333334</v>
      </c>
      <c r="J49" s="350">
        <v>1706.2666666666669</v>
      </c>
      <c r="K49" s="349">
        <v>1598</v>
      </c>
      <c r="L49" s="349">
        <v>1511.55</v>
      </c>
      <c r="M49" s="349">
        <v>0.80783000000000005</v>
      </c>
      <c r="N49" s="1"/>
      <c r="O49" s="1"/>
    </row>
    <row r="50" spans="1:15" ht="12.75" customHeight="1">
      <c r="A50" s="30">
        <v>40</v>
      </c>
      <c r="B50" s="378" t="s">
        <v>308</v>
      </c>
      <c r="C50" s="349">
        <v>9097.7999999999993</v>
      </c>
      <c r="D50" s="350">
        <v>9076.6666666666661</v>
      </c>
      <c r="E50" s="350">
        <v>9010.1333333333314</v>
      </c>
      <c r="F50" s="350">
        <v>8922.4666666666653</v>
      </c>
      <c r="G50" s="350">
        <v>8855.9333333333307</v>
      </c>
      <c r="H50" s="350">
        <v>9164.3333333333321</v>
      </c>
      <c r="I50" s="350">
        <v>9230.8666666666686</v>
      </c>
      <c r="J50" s="350">
        <v>9318.5333333333328</v>
      </c>
      <c r="K50" s="349">
        <v>9143.2000000000007</v>
      </c>
      <c r="L50" s="349">
        <v>8989</v>
      </c>
      <c r="M50" s="349">
        <v>0.17172999999999999</v>
      </c>
      <c r="N50" s="1"/>
      <c r="O50" s="1"/>
    </row>
    <row r="51" spans="1:15" ht="12.75" customHeight="1">
      <c r="A51" s="30">
        <v>41</v>
      </c>
      <c r="B51" s="378" t="s">
        <v>59</v>
      </c>
      <c r="C51" s="349">
        <v>1261</v>
      </c>
      <c r="D51" s="350">
        <v>1250.7333333333333</v>
      </c>
      <c r="E51" s="350">
        <v>1236.4666666666667</v>
      </c>
      <c r="F51" s="350">
        <v>1211.9333333333334</v>
      </c>
      <c r="G51" s="350">
        <v>1197.6666666666667</v>
      </c>
      <c r="H51" s="350">
        <v>1275.2666666666667</v>
      </c>
      <c r="I51" s="350">
        <v>1289.5333333333335</v>
      </c>
      <c r="J51" s="350">
        <v>1314.0666666666666</v>
      </c>
      <c r="K51" s="349">
        <v>1265</v>
      </c>
      <c r="L51" s="349">
        <v>1226.2</v>
      </c>
      <c r="M51" s="349">
        <v>7.63028</v>
      </c>
      <c r="N51" s="1"/>
      <c r="O51" s="1"/>
    </row>
    <row r="52" spans="1:15" ht="12.75" customHeight="1">
      <c r="A52" s="30">
        <v>42</v>
      </c>
      <c r="B52" s="378" t="s">
        <v>60</v>
      </c>
      <c r="C52" s="349">
        <v>637.54999999999995</v>
      </c>
      <c r="D52" s="350">
        <v>630.84999999999991</v>
      </c>
      <c r="E52" s="350">
        <v>621.79999999999984</v>
      </c>
      <c r="F52" s="350">
        <v>606.04999999999995</v>
      </c>
      <c r="G52" s="350">
        <v>596.99999999999989</v>
      </c>
      <c r="H52" s="350">
        <v>646.5999999999998</v>
      </c>
      <c r="I52" s="350">
        <v>655.65</v>
      </c>
      <c r="J52" s="350">
        <v>671.39999999999975</v>
      </c>
      <c r="K52" s="349">
        <v>639.9</v>
      </c>
      <c r="L52" s="349">
        <v>615.1</v>
      </c>
      <c r="M52" s="349">
        <v>22.402159999999999</v>
      </c>
      <c r="N52" s="1"/>
      <c r="O52" s="1"/>
    </row>
    <row r="53" spans="1:15" ht="12.75" customHeight="1">
      <c r="A53" s="30">
        <v>43</v>
      </c>
      <c r="B53" s="378" t="s">
        <v>309</v>
      </c>
      <c r="C53" s="349">
        <v>522.79999999999995</v>
      </c>
      <c r="D53" s="350">
        <v>521.29999999999995</v>
      </c>
      <c r="E53" s="350">
        <v>513.54999999999995</v>
      </c>
      <c r="F53" s="350">
        <v>504.29999999999995</v>
      </c>
      <c r="G53" s="350">
        <v>496.54999999999995</v>
      </c>
      <c r="H53" s="350">
        <v>530.54999999999995</v>
      </c>
      <c r="I53" s="350">
        <v>538.29999999999995</v>
      </c>
      <c r="J53" s="350">
        <v>547.54999999999995</v>
      </c>
      <c r="K53" s="349">
        <v>529.04999999999995</v>
      </c>
      <c r="L53" s="349">
        <v>512.04999999999995</v>
      </c>
      <c r="M53" s="349">
        <v>2.1639200000000001</v>
      </c>
      <c r="N53" s="1"/>
      <c r="O53" s="1"/>
    </row>
    <row r="54" spans="1:15" ht="12.75" customHeight="1">
      <c r="A54" s="30">
        <v>44</v>
      </c>
      <c r="B54" s="378" t="s">
        <v>61</v>
      </c>
      <c r="C54" s="349">
        <v>779.15</v>
      </c>
      <c r="D54" s="350">
        <v>777.41666666666663</v>
      </c>
      <c r="E54" s="350">
        <v>767.83333333333326</v>
      </c>
      <c r="F54" s="350">
        <v>756.51666666666665</v>
      </c>
      <c r="G54" s="350">
        <v>746.93333333333328</v>
      </c>
      <c r="H54" s="350">
        <v>788.73333333333323</v>
      </c>
      <c r="I54" s="350">
        <v>798.31666666666649</v>
      </c>
      <c r="J54" s="350">
        <v>809.63333333333321</v>
      </c>
      <c r="K54" s="349">
        <v>787</v>
      </c>
      <c r="L54" s="349">
        <v>766.1</v>
      </c>
      <c r="M54" s="349">
        <v>69.235579999999999</v>
      </c>
      <c r="N54" s="1"/>
      <c r="O54" s="1"/>
    </row>
    <row r="55" spans="1:15" ht="12.75" customHeight="1">
      <c r="A55" s="30">
        <v>45</v>
      </c>
      <c r="B55" s="378" t="s">
        <v>62</v>
      </c>
      <c r="C55" s="349">
        <v>3600.7</v>
      </c>
      <c r="D55" s="350">
        <v>3576.9</v>
      </c>
      <c r="E55" s="350">
        <v>3538.8</v>
      </c>
      <c r="F55" s="350">
        <v>3476.9</v>
      </c>
      <c r="G55" s="350">
        <v>3438.8</v>
      </c>
      <c r="H55" s="350">
        <v>3638.8</v>
      </c>
      <c r="I55" s="350">
        <v>3676.8999999999996</v>
      </c>
      <c r="J55" s="350">
        <v>3738.8</v>
      </c>
      <c r="K55" s="349">
        <v>3615</v>
      </c>
      <c r="L55" s="349">
        <v>3515</v>
      </c>
      <c r="M55" s="349">
        <v>4.3256199999999998</v>
      </c>
      <c r="N55" s="1"/>
      <c r="O55" s="1"/>
    </row>
    <row r="56" spans="1:15" ht="12.75" customHeight="1">
      <c r="A56" s="30">
        <v>46</v>
      </c>
      <c r="B56" s="378" t="s">
        <v>313</v>
      </c>
      <c r="C56" s="349">
        <v>163.55000000000001</v>
      </c>
      <c r="D56" s="350">
        <v>163.48333333333335</v>
      </c>
      <c r="E56" s="350">
        <v>162.2166666666667</v>
      </c>
      <c r="F56" s="350">
        <v>160.88333333333335</v>
      </c>
      <c r="G56" s="350">
        <v>159.6166666666667</v>
      </c>
      <c r="H56" s="350">
        <v>164.81666666666669</v>
      </c>
      <c r="I56" s="350">
        <v>166.08333333333334</v>
      </c>
      <c r="J56" s="350">
        <v>167.41666666666669</v>
      </c>
      <c r="K56" s="349">
        <v>164.75</v>
      </c>
      <c r="L56" s="349">
        <v>162.15</v>
      </c>
      <c r="M56" s="349">
        <v>3.8245300000000002</v>
      </c>
      <c r="N56" s="1"/>
      <c r="O56" s="1"/>
    </row>
    <row r="57" spans="1:15" ht="12.75" customHeight="1">
      <c r="A57" s="30">
        <v>47</v>
      </c>
      <c r="B57" s="378" t="s">
        <v>314</v>
      </c>
      <c r="C57" s="349">
        <v>1128.7</v>
      </c>
      <c r="D57" s="350">
        <v>1135.2166666666667</v>
      </c>
      <c r="E57" s="350">
        <v>1115.4833333333333</v>
      </c>
      <c r="F57" s="350">
        <v>1102.2666666666667</v>
      </c>
      <c r="G57" s="350">
        <v>1082.5333333333333</v>
      </c>
      <c r="H57" s="350">
        <v>1148.4333333333334</v>
      </c>
      <c r="I57" s="350">
        <v>1168.166666666667</v>
      </c>
      <c r="J57" s="350">
        <v>1181.3833333333334</v>
      </c>
      <c r="K57" s="349">
        <v>1154.95</v>
      </c>
      <c r="L57" s="349">
        <v>1122</v>
      </c>
      <c r="M57" s="349">
        <v>0.84321000000000002</v>
      </c>
      <c r="N57" s="1"/>
      <c r="O57" s="1"/>
    </row>
    <row r="58" spans="1:15" ht="12.75" customHeight="1">
      <c r="A58" s="30">
        <v>48</v>
      </c>
      <c r="B58" s="378" t="s">
        <v>64</v>
      </c>
      <c r="C58" s="349">
        <v>16189.45</v>
      </c>
      <c r="D58" s="350">
        <v>15911.483333333332</v>
      </c>
      <c r="E58" s="350">
        <v>15552.966666666664</v>
      </c>
      <c r="F58" s="350">
        <v>14916.483333333332</v>
      </c>
      <c r="G58" s="350">
        <v>14557.966666666664</v>
      </c>
      <c r="H58" s="350">
        <v>16547.966666666664</v>
      </c>
      <c r="I58" s="350">
        <v>16906.48333333333</v>
      </c>
      <c r="J58" s="350">
        <v>17542.966666666664</v>
      </c>
      <c r="K58" s="349">
        <v>16270</v>
      </c>
      <c r="L58" s="349">
        <v>15275</v>
      </c>
      <c r="M58" s="349">
        <v>3.2237399999999998</v>
      </c>
      <c r="N58" s="1"/>
      <c r="O58" s="1"/>
    </row>
    <row r="59" spans="1:15" ht="12" customHeight="1">
      <c r="A59" s="30">
        <v>49</v>
      </c>
      <c r="B59" s="378" t="s">
        <v>246</v>
      </c>
      <c r="C59" s="349">
        <v>5198.7</v>
      </c>
      <c r="D59" s="350">
        <v>5205.2</v>
      </c>
      <c r="E59" s="350">
        <v>5144.7</v>
      </c>
      <c r="F59" s="350">
        <v>5090.7</v>
      </c>
      <c r="G59" s="350">
        <v>5030.2</v>
      </c>
      <c r="H59" s="350">
        <v>5259.2</v>
      </c>
      <c r="I59" s="350">
        <v>5319.7</v>
      </c>
      <c r="J59" s="350">
        <v>5373.7</v>
      </c>
      <c r="K59" s="349">
        <v>5265.7</v>
      </c>
      <c r="L59" s="349">
        <v>5151.2</v>
      </c>
      <c r="M59" s="349">
        <v>0.2094</v>
      </c>
      <c r="N59" s="1"/>
      <c r="O59" s="1"/>
    </row>
    <row r="60" spans="1:15" ht="12.75" customHeight="1">
      <c r="A60" s="30">
        <v>50</v>
      </c>
      <c r="B60" s="378" t="s">
        <v>65</v>
      </c>
      <c r="C60" s="349">
        <v>7011.35</v>
      </c>
      <c r="D60" s="350">
        <v>6945.5</v>
      </c>
      <c r="E60" s="350">
        <v>6854.85</v>
      </c>
      <c r="F60" s="350">
        <v>6698.35</v>
      </c>
      <c r="G60" s="350">
        <v>6607.7000000000007</v>
      </c>
      <c r="H60" s="350">
        <v>7102</v>
      </c>
      <c r="I60" s="350">
        <v>7192.65</v>
      </c>
      <c r="J60" s="350">
        <v>7349.15</v>
      </c>
      <c r="K60" s="349">
        <v>7036.15</v>
      </c>
      <c r="L60" s="349">
        <v>6789</v>
      </c>
      <c r="M60" s="349">
        <v>12.58732</v>
      </c>
      <c r="N60" s="1"/>
      <c r="O60" s="1"/>
    </row>
    <row r="61" spans="1:15" ht="12.75" customHeight="1">
      <c r="A61" s="30">
        <v>51</v>
      </c>
      <c r="B61" s="378" t="s">
        <v>315</v>
      </c>
      <c r="C61" s="349">
        <v>2787.3</v>
      </c>
      <c r="D61" s="350">
        <v>2771.2166666666667</v>
      </c>
      <c r="E61" s="350">
        <v>2716.5833333333335</v>
      </c>
      <c r="F61" s="350">
        <v>2645.8666666666668</v>
      </c>
      <c r="G61" s="350">
        <v>2591.2333333333336</v>
      </c>
      <c r="H61" s="350">
        <v>2841.9333333333334</v>
      </c>
      <c r="I61" s="350">
        <v>2896.5666666666666</v>
      </c>
      <c r="J61" s="350">
        <v>2967.2833333333333</v>
      </c>
      <c r="K61" s="349">
        <v>2825.85</v>
      </c>
      <c r="L61" s="349">
        <v>2700.5</v>
      </c>
      <c r="M61" s="349">
        <v>1.03373</v>
      </c>
      <c r="N61" s="1"/>
      <c r="O61" s="1"/>
    </row>
    <row r="62" spans="1:15" ht="12.75" customHeight="1">
      <c r="A62" s="30">
        <v>52</v>
      </c>
      <c r="B62" s="378" t="s">
        <v>66</v>
      </c>
      <c r="C62" s="349">
        <v>1898.9</v>
      </c>
      <c r="D62" s="350">
        <v>1887.9666666666665</v>
      </c>
      <c r="E62" s="350">
        <v>1865.9333333333329</v>
      </c>
      <c r="F62" s="350">
        <v>1832.9666666666665</v>
      </c>
      <c r="G62" s="350">
        <v>1810.9333333333329</v>
      </c>
      <c r="H62" s="350">
        <v>1920.9333333333329</v>
      </c>
      <c r="I62" s="350">
        <v>1942.9666666666662</v>
      </c>
      <c r="J62" s="350">
        <v>1975.9333333333329</v>
      </c>
      <c r="K62" s="349">
        <v>1910</v>
      </c>
      <c r="L62" s="349">
        <v>1855</v>
      </c>
      <c r="M62" s="349">
        <v>3.6742499999999998</v>
      </c>
      <c r="N62" s="1"/>
      <c r="O62" s="1"/>
    </row>
    <row r="63" spans="1:15" ht="12.75" customHeight="1">
      <c r="A63" s="30">
        <v>53</v>
      </c>
      <c r="B63" s="378" t="s">
        <v>316</v>
      </c>
      <c r="C63" s="349">
        <v>397.25</v>
      </c>
      <c r="D63" s="350">
        <v>389.31666666666666</v>
      </c>
      <c r="E63" s="350">
        <v>373.48333333333335</v>
      </c>
      <c r="F63" s="350">
        <v>349.7166666666667</v>
      </c>
      <c r="G63" s="350">
        <v>333.88333333333338</v>
      </c>
      <c r="H63" s="350">
        <v>413.08333333333331</v>
      </c>
      <c r="I63" s="350">
        <v>428.91666666666669</v>
      </c>
      <c r="J63" s="350">
        <v>452.68333333333328</v>
      </c>
      <c r="K63" s="349">
        <v>405.15</v>
      </c>
      <c r="L63" s="349">
        <v>365.55</v>
      </c>
      <c r="M63" s="349">
        <v>53.874920000000003</v>
      </c>
      <c r="N63" s="1"/>
      <c r="O63" s="1"/>
    </row>
    <row r="64" spans="1:15" ht="12.75" customHeight="1">
      <c r="A64" s="30">
        <v>54</v>
      </c>
      <c r="B64" s="378" t="s">
        <v>67</v>
      </c>
      <c r="C64" s="349">
        <v>307.60000000000002</v>
      </c>
      <c r="D64" s="350">
        <v>306.33333333333331</v>
      </c>
      <c r="E64" s="350">
        <v>302.66666666666663</v>
      </c>
      <c r="F64" s="350">
        <v>297.73333333333329</v>
      </c>
      <c r="G64" s="350">
        <v>294.06666666666661</v>
      </c>
      <c r="H64" s="350">
        <v>311.26666666666665</v>
      </c>
      <c r="I64" s="350">
        <v>314.93333333333328</v>
      </c>
      <c r="J64" s="350">
        <v>319.86666666666667</v>
      </c>
      <c r="K64" s="349">
        <v>310</v>
      </c>
      <c r="L64" s="349">
        <v>301.39999999999998</v>
      </c>
      <c r="M64" s="349">
        <v>49.494459999999997</v>
      </c>
      <c r="N64" s="1"/>
      <c r="O64" s="1"/>
    </row>
    <row r="65" spans="1:15" ht="12.75" customHeight="1">
      <c r="A65" s="30">
        <v>55</v>
      </c>
      <c r="B65" s="378" t="s">
        <v>68</v>
      </c>
      <c r="C65" s="349">
        <v>104.85</v>
      </c>
      <c r="D65" s="350">
        <v>103.23333333333333</v>
      </c>
      <c r="E65" s="350">
        <v>100.66666666666667</v>
      </c>
      <c r="F65" s="350">
        <v>96.483333333333334</v>
      </c>
      <c r="G65" s="350">
        <v>93.916666666666671</v>
      </c>
      <c r="H65" s="350">
        <v>107.41666666666667</v>
      </c>
      <c r="I65" s="350">
        <v>109.98333333333333</v>
      </c>
      <c r="J65" s="350">
        <v>114.16666666666667</v>
      </c>
      <c r="K65" s="349">
        <v>105.8</v>
      </c>
      <c r="L65" s="349">
        <v>99.05</v>
      </c>
      <c r="M65" s="349">
        <v>519.55993999999998</v>
      </c>
      <c r="N65" s="1"/>
      <c r="O65" s="1"/>
    </row>
    <row r="66" spans="1:15" ht="12.75" customHeight="1">
      <c r="A66" s="30">
        <v>56</v>
      </c>
      <c r="B66" s="378" t="s">
        <v>247</v>
      </c>
      <c r="C66" s="349">
        <v>50.2</v>
      </c>
      <c r="D66" s="350">
        <v>50.1</v>
      </c>
      <c r="E66" s="350">
        <v>49.7</v>
      </c>
      <c r="F66" s="350">
        <v>49.2</v>
      </c>
      <c r="G66" s="350">
        <v>48.800000000000004</v>
      </c>
      <c r="H66" s="350">
        <v>50.6</v>
      </c>
      <c r="I66" s="350">
        <v>50.999999999999993</v>
      </c>
      <c r="J66" s="350">
        <v>51.5</v>
      </c>
      <c r="K66" s="349">
        <v>50.5</v>
      </c>
      <c r="L66" s="349">
        <v>49.6</v>
      </c>
      <c r="M66" s="349">
        <v>40.969880000000003</v>
      </c>
      <c r="N66" s="1"/>
      <c r="O66" s="1"/>
    </row>
    <row r="67" spans="1:15" ht="12.75" customHeight="1">
      <c r="A67" s="30">
        <v>57</v>
      </c>
      <c r="B67" s="378" t="s">
        <v>310</v>
      </c>
      <c r="C67" s="349">
        <v>2748</v>
      </c>
      <c r="D67" s="350">
        <v>2741.3166666666671</v>
      </c>
      <c r="E67" s="350">
        <v>2696.6833333333343</v>
      </c>
      <c r="F67" s="350">
        <v>2645.3666666666672</v>
      </c>
      <c r="G67" s="350">
        <v>2600.7333333333345</v>
      </c>
      <c r="H67" s="350">
        <v>2792.6333333333341</v>
      </c>
      <c r="I67" s="350">
        <v>2837.2666666666664</v>
      </c>
      <c r="J67" s="350">
        <v>2888.5833333333339</v>
      </c>
      <c r="K67" s="349">
        <v>2785.95</v>
      </c>
      <c r="L67" s="349">
        <v>2690</v>
      </c>
      <c r="M67" s="349">
        <v>0.59921999999999997</v>
      </c>
      <c r="N67" s="1"/>
      <c r="O67" s="1"/>
    </row>
    <row r="68" spans="1:15" ht="12.75" customHeight="1">
      <c r="A68" s="30">
        <v>58</v>
      </c>
      <c r="B68" s="378" t="s">
        <v>69</v>
      </c>
      <c r="C68" s="349">
        <v>1883.5</v>
      </c>
      <c r="D68" s="350">
        <v>1865.8333333333333</v>
      </c>
      <c r="E68" s="350">
        <v>1839.6666666666665</v>
      </c>
      <c r="F68" s="350">
        <v>1795.8333333333333</v>
      </c>
      <c r="G68" s="350">
        <v>1769.6666666666665</v>
      </c>
      <c r="H68" s="350">
        <v>1909.6666666666665</v>
      </c>
      <c r="I68" s="350">
        <v>1935.833333333333</v>
      </c>
      <c r="J68" s="350">
        <v>1979.6666666666665</v>
      </c>
      <c r="K68" s="349">
        <v>1892</v>
      </c>
      <c r="L68" s="349">
        <v>1822</v>
      </c>
      <c r="M68" s="349">
        <v>2.4253100000000001</v>
      </c>
      <c r="N68" s="1"/>
      <c r="O68" s="1"/>
    </row>
    <row r="69" spans="1:15" ht="12.75" customHeight="1">
      <c r="A69" s="30">
        <v>59</v>
      </c>
      <c r="B69" s="378" t="s">
        <v>318</v>
      </c>
      <c r="C69" s="349">
        <v>4331.55</v>
      </c>
      <c r="D69" s="350">
        <v>4349.0166666666664</v>
      </c>
      <c r="E69" s="350">
        <v>4308.0333333333328</v>
      </c>
      <c r="F69" s="350">
        <v>4284.5166666666664</v>
      </c>
      <c r="G69" s="350">
        <v>4243.5333333333328</v>
      </c>
      <c r="H69" s="350">
        <v>4372.5333333333328</v>
      </c>
      <c r="I69" s="350">
        <v>4413.5166666666664</v>
      </c>
      <c r="J69" s="350">
        <v>4437.0333333333328</v>
      </c>
      <c r="K69" s="349">
        <v>4390</v>
      </c>
      <c r="L69" s="349">
        <v>4325.5</v>
      </c>
      <c r="M69" s="349">
        <v>8.5319999999999993E-2</v>
      </c>
      <c r="N69" s="1"/>
      <c r="O69" s="1"/>
    </row>
    <row r="70" spans="1:15" ht="12.75" customHeight="1">
      <c r="A70" s="30">
        <v>60</v>
      </c>
      <c r="B70" s="378" t="s">
        <v>248</v>
      </c>
      <c r="C70" s="349">
        <v>963.55</v>
      </c>
      <c r="D70" s="350">
        <v>969.94999999999993</v>
      </c>
      <c r="E70" s="350">
        <v>955.59999999999991</v>
      </c>
      <c r="F70" s="350">
        <v>947.65</v>
      </c>
      <c r="G70" s="350">
        <v>933.3</v>
      </c>
      <c r="H70" s="350">
        <v>977.89999999999986</v>
      </c>
      <c r="I70" s="350">
        <v>992.25</v>
      </c>
      <c r="J70" s="350">
        <v>1000.1999999999998</v>
      </c>
      <c r="K70" s="349">
        <v>984.3</v>
      </c>
      <c r="L70" s="349">
        <v>962</v>
      </c>
      <c r="M70" s="349">
        <v>0.43770999999999999</v>
      </c>
      <c r="N70" s="1"/>
      <c r="O70" s="1"/>
    </row>
    <row r="71" spans="1:15" ht="12.75" customHeight="1">
      <c r="A71" s="30">
        <v>61</v>
      </c>
      <c r="B71" s="378" t="s">
        <v>319</v>
      </c>
      <c r="C71" s="349">
        <v>444.4</v>
      </c>
      <c r="D71" s="350">
        <v>445.7</v>
      </c>
      <c r="E71" s="350">
        <v>433.7</v>
      </c>
      <c r="F71" s="350">
        <v>423</v>
      </c>
      <c r="G71" s="350">
        <v>411</v>
      </c>
      <c r="H71" s="350">
        <v>456.4</v>
      </c>
      <c r="I71" s="350">
        <v>468.4</v>
      </c>
      <c r="J71" s="350">
        <v>479.09999999999997</v>
      </c>
      <c r="K71" s="349">
        <v>457.7</v>
      </c>
      <c r="L71" s="349">
        <v>435</v>
      </c>
      <c r="M71" s="349">
        <v>3.2624399999999998</v>
      </c>
      <c r="N71" s="1"/>
      <c r="O71" s="1"/>
    </row>
    <row r="72" spans="1:15" ht="12.75" customHeight="1">
      <c r="A72" s="30">
        <v>62</v>
      </c>
      <c r="B72" s="378" t="s">
        <v>71</v>
      </c>
      <c r="C72" s="349">
        <v>197.35</v>
      </c>
      <c r="D72" s="350">
        <v>196.93333333333331</v>
      </c>
      <c r="E72" s="350">
        <v>193.76666666666662</v>
      </c>
      <c r="F72" s="350">
        <v>190.18333333333331</v>
      </c>
      <c r="G72" s="350">
        <v>187.01666666666662</v>
      </c>
      <c r="H72" s="350">
        <v>200.51666666666662</v>
      </c>
      <c r="I72" s="350">
        <v>203.68333333333331</v>
      </c>
      <c r="J72" s="350">
        <v>207.26666666666662</v>
      </c>
      <c r="K72" s="349">
        <v>200.1</v>
      </c>
      <c r="L72" s="349">
        <v>193.35</v>
      </c>
      <c r="M72" s="349">
        <v>68.032330000000002</v>
      </c>
      <c r="N72" s="1"/>
      <c r="O72" s="1"/>
    </row>
    <row r="73" spans="1:15" ht="12.75" customHeight="1">
      <c r="A73" s="30">
        <v>63</v>
      </c>
      <c r="B73" s="378" t="s">
        <v>311</v>
      </c>
      <c r="C73" s="349">
        <v>1509.3</v>
      </c>
      <c r="D73" s="350">
        <v>1507.1499999999999</v>
      </c>
      <c r="E73" s="350">
        <v>1477.1499999999996</v>
      </c>
      <c r="F73" s="350">
        <v>1444.9999999999998</v>
      </c>
      <c r="G73" s="350">
        <v>1414.9999999999995</v>
      </c>
      <c r="H73" s="350">
        <v>1539.2999999999997</v>
      </c>
      <c r="I73" s="350">
        <v>1569.3000000000002</v>
      </c>
      <c r="J73" s="350">
        <v>1601.4499999999998</v>
      </c>
      <c r="K73" s="349">
        <v>1537.15</v>
      </c>
      <c r="L73" s="349">
        <v>1475</v>
      </c>
      <c r="M73" s="349">
        <v>2.35501</v>
      </c>
      <c r="N73" s="1"/>
      <c r="O73" s="1"/>
    </row>
    <row r="74" spans="1:15" ht="12.75" customHeight="1">
      <c r="A74" s="30">
        <v>64</v>
      </c>
      <c r="B74" s="378" t="s">
        <v>72</v>
      </c>
      <c r="C74" s="349">
        <v>727.05</v>
      </c>
      <c r="D74" s="350">
        <v>720.5</v>
      </c>
      <c r="E74" s="350">
        <v>712.15</v>
      </c>
      <c r="F74" s="350">
        <v>697.25</v>
      </c>
      <c r="G74" s="350">
        <v>688.9</v>
      </c>
      <c r="H74" s="350">
        <v>735.4</v>
      </c>
      <c r="I74" s="350">
        <v>743.74999999999989</v>
      </c>
      <c r="J74" s="350">
        <v>758.65</v>
      </c>
      <c r="K74" s="349">
        <v>728.85</v>
      </c>
      <c r="L74" s="349">
        <v>705.6</v>
      </c>
      <c r="M74" s="349">
        <v>4.2029100000000001</v>
      </c>
      <c r="N74" s="1"/>
      <c r="O74" s="1"/>
    </row>
    <row r="75" spans="1:15" ht="12.75" customHeight="1">
      <c r="A75" s="30">
        <v>65</v>
      </c>
      <c r="B75" s="378" t="s">
        <v>73</v>
      </c>
      <c r="C75" s="349">
        <v>691</v>
      </c>
      <c r="D75" s="350">
        <v>679.18333333333328</v>
      </c>
      <c r="E75" s="350">
        <v>662.31666666666661</v>
      </c>
      <c r="F75" s="350">
        <v>633.63333333333333</v>
      </c>
      <c r="G75" s="350">
        <v>616.76666666666665</v>
      </c>
      <c r="H75" s="350">
        <v>707.86666666666656</v>
      </c>
      <c r="I75" s="350">
        <v>724.73333333333312</v>
      </c>
      <c r="J75" s="350">
        <v>753.41666666666652</v>
      </c>
      <c r="K75" s="349">
        <v>696.05</v>
      </c>
      <c r="L75" s="349">
        <v>650.5</v>
      </c>
      <c r="M75" s="349">
        <v>16.390899999999998</v>
      </c>
      <c r="N75" s="1"/>
      <c r="O75" s="1"/>
    </row>
    <row r="76" spans="1:15" ht="12.75" customHeight="1">
      <c r="A76" s="30">
        <v>66</v>
      </c>
      <c r="B76" s="378" t="s">
        <v>320</v>
      </c>
      <c r="C76" s="349">
        <v>12249.55</v>
      </c>
      <c r="D76" s="350">
        <v>12189.866666666667</v>
      </c>
      <c r="E76" s="350">
        <v>11880.733333333334</v>
      </c>
      <c r="F76" s="350">
        <v>11511.916666666666</v>
      </c>
      <c r="G76" s="350">
        <v>11202.783333333333</v>
      </c>
      <c r="H76" s="350">
        <v>12558.683333333334</v>
      </c>
      <c r="I76" s="350">
        <v>12867.816666666669</v>
      </c>
      <c r="J76" s="350">
        <v>13236.633333333335</v>
      </c>
      <c r="K76" s="349">
        <v>12499</v>
      </c>
      <c r="L76" s="349">
        <v>11821.05</v>
      </c>
      <c r="M76" s="349">
        <v>6.232E-2</v>
      </c>
      <c r="N76" s="1"/>
      <c r="O76" s="1"/>
    </row>
    <row r="77" spans="1:15" ht="12.75" customHeight="1">
      <c r="A77" s="30">
        <v>67</v>
      </c>
      <c r="B77" s="378" t="s">
        <v>75</v>
      </c>
      <c r="C77" s="349">
        <v>699.25</v>
      </c>
      <c r="D77" s="350">
        <v>696.41666666666663</v>
      </c>
      <c r="E77" s="350">
        <v>690.33333333333326</v>
      </c>
      <c r="F77" s="350">
        <v>681.41666666666663</v>
      </c>
      <c r="G77" s="350">
        <v>675.33333333333326</v>
      </c>
      <c r="H77" s="350">
        <v>705.33333333333326</v>
      </c>
      <c r="I77" s="350">
        <v>711.41666666666652</v>
      </c>
      <c r="J77" s="350">
        <v>720.33333333333326</v>
      </c>
      <c r="K77" s="349">
        <v>702.5</v>
      </c>
      <c r="L77" s="349">
        <v>687.5</v>
      </c>
      <c r="M77" s="349">
        <v>91.488039999999998</v>
      </c>
      <c r="N77" s="1"/>
      <c r="O77" s="1"/>
    </row>
    <row r="78" spans="1:15" ht="12.75" customHeight="1">
      <c r="A78" s="30">
        <v>68</v>
      </c>
      <c r="B78" s="378" t="s">
        <v>76</v>
      </c>
      <c r="C78" s="349">
        <v>49.45</v>
      </c>
      <c r="D78" s="350">
        <v>49.25</v>
      </c>
      <c r="E78" s="350">
        <v>48.4</v>
      </c>
      <c r="F78" s="350">
        <v>47.35</v>
      </c>
      <c r="G78" s="350">
        <v>46.5</v>
      </c>
      <c r="H78" s="350">
        <v>50.3</v>
      </c>
      <c r="I78" s="350">
        <v>51.149999999999991</v>
      </c>
      <c r="J78" s="350">
        <v>52.199999999999996</v>
      </c>
      <c r="K78" s="349">
        <v>50.1</v>
      </c>
      <c r="L78" s="349">
        <v>48.2</v>
      </c>
      <c r="M78" s="349">
        <v>513.16741000000002</v>
      </c>
      <c r="N78" s="1"/>
      <c r="O78" s="1"/>
    </row>
    <row r="79" spans="1:15" ht="12.75" customHeight="1">
      <c r="A79" s="30">
        <v>69</v>
      </c>
      <c r="B79" s="378" t="s">
        <v>77</v>
      </c>
      <c r="C79" s="349">
        <v>384.3</v>
      </c>
      <c r="D79" s="350">
        <v>382.34999999999997</v>
      </c>
      <c r="E79" s="350">
        <v>379.19999999999993</v>
      </c>
      <c r="F79" s="350">
        <v>374.09999999999997</v>
      </c>
      <c r="G79" s="350">
        <v>370.94999999999993</v>
      </c>
      <c r="H79" s="350">
        <v>387.44999999999993</v>
      </c>
      <c r="I79" s="350">
        <v>390.59999999999991</v>
      </c>
      <c r="J79" s="350">
        <v>395.69999999999993</v>
      </c>
      <c r="K79" s="349">
        <v>385.5</v>
      </c>
      <c r="L79" s="349">
        <v>377.25</v>
      </c>
      <c r="M79" s="349">
        <v>17.272600000000001</v>
      </c>
      <c r="N79" s="1"/>
      <c r="O79" s="1"/>
    </row>
    <row r="80" spans="1:15" ht="12.75" customHeight="1">
      <c r="A80" s="30">
        <v>70</v>
      </c>
      <c r="B80" s="378" t="s">
        <v>321</v>
      </c>
      <c r="C80" s="349">
        <v>1080.6500000000001</v>
      </c>
      <c r="D80" s="350">
        <v>1081.5333333333335</v>
      </c>
      <c r="E80" s="350">
        <v>1063.116666666667</v>
      </c>
      <c r="F80" s="350">
        <v>1045.5833333333335</v>
      </c>
      <c r="G80" s="350">
        <v>1027.166666666667</v>
      </c>
      <c r="H80" s="350">
        <v>1099.0666666666671</v>
      </c>
      <c r="I80" s="350">
        <v>1117.4833333333336</v>
      </c>
      <c r="J80" s="350">
        <v>1135.0166666666671</v>
      </c>
      <c r="K80" s="349">
        <v>1099.95</v>
      </c>
      <c r="L80" s="349">
        <v>1064</v>
      </c>
      <c r="M80" s="349">
        <v>2.2229899999999998</v>
      </c>
      <c r="N80" s="1"/>
      <c r="O80" s="1"/>
    </row>
    <row r="81" spans="1:15" ht="12.75" customHeight="1">
      <c r="A81" s="30">
        <v>71</v>
      </c>
      <c r="B81" s="378" t="s">
        <v>323</v>
      </c>
      <c r="C81" s="349">
        <v>6104.25</v>
      </c>
      <c r="D81" s="350">
        <v>6109.166666666667</v>
      </c>
      <c r="E81" s="350">
        <v>6028.3333333333339</v>
      </c>
      <c r="F81" s="350">
        <v>5952.416666666667</v>
      </c>
      <c r="G81" s="350">
        <v>5871.5833333333339</v>
      </c>
      <c r="H81" s="350">
        <v>6185.0833333333339</v>
      </c>
      <c r="I81" s="350">
        <v>6265.9166666666679</v>
      </c>
      <c r="J81" s="350">
        <v>6341.8333333333339</v>
      </c>
      <c r="K81" s="349">
        <v>6190</v>
      </c>
      <c r="L81" s="349">
        <v>6033.25</v>
      </c>
      <c r="M81" s="349">
        <v>0.14227999999999999</v>
      </c>
      <c r="N81" s="1"/>
      <c r="O81" s="1"/>
    </row>
    <row r="82" spans="1:15" ht="12.75" customHeight="1">
      <c r="A82" s="30">
        <v>72</v>
      </c>
      <c r="B82" s="378" t="s">
        <v>324</v>
      </c>
      <c r="C82" s="349">
        <v>1068.8</v>
      </c>
      <c r="D82" s="350">
        <v>1056.5166666666667</v>
      </c>
      <c r="E82" s="350">
        <v>1021.9833333333333</v>
      </c>
      <c r="F82" s="350">
        <v>975.16666666666674</v>
      </c>
      <c r="G82" s="350">
        <v>940.63333333333344</v>
      </c>
      <c r="H82" s="350">
        <v>1103.3333333333333</v>
      </c>
      <c r="I82" s="350">
        <v>1137.8666666666666</v>
      </c>
      <c r="J82" s="350">
        <v>1184.6833333333332</v>
      </c>
      <c r="K82" s="349">
        <v>1091.05</v>
      </c>
      <c r="L82" s="349">
        <v>1009.7</v>
      </c>
      <c r="M82" s="349">
        <v>1.55399</v>
      </c>
      <c r="N82" s="1"/>
      <c r="O82" s="1"/>
    </row>
    <row r="83" spans="1:15" ht="12.75" customHeight="1">
      <c r="A83" s="30">
        <v>73</v>
      </c>
      <c r="B83" s="378" t="s">
        <v>78</v>
      </c>
      <c r="C83" s="349">
        <v>15970.15</v>
      </c>
      <c r="D83" s="350">
        <v>15815.366666666667</v>
      </c>
      <c r="E83" s="350">
        <v>15553.783333333333</v>
      </c>
      <c r="F83" s="350">
        <v>15137.416666666666</v>
      </c>
      <c r="G83" s="350">
        <v>14875.833333333332</v>
      </c>
      <c r="H83" s="350">
        <v>16231.733333333334</v>
      </c>
      <c r="I83" s="350">
        <v>16493.316666666666</v>
      </c>
      <c r="J83" s="350">
        <v>16909.683333333334</v>
      </c>
      <c r="K83" s="349">
        <v>16076.95</v>
      </c>
      <c r="L83" s="349">
        <v>15399</v>
      </c>
      <c r="M83" s="349">
        <v>0.37504999999999999</v>
      </c>
      <c r="N83" s="1"/>
      <c r="O83" s="1"/>
    </row>
    <row r="84" spans="1:15" ht="12.75" customHeight="1">
      <c r="A84" s="30">
        <v>74</v>
      </c>
      <c r="B84" s="378" t="s">
        <v>80</v>
      </c>
      <c r="C84" s="349">
        <v>355.3</v>
      </c>
      <c r="D84" s="350">
        <v>356.34999999999997</v>
      </c>
      <c r="E84" s="350">
        <v>348.24999999999994</v>
      </c>
      <c r="F84" s="350">
        <v>341.2</v>
      </c>
      <c r="G84" s="350">
        <v>333.09999999999997</v>
      </c>
      <c r="H84" s="350">
        <v>363.39999999999992</v>
      </c>
      <c r="I84" s="350">
        <v>371.49999999999994</v>
      </c>
      <c r="J84" s="350">
        <v>378.5499999999999</v>
      </c>
      <c r="K84" s="349">
        <v>364.45</v>
      </c>
      <c r="L84" s="349">
        <v>349.3</v>
      </c>
      <c r="M84" s="349">
        <v>70.530810000000002</v>
      </c>
      <c r="N84" s="1"/>
      <c r="O84" s="1"/>
    </row>
    <row r="85" spans="1:15" ht="12.75" customHeight="1">
      <c r="A85" s="30">
        <v>75</v>
      </c>
      <c r="B85" s="378" t="s">
        <v>325</v>
      </c>
      <c r="C85" s="349">
        <v>492.6</v>
      </c>
      <c r="D85" s="350">
        <v>489.91666666666669</v>
      </c>
      <c r="E85" s="350">
        <v>477.73333333333335</v>
      </c>
      <c r="F85" s="350">
        <v>462.86666666666667</v>
      </c>
      <c r="G85" s="350">
        <v>450.68333333333334</v>
      </c>
      <c r="H85" s="350">
        <v>504.78333333333336</v>
      </c>
      <c r="I85" s="350">
        <v>516.9666666666667</v>
      </c>
      <c r="J85" s="350">
        <v>531.83333333333337</v>
      </c>
      <c r="K85" s="349">
        <v>502.1</v>
      </c>
      <c r="L85" s="349">
        <v>475.05</v>
      </c>
      <c r="M85" s="349">
        <v>2.42144</v>
      </c>
      <c r="N85" s="1"/>
      <c r="O85" s="1"/>
    </row>
    <row r="86" spans="1:15" ht="12.75" customHeight="1">
      <c r="A86" s="30">
        <v>76</v>
      </c>
      <c r="B86" s="378" t="s">
        <v>81</v>
      </c>
      <c r="C86" s="349">
        <v>3489.75</v>
      </c>
      <c r="D86" s="350">
        <v>3464.25</v>
      </c>
      <c r="E86" s="350">
        <v>3430.5</v>
      </c>
      <c r="F86" s="350">
        <v>3371.25</v>
      </c>
      <c r="G86" s="350">
        <v>3337.5</v>
      </c>
      <c r="H86" s="350">
        <v>3523.5</v>
      </c>
      <c r="I86" s="350">
        <v>3557.25</v>
      </c>
      <c r="J86" s="350">
        <v>3616.5</v>
      </c>
      <c r="K86" s="349">
        <v>3498</v>
      </c>
      <c r="L86" s="349">
        <v>3405</v>
      </c>
      <c r="M86" s="349">
        <v>2.4637199999999999</v>
      </c>
      <c r="N86" s="1"/>
      <c r="O86" s="1"/>
    </row>
    <row r="87" spans="1:15" ht="12.75" customHeight="1">
      <c r="A87" s="30">
        <v>77</v>
      </c>
      <c r="B87" s="378" t="s">
        <v>312</v>
      </c>
      <c r="C87" s="349">
        <v>2064.1999999999998</v>
      </c>
      <c r="D87" s="350">
        <v>2068.0666666666666</v>
      </c>
      <c r="E87" s="350">
        <v>2026.1333333333332</v>
      </c>
      <c r="F87" s="350">
        <v>1988.0666666666666</v>
      </c>
      <c r="G87" s="350">
        <v>1946.1333333333332</v>
      </c>
      <c r="H87" s="350">
        <v>2106.1333333333332</v>
      </c>
      <c r="I87" s="350">
        <v>2148.0666666666666</v>
      </c>
      <c r="J87" s="350">
        <v>2186.1333333333332</v>
      </c>
      <c r="K87" s="349">
        <v>2110</v>
      </c>
      <c r="L87" s="349">
        <v>2030</v>
      </c>
      <c r="M87" s="349">
        <v>11.21053</v>
      </c>
      <c r="N87" s="1"/>
      <c r="O87" s="1"/>
    </row>
    <row r="88" spans="1:15" ht="12.75" customHeight="1">
      <c r="A88" s="30">
        <v>78</v>
      </c>
      <c r="B88" s="378" t="s">
        <v>322</v>
      </c>
      <c r="C88" s="349">
        <v>416.7</v>
      </c>
      <c r="D88" s="350">
        <v>409.61666666666662</v>
      </c>
      <c r="E88" s="350">
        <v>399.68333333333322</v>
      </c>
      <c r="F88" s="350">
        <v>382.66666666666663</v>
      </c>
      <c r="G88" s="350">
        <v>372.73333333333323</v>
      </c>
      <c r="H88" s="350">
        <v>426.63333333333321</v>
      </c>
      <c r="I88" s="350">
        <v>436.56666666666661</v>
      </c>
      <c r="J88" s="350">
        <v>453.5833333333332</v>
      </c>
      <c r="K88" s="349">
        <v>419.55</v>
      </c>
      <c r="L88" s="349">
        <v>392.6</v>
      </c>
      <c r="M88" s="349">
        <v>36.230240000000002</v>
      </c>
      <c r="N88" s="1"/>
      <c r="O88" s="1"/>
    </row>
    <row r="89" spans="1:15" ht="12.75" customHeight="1">
      <c r="A89" s="30">
        <v>79</v>
      </c>
      <c r="B89" s="378" t="s">
        <v>326</v>
      </c>
      <c r="C89" s="349" t="e">
        <v>#N/A</v>
      </c>
      <c r="D89" s="350" t="e">
        <v>#N/A</v>
      </c>
      <c r="E89" s="350" t="e">
        <v>#N/A</v>
      </c>
      <c r="F89" s="350" t="e">
        <v>#N/A</v>
      </c>
      <c r="G89" s="350" t="e">
        <v>#N/A</v>
      </c>
      <c r="H89" s="350" t="e">
        <v>#N/A</v>
      </c>
      <c r="I89" s="350" t="e">
        <v>#N/A</v>
      </c>
      <c r="J89" s="350" t="e">
        <v>#N/A</v>
      </c>
      <c r="K89" s="349" t="e">
        <v>#N/A</v>
      </c>
      <c r="L89" s="349" t="e">
        <v>#N/A</v>
      </c>
      <c r="M89" s="349" t="e">
        <v>#N/A</v>
      </c>
      <c r="N89" s="1"/>
      <c r="O89" s="1"/>
    </row>
    <row r="90" spans="1:15" ht="12.75" customHeight="1">
      <c r="A90" s="30">
        <v>80</v>
      </c>
      <c r="B90" s="378" t="s">
        <v>82</v>
      </c>
      <c r="C90" s="349">
        <v>366.45</v>
      </c>
      <c r="D90" s="350">
        <v>363.35000000000008</v>
      </c>
      <c r="E90" s="350">
        <v>358.70000000000016</v>
      </c>
      <c r="F90" s="350">
        <v>350.9500000000001</v>
      </c>
      <c r="G90" s="350">
        <v>346.30000000000018</v>
      </c>
      <c r="H90" s="350">
        <v>371.10000000000014</v>
      </c>
      <c r="I90" s="350">
        <v>375.75000000000011</v>
      </c>
      <c r="J90" s="350">
        <v>383.50000000000011</v>
      </c>
      <c r="K90" s="349">
        <v>368</v>
      </c>
      <c r="L90" s="349">
        <v>355.6</v>
      </c>
      <c r="M90" s="349">
        <v>28.669</v>
      </c>
      <c r="N90" s="1"/>
      <c r="O90" s="1"/>
    </row>
    <row r="91" spans="1:15" ht="12.75" customHeight="1">
      <c r="A91" s="30">
        <v>81</v>
      </c>
      <c r="B91" s="378" t="s">
        <v>344</v>
      </c>
      <c r="C91" s="349">
        <v>2339.4499999999998</v>
      </c>
      <c r="D91" s="350">
        <v>2348.0333333333333</v>
      </c>
      <c r="E91" s="350">
        <v>2311.4166666666665</v>
      </c>
      <c r="F91" s="350">
        <v>2283.3833333333332</v>
      </c>
      <c r="G91" s="350">
        <v>2246.7666666666664</v>
      </c>
      <c r="H91" s="350">
        <v>2376.0666666666666</v>
      </c>
      <c r="I91" s="350">
        <v>2412.6833333333334</v>
      </c>
      <c r="J91" s="350">
        <v>2440.7166666666667</v>
      </c>
      <c r="K91" s="349">
        <v>2384.65</v>
      </c>
      <c r="L91" s="349">
        <v>2320</v>
      </c>
      <c r="M91" s="349">
        <v>2.4290400000000001</v>
      </c>
      <c r="N91" s="1"/>
      <c r="O91" s="1"/>
    </row>
    <row r="92" spans="1:15" ht="12.75" customHeight="1">
      <c r="A92" s="30">
        <v>82</v>
      </c>
      <c r="B92" s="378" t="s">
        <v>83</v>
      </c>
      <c r="C92" s="349">
        <v>230.45</v>
      </c>
      <c r="D92" s="350">
        <v>227.78333333333333</v>
      </c>
      <c r="E92" s="350">
        <v>223.66666666666666</v>
      </c>
      <c r="F92" s="350">
        <v>216.88333333333333</v>
      </c>
      <c r="G92" s="350">
        <v>212.76666666666665</v>
      </c>
      <c r="H92" s="350">
        <v>234.56666666666666</v>
      </c>
      <c r="I92" s="350">
        <v>238.68333333333334</v>
      </c>
      <c r="J92" s="350">
        <v>245.46666666666667</v>
      </c>
      <c r="K92" s="349">
        <v>231.9</v>
      </c>
      <c r="L92" s="349">
        <v>221</v>
      </c>
      <c r="M92" s="349">
        <v>152.56952000000001</v>
      </c>
      <c r="N92" s="1"/>
      <c r="O92" s="1"/>
    </row>
    <row r="93" spans="1:15" ht="12.75" customHeight="1">
      <c r="A93" s="30">
        <v>83</v>
      </c>
      <c r="B93" s="378" t="s">
        <v>330</v>
      </c>
      <c r="C93" s="349">
        <v>586.45000000000005</v>
      </c>
      <c r="D93" s="350">
        <v>582.51666666666665</v>
      </c>
      <c r="E93" s="350">
        <v>576.13333333333333</v>
      </c>
      <c r="F93" s="350">
        <v>565.81666666666672</v>
      </c>
      <c r="G93" s="350">
        <v>559.43333333333339</v>
      </c>
      <c r="H93" s="350">
        <v>592.83333333333326</v>
      </c>
      <c r="I93" s="350">
        <v>599.21666666666647</v>
      </c>
      <c r="J93" s="350">
        <v>609.53333333333319</v>
      </c>
      <c r="K93" s="349">
        <v>588.9</v>
      </c>
      <c r="L93" s="349">
        <v>572.20000000000005</v>
      </c>
      <c r="M93" s="349">
        <v>6.2064300000000001</v>
      </c>
      <c r="N93" s="1"/>
      <c r="O93" s="1"/>
    </row>
    <row r="94" spans="1:15" ht="12.75" customHeight="1">
      <c r="A94" s="30">
        <v>84</v>
      </c>
      <c r="B94" s="378" t="s">
        <v>331</v>
      </c>
      <c r="C94" s="349">
        <v>733.25</v>
      </c>
      <c r="D94" s="350">
        <v>736.41666666666663</v>
      </c>
      <c r="E94" s="350">
        <v>720.83333333333326</v>
      </c>
      <c r="F94" s="350">
        <v>708.41666666666663</v>
      </c>
      <c r="G94" s="350">
        <v>692.83333333333326</v>
      </c>
      <c r="H94" s="350">
        <v>748.83333333333326</v>
      </c>
      <c r="I94" s="350">
        <v>764.41666666666652</v>
      </c>
      <c r="J94" s="350">
        <v>776.83333333333326</v>
      </c>
      <c r="K94" s="349">
        <v>752</v>
      </c>
      <c r="L94" s="349">
        <v>724</v>
      </c>
      <c r="M94" s="349">
        <v>1.0111300000000001</v>
      </c>
      <c r="N94" s="1"/>
      <c r="O94" s="1"/>
    </row>
    <row r="95" spans="1:15" ht="12.75" customHeight="1">
      <c r="A95" s="30">
        <v>85</v>
      </c>
      <c r="B95" s="378" t="s">
        <v>333</v>
      </c>
      <c r="C95" s="349">
        <v>853.15</v>
      </c>
      <c r="D95" s="350">
        <v>849.06666666666661</v>
      </c>
      <c r="E95" s="350">
        <v>832.73333333333323</v>
      </c>
      <c r="F95" s="350">
        <v>812.31666666666661</v>
      </c>
      <c r="G95" s="350">
        <v>795.98333333333323</v>
      </c>
      <c r="H95" s="350">
        <v>869.48333333333323</v>
      </c>
      <c r="I95" s="350">
        <v>885.81666666666672</v>
      </c>
      <c r="J95" s="350">
        <v>906.23333333333323</v>
      </c>
      <c r="K95" s="349">
        <v>865.4</v>
      </c>
      <c r="L95" s="349">
        <v>828.65</v>
      </c>
      <c r="M95" s="349">
        <v>2.7591600000000001</v>
      </c>
      <c r="N95" s="1"/>
      <c r="O95" s="1"/>
    </row>
    <row r="96" spans="1:15" ht="12.75" customHeight="1">
      <c r="A96" s="30">
        <v>86</v>
      </c>
      <c r="B96" s="378" t="s">
        <v>250</v>
      </c>
      <c r="C96" s="349">
        <v>112.2</v>
      </c>
      <c r="D96" s="350">
        <v>112.06666666666666</v>
      </c>
      <c r="E96" s="350">
        <v>111.33333333333333</v>
      </c>
      <c r="F96" s="350">
        <v>110.46666666666667</v>
      </c>
      <c r="G96" s="350">
        <v>109.73333333333333</v>
      </c>
      <c r="H96" s="350">
        <v>112.93333333333332</v>
      </c>
      <c r="I96" s="350">
        <v>113.66666666666667</v>
      </c>
      <c r="J96" s="350">
        <v>114.53333333333332</v>
      </c>
      <c r="K96" s="349">
        <v>112.8</v>
      </c>
      <c r="L96" s="349">
        <v>111.2</v>
      </c>
      <c r="M96" s="349">
        <v>7.1273200000000001</v>
      </c>
      <c r="N96" s="1"/>
      <c r="O96" s="1"/>
    </row>
    <row r="97" spans="1:15" ht="12.75" customHeight="1">
      <c r="A97" s="30">
        <v>87</v>
      </c>
      <c r="B97" s="378" t="s">
        <v>327</v>
      </c>
      <c r="C97" s="349">
        <v>455.7</v>
      </c>
      <c r="D97" s="350">
        <v>454.7166666666667</v>
      </c>
      <c r="E97" s="350">
        <v>446.63333333333338</v>
      </c>
      <c r="F97" s="350">
        <v>437.56666666666666</v>
      </c>
      <c r="G97" s="350">
        <v>429.48333333333335</v>
      </c>
      <c r="H97" s="350">
        <v>463.78333333333342</v>
      </c>
      <c r="I97" s="350">
        <v>471.86666666666667</v>
      </c>
      <c r="J97" s="350">
        <v>480.93333333333345</v>
      </c>
      <c r="K97" s="349">
        <v>462.8</v>
      </c>
      <c r="L97" s="349">
        <v>445.65</v>
      </c>
      <c r="M97" s="349">
        <v>4.0327799999999998</v>
      </c>
      <c r="N97" s="1"/>
      <c r="O97" s="1"/>
    </row>
    <row r="98" spans="1:15" ht="12.75" customHeight="1">
      <c r="A98" s="30">
        <v>88</v>
      </c>
      <c r="B98" s="378" t="s">
        <v>336</v>
      </c>
      <c r="C98" s="349">
        <v>1375.15</v>
      </c>
      <c r="D98" s="350">
        <v>1366.1499999999999</v>
      </c>
      <c r="E98" s="350">
        <v>1343.9999999999998</v>
      </c>
      <c r="F98" s="350">
        <v>1312.85</v>
      </c>
      <c r="G98" s="350">
        <v>1290.6999999999998</v>
      </c>
      <c r="H98" s="350">
        <v>1397.2999999999997</v>
      </c>
      <c r="I98" s="350">
        <v>1419.4499999999998</v>
      </c>
      <c r="J98" s="350">
        <v>1450.5999999999997</v>
      </c>
      <c r="K98" s="349">
        <v>1388.3</v>
      </c>
      <c r="L98" s="349">
        <v>1335</v>
      </c>
      <c r="M98" s="349">
        <v>6.9868199999999998</v>
      </c>
      <c r="N98" s="1"/>
      <c r="O98" s="1"/>
    </row>
    <row r="99" spans="1:15" ht="12.75" customHeight="1">
      <c r="A99" s="30">
        <v>89</v>
      </c>
      <c r="B99" s="378" t="s">
        <v>334</v>
      </c>
      <c r="C99" s="349">
        <v>994.6</v>
      </c>
      <c r="D99" s="350">
        <v>991.75</v>
      </c>
      <c r="E99" s="350">
        <v>977.85</v>
      </c>
      <c r="F99" s="350">
        <v>961.1</v>
      </c>
      <c r="G99" s="350">
        <v>947.2</v>
      </c>
      <c r="H99" s="350">
        <v>1008.5</v>
      </c>
      <c r="I99" s="350">
        <v>1022.4000000000001</v>
      </c>
      <c r="J99" s="350">
        <v>1039.1500000000001</v>
      </c>
      <c r="K99" s="349">
        <v>1005.65</v>
      </c>
      <c r="L99" s="349">
        <v>975</v>
      </c>
      <c r="M99" s="349">
        <v>0.51736000000000004</v>
      </c>
      <c r="N99" s="1"/>
      <c r="O99" s="1"/>
    </row>
    <row r="100" spans="1:15" ht="12.75" customHeight="1">
      <c r="A100" s="30">
        <v>90</v>
      </c>
      <c r="B100" s="378" t="s">
        <v>335</v>
      </c>
      <c r="C100" s="349">
        <v>19</v>
      </c>
      <c r="D100" s="350">
        <v>18.833333333333332</v>
      </c>
      <c r="E100" s="350">
        <v>18.366666666666664</v>
      </c>
      <c r="F100" s="350">
        <v>17.733333333333331</v>
      </c>
      <c r="G100" s="350">
        <v>17.266666666666662</v>
      </c>
      <c r="H100" s="350">
        <v>19.466666666666665</v>
      </c>
      <c r="I100" s="350">
        <v>19.933333333333334</v>
      </c>
      <c r="J100" s="350">
        <v>20.566666666666666</v>
      </c>
      <c r="K100" s="349">
        <v>19.3</v>
      </c>
      <c r="L100" s="349">
        <v>18.2</v>
      </c>
      <c r="M100" s="349">
        <v>35.648800000000001</v>
      </c>
      <c r="N100" s="1"/>
      <c r="O100" s="1"/>
    </row>
    <row r="101" spans="1:15" ht="12.75" customHeight="1">
      <c r="A101" s="30">
        <v>91</v>
      </c>
      <c r="B101" s="378" t="s">
        <v>337</v>
      </c>
      <c r="C101" s="349">
        <v>594.79999999999995</v>
      </c>
      <c r="D101" s="350">
        <v>592.28333333333342</v>
      </c>
      <c r="E101" s="350">
        <v>584.71666666666681</v>
      </c>
      <c r="F101" s="350">
        <v>574.63333333333344</v>
      </c>
      <c r="G101" s="350">
        <v>567.06666666666683</v>
      </c>
      <c r="H101" s="350">
        <v>602.36666666666679</v>
      </c>
      <c r="I101" s="350">
        <v>609.93333333333339</v>
      </c>
      <c r="J101" s="350">
        <v>620.01666666666677</v>
      </c>
      <c r="K101" s="349">
        <v>599.85</v>
      </c>
      <c r="L101" s="349">
        <v>582.20000000000005</v>
      </c>
      <c r="M101" s="349">
        <v>1.8694</v>
      </c>
      <c r="N101" s="1"/>
      <c r="O101" s="1"/>
    </row>
    <row r="102" spans="1:15" ht="12.75" customHeight="1">
      <c r="A102" s="30">
        <v>92</v>
      </c>
      <c r="B102" s="378" t="s">
        <v>338</v>
      </c>
      <c r="C102" s="349">
        <v>751.95</v>
      </c>
      <c r="D102" s="350">
        <v>757.30000000000007</v>
      </c>
      <c r="E102" s="350">
        <v>735.60000000000014</v>
      </c>
      <c r="F102" s="350">
        <v>719.25000000000011</v>
      </c>
      <c r="G102" s="350">
        <v>697.55000000000018</v>
      </c>
      <c r="H102" s="350">
        <v>773.65000000000009</v>
      </c>
      <c r="I102" s="350">
        <v>795.35000000000014</v>
      </c>
      <c r="J102" s="350">
        <v>811.7</v>
      </c>
      <c r="K102" s="349">
        <v>779</v>
      </c>
      <c r="L102" s="349">
        <v>740.95</v>
      </c>
      <c r="M102" s="349">
        <v>3.7975500000000002</v>
      </c>
      <c r="N102" s="1"/>
      <c r="O102" s="1"/>
    </row>
    <row r="103" spans="1:15" ht="12.75" customHeight="1">
      <c r="A103" s="30">
        <v>93</v>
      </c>
      <c r="B103" s="378" t="s">
        <v>339</v>
      </c>
      <c r="C103" s="349">
        <v>4172.25</v>
      </c>
      <c r="D103" s="350">
        <v>4146.7833333333328</v>
      </c>
      <c r="E103" s="350">
        <v>3978.6666666666661</v>
      </c>
      <c r="F103" s="350">
        <v>3785.083333333333</v>
      </c>
      <c r="G103" s="350">
        <v>3616.9666666666662</v>
      </c>
      <c r="H103" s="350">
        <v>4340.3666666666659</v>
      </c>
      <c r="I103" s="350">
        <v>4508.4833333333327</v>
      </c>
      <c r="J103" s="350">
        <v>4702.0666666666657</v>
      </c>
      <c r="K103" s="349">
        <v>4314.8999999999996</v>
      </c>
      <c r="L103" s="349">
        <v>3953.2</v>
      </c>
      <c r="M103" s="349">
        <v>0.20868999999999999</v>
      </c>
      <c r="N103" s="1"/>
      <c r="O103" s="1"/>
    </row>
    <row r="104" spans="1:15" ht="12.75" customHeight="1">
      <c r="A104" s="30">
        <v>94</v>
      </c>
      <c r="B104" s="378" t="s">
        <v>249</v>
      </c>
      <c r="C104" s="349">
        <v>75.95</v>
      </c>
      <c r="D104" s="350">
        <v>75.866666666666674</v>
      </c>
      <c r="E104" s="350">
        <v>74.783333333333346</v>
      </c>
      <c r="F104" s="350">
        <v>73.616666666666674</v>
      </c>
      <c r="G104" s="350">
        <v>72.533333333333346</v>
      </c>
      <c r="H104" s="350">
        <v>77.033333333333346</v>
      </c>
      <c r="I104" s="350">
        <v>78.11666666666666</v>
      </c>
      <c r="J104" s="350">
        <v>79.283333333333346</v>
      </c>
      <c r="K104" s="349">
        <v>76.95</v>
      </c>
      <c r="L104" s="349">
        <v>74.7</v>
      </c>
      <c r="M104" s="349">
        <v>18.039249999999999</v>
      </c>
      <c r="N104" s="1"/>
      <c r="O104" s="1"/>
    </row>
    <row r="105" spans="1:15" ht="12.75" customHeight="1">
      <c r="A105" s="30">
        <v>95</v>
      </c>
      <c r="B105" s="378" t="s">
        <v>332</v>
      </c>
      <c r="C105" s="349">
        <v>593.70000000000005</v>
      </c>
      <c r="D105" s="350">
        <v>593.9</v>
      </c>
      <c r="E105" s="350">
        <v>587.79999999999995</v>
      </c>
      <c r="F105" s="350">
        <v>581.9</v>
      </c>
      <c r="G105" s="350">
        <v>575.79999999999995</v>
      </c>
      <c r="H105" s="350">
        <v>599.79999999999995</v>
      </c>
      <c r="I105" s="350">
        <v>605.90000000000009</v>
      </c>
      <c r="J105" s="350">
        <v>611.79999999999995</v>
      </c>
      <c r="K105" s="349">
        <v>600</v>
      </c>
      <c r="L105" s="349">
        <v>588</v>
      </c>
      <c r="M105" s="349">
        <v>2.8509000000000002</v>
      </c>
      <c r="N105" s="1"/>
      <c r="O105" s="1"/>
    </row>
    <row r="106" spans="1:15" ht="12.75" customHeight="1">
      <c r="A106" s="30">
        <v>96</v>
      </c>
      <c r="B106" s="378" t="s">
        <v>833</v>
      </c>
      <c r="C106" s="349">
        <v>169.25</v>
      </c>
      <c r="D106" s="350">
        <v>167.91666666666666</v>
      </c>
      <c r="E106" s="350">
        <v>163.13333333333333</v>
      </c>
      <c r="F106" s="350">
        <v>157.01666666666668</v>
      </c>
      <c r="G106" s="350">
        <v>152.23333333333335</v>
      </c>
      <c r="H106" s="350">
        <v>174.0333333333333</v>
      </c>
      <c r="I106" s="350">
        <v>178.81666666666666</v>
      </c>
      <c r="J106" s="350">
        <v>184.93333333333328</v>
      </c>
      <c r="K106" s="349">
        <v>172.7</v>
      </c>
      <c r="L106" s="349">
        <v>161.80000000000001</v>
      </c>
      <c r="M106" s="349">
        <v>17.70111</v>
      </c>
      <c r="N106" s="1"/>
      <c r="O106" s="1"/>
    </row>
    <row r="107" spans="1:15" ht="12.75" customHeight="1">
      <c r="A107" s="30">
        <v>97</v>
      </c>
      <c r="B107" s="378" t="s">
        <v>340</v>
      </c>
      <c r="C107" s="349">
        <v>272.45</v>
      </c>
      <c r="D107" s="350">
        <v>271.81666666666666</v>
      </c>
      <c r="E107" s="350">
        <v>263.63333333333333</v>
      </c>
      <c r="F107" s="350">
        <v>254.81666666666666</v>
      </c>
      <c r="G107" s="350">
        <v>246.63333333333333</v>
      </c>
      <c r="H107" s="350">
        <v>280.63333333333333</v>
      </c>
      <c r="I107" s="350">
        <v>288.81666666666661</v>
      </c>
      <c r="J107" s="350">
        <v>297.63333333333333</v>
      </c>
      <c r="K107" s="349">
        <v>280</v>
      </c>
      <c r="L107" s="349">
        <v>263</v>
      </c>
      <c r="M107" s="349">
        <v>20.57498</v>
      </c>
      <c r="N107" s="1"/>
      <c r="O107" s="1"/>
    </row>
    <row r="108" spans="1:15" ht="12.75" customHeight="1">
      <c r="A108" s="30">
        <v>98</v>
      </c>
      <c r="B108" s="378" t="s">
        <v>341</v>
      </c>
      <c r="C108" s="349">
        <v>366.8</v>
      </c>
      <c r="D108" s="350">
        <v>365.45</v>
      </c>
      <c r="E108" s="350">
        <v>358.34999999999997</v>
      </c>
      <c r="F108" s="350">
        <v>349.9</v>
      </c>
      <c r="G108" s="350">
        <v>342.79999999999995</v>
      </c>
      <c r="H108" s="350">
        <v>373.9</v>
      </c>
      <c r="I108" s="350">
        <v>381</v>
      </c>
      <c r="J108" s="350">
        <v>389.45</v>
      </c>
      <c r="K108" s="349">
        <v>372.55</v>
      </c>
      <c r="L108" s="349">
        <v>357</v>
      </c>
      <c r="M108" s="349">
        <v>10.67779</v>
      </c>
      <c r="N108" s="1"/>
      <c r="O108" s="1"/>
    </row>
    <row r="109" spans="1:15" ht="12.75" customHeight="1">
      <c r="A109" s="30">
        <v>99</v>
      </c>
      <c r="B109" s="378" t="s">
        <v>84</v>
      </c>
      <c r="C109" s="349">
        <v>691.6</v>
      </c>
      <c r="D109" s="350">
        <v>680.81666666666661</v>
      </c>
      <c r="E109" s="350">
        <v>660.63333333333321</v>
      </c>
      <c r="F109" s="350">
        <v>629.66666666666663</v>
      </c>
      <c r="G109" s="350">
        <v>609.48333333333323</v>
      </c>
      <c r="H109" s="350">
        <v>711.78333333333319</v>
      </c>
      <c r="I109" s="350">
        <v>731.96666666666658</v>
      </c>
      <c r="J109" s="350">
        <v>762.93333333333317</v>
      </c>
      <c r="K109" s="349">
        <v>701</v>
      </c>
      <c r="L109" s="349">
        <v>649.85</v>
      </c>
      <c r="M109" s="349">
        <v>61.281999999999996</v>
      </c>
      <c r="N109" s="1"/>
      <c r="O109" s="1"/>
    </row>
    <row r="110" spans="1:15" ht="12.75" customHeight="1">
      <c r="A110" s="30">
        <v>100</v>
      </c>
      <c r="B110" s="378" t="s">
        <v>342</v>
      </c>
      <c r="C110" s="349">
        <v>660.1</v>
      </c>
      <c r="D110" s="350">
        <v>658.68333333333339</v>
      </c>
      <c r="E110" s="350">
        <v>645.41666666666674</v>
      </c>
      <c r="F110" s="350">
        <v>630.73333333333335</v>
      </c>
      <c r="G110" s="350">
        <v>617.4666666666667</v>
      </c>
      <c r="H110" s="350">
        <v>673.36666666666679</v>
      </c>
      <c r="I110" s="350">
        <v>686.63333333333344</v>
      </c>
      <c r="J110" s="350">
        <v>701.31666666666683</v>
      </c>
      <c r="K110" s="349">
        <v>671.95</v>
      </c>
      <c r="L110" s="349">
        <v>644</v>
      </c>
      <c r="M110" s="349">
        <v>0.72663</v>
      </c>
      <c r="N110" s="1"/>
      <c r="O110" s="1"/>
    </row>
    <row r="111" spans="1:15" ht="12.75" customHeight="1">
      <c r="A111" s="30">
        <v>101</v>
      </c>
      <c r="B111" s="378" t="s">
        <v>85</v>
      </c>
      <c r="C111" s="349">
        <v>913.4</v>
      </c>
      <c r="D111" s="350">
        <v>907.38333333333333</v>
      </c>
      <c r="E111" s="350">
        <v>896.76666666666665</v>
      </c>
      <c r="F111" s="350">
        <v>880.13333333333333</v>
      </c>
      <c r="G111" s="350">
        <v>869.51666666666665</v>
      </c>
      <c r="H111" s="350">
        <v>924.01666666666665</v>
      </c>
      <c r="I111" s="350">
        <v>934.63333333333321</v>
      </c>
      <c r="J111" s="350">
        <v>951.26666666666665</v>
      </c>
      <c r="K111" s="349">
        <v>918</v>
      </c>
      <c r="L111" s="349">
        <v>890.75</v>
      </c>
      <c r="M111" s="349">
        <v>18.847359999999998</v>
      </c>
      <c r="N111" s="1"/>
      <c r="O111" s="1"/>
    </row>
    <row r="112" spans="1:15" ht="12.75" customHeight="1">
      <c r="A112" s="30">
        <v>102</v>
      </c>
      <c r="B112" s="378" t="s">
        <v>86</v>
      </c>
      <c r="C112" s="349">
        <v>159.9</v>
      </c>
      <c r="D112" s="350">
        <v>158.68333333333334</v>
      </c>
      <c r="E112" s="350">
        <v>156.71666666666667</v>
      </c>
      <c r="F112" s="350">
        <v>153.53333333333333</v>
      </c>
      <c r="G112" s="350">
        <v>151.56666666666666</v>
      </c>
      <c r="H112" s="350">
        <v>161.86666666666667</v>
      </c>
      <c r="I112" s="350">
        <v>163.83333333333337</v>
      </c>
      <c r="J112" s="350">
        <v>167.01666666666668</v>
      </c>
      <c r="K112" s="349">
        <v>160.65</v>
      </c>
      <c r="L112" s="349">
        <v>155.5</v>
      </c>
      <c r="M112" s="349">
        <v>116.54816</v>
      </c>
      <c r="N112" s="1"/>
      <c r="O112" s="1"/>
    </row>
    <row r="113" spans="1:15" ht="12.75" customHeight="1">
      <c r="A113" s="30">
        <v>103</v>
      </c>
      <c r="B113" s="378" t="s">
        <v>343</v>
      </c>
      <c r="C113" s="349">
        <v>301.60000000000002</v>
      </c>
      <c r="D113" s="350">
        <v>302.56666666666666</v>
      </c>
      <c r="E113" s="350">
        <v>299.23333333333335</v>
      </c>
      <c r="F113" s="350">
        <v>296.86666666666667</v>
      </c>
      <c r="G113" s="350">
        <v>293.53333333333336</v>
      </c>
      <c r="H113" s="350">
        <v>304.93333333333334</v>
      </c>
      <c r="I113" s="350">
        <v>308.26666666666671</v>
      </c>
      <c r="J113" s="350">
        <v>310.63333333333333</v>
      </c>
      <c r="K113" s="349">
        <v>305.89999999999998</v>
      </c>
      <c r="L113" s="349">
        <v>300.2</v>
      </c>
      <c r="M113" s="349">
        <v>1.47024</v>
      </c>
      <c r="N113" s="1"/>
      <c r="O113" s="1"/>
    </row>
    <row r="114" spans="1:15" ht="12.75" customHeight="1">
      <c r="A114" s="30">
        <v>104</v>
      </c>
      <c r="B114" s="378" t="s">
        <v>88</v>
      </c>
      <c r="C114" s="349">
        <v>4418.1000000000004</v>
      </c>
      <c r="D114" s="350">
        <v>4357.2833333333338</v>
      </c>
      <c r="E114" s="350">
        <v>4265.9166666666679</v>
      </c>
      <c r="F114" s="350">
        <v>4113.7333333333345</v>
      </c>
      <c r="G114" s="350">
        <v>4022.3666666666686</v>
      </c>
      <c r="H114" s="350">
        <v>4509.4666666666672</v>
      </c>
      <c r="I114" s="350">
        <v>4600.8333333333339</v>
      </c>
      <c r="J114" s="350">
        <v>4753.0166666666664</v>
      </c>
      <c r="K114" s="349">
        <v>4448.6499999999996</v>
      </c>
      <c r="L114" s="349">
        <v>4205.1000000000004</v>
      </c>
      <c r="M114" s="349">
        <v>2.8321100000000001</v>
      </c>
      <c r="N114" s="1"/>
      <c r="O114" s="1"/>
    </row>
    <row r="115" spans="1:15" ht="12.75" customHeight="1">
      <c r="A115" s="30">
        <v>105</v>
      </c>
      <c r="B115" s="378" t="s">
        <v>89</v>
      </c>
      <c r="C115" s="349">
        <v>1422.8</v>
      </c>
      <c r="D115" s="350">
        <v>1413</v>
      </c>
      <c r="E115" s="350">
        <v>1399.8</v>
      </c>
      <c r="F115" s="350">
        <v>1376.8</v>
      </c>
      <c r="G115" s="350">
        <v>1363.6</v>
      </c>
      <c r="H115" s="350">
        <v>1436</v>
      </c>
      <c r="I115" s="350">
        <v>1449.1999999999998</v>
      </c>
      <c r="J115" s="350">
        <v>1472.2</v>
      </c>
      <c r="K115" s="349">
        <v>1426.2</v>
      </c>
      <c r="L115" s="349">
        <v>1390</v>
      </c>
      <c r="M115" s="349">
        <v>3.0002300000000002</v>
      </c>
      <c r="N115" s="1"/>
      <c r="O115" s="1"/>
    </row>
    <row r="116" spans="1:15" ht="12.75" customHeight="1">
      <c r="A116" s="30">
        <v>106</v>
      </c>
      <c r="B116" s="378" t="s">
        <v>90</v>
      </c>
      <c r="C116" s="349">
        <v>574.65</v>
      </c>
      <c r="D116" s="350">
        <v>572.54999999999995</v>
      </c>
      <c r="E116" s="350">
        <v>566.14999999999986</v>
      </c>
      <c r="F116" s="350">
        <v>557.64999999999986</v>
      </c>
      <c r="G116" s="350">
        <v>551.24999999999977</v>
      </c>
      <c r="H116" s="350">
        <v>581.04999999999995</v>
      </c>
      <c r="I116" s="350">
        <v>587.45000000000005</v>
      </c>
      <c r="J116" s="350">
        <v>595.95000000000005</v>
      </c>
      <c r="K116" s="349">
        <v>578.95000000000005</v>
      </c>
      <c r="L116" s="349">
        <v>564.04999999999995</v>
      </c>
      <c r="M116" s="349">
        <v>21.850960000000001</v>
      </c>
      <c r="N116" s="1"/>
      <c r="O116" s="1"/>
    </row>
    <row r="117" spans="1:15" ht="12.75" customHeight="1">
      <c r="A117" s="30">
        <v>107</v>
      </c>
      <c r="B117" s="378" t="s">
        <v>91</v>
      </c>
      <c r="C117" s="349">
        <v>790.8</v>
      </c>
      <c r="D117" s="350">
        <v>781.69999999999993</v>
      </c>
      <c r="E117" s="350">
        <v>765.94999999999982</v>
      </c>
      <c r="F117" s="350">
        <v>741.09999999999991</v>
      </c>
      <c r="G117" s="350">
        <v>725.3499999999998</v>
      </c>
      <c r="H117" s="350">
        <v>806.54999999999984</v>
      </c>
      <c r="I117" s="350">
        <v>822.30000000000007</v>
      </c>
      <c r="J117" s="350">
        <v>847.14999999999986</v>
      </c>
      <c r="K117" s="349">
        <v>797.45</v>
      </c>
      <c r="L117" s="349">
        <v>756.85</v>
      </c>
      <c r="M117" s="349">
        <v>2.6613099999999998</v>
      </c>
      <c r="N117" s="1"/>
      <c r="O117" s="1"/>
    </row>
    <row r="118" spans="1:15" ht="12.75" customHeight="1">
      <c r="A118" s="30">
        <v>108</v>
      </c>
      <c r="B118" s="378" t="s">
        <v>345</v>
      </c>
      <c r="C118" s="349">
        <v>703.3</v>
      </c>
      <c r="D118" s="350">
        <v>691.86666666666667</v>
      </c>
      <c r="E118" s="350">
        <v>663.93333333333339</v>
      </c>
      <c r="F118" s="350">
        <v>624.56666666666672</v>
      </c>
      <c r="G118" s="350">
        <v>596.63333333333344</v>
      </c>
      <c r="H118" s="350">
        <v>731.23333333333335</v>
      </c>
      <c r="I118" s="350">
        <v>759.16666666666652</v>
      </c>
      <c r="J118" s="350">
        <v>798.5333333333333</v>
      </c>
      <c r="K118" s="349">
        <v>719.8</v>
      </c>
      <c r="L118" s="349">
        <v>652.5</v>
      </c>
      <c r="M118" s="349">
        <v>1.49892</v>
      </c>
      <c r="N118" s="1"/>
      <c r="O118" s="1"/>
    </row>
    <row r="119" spans="1:15" ht="12.75" customHeight="1">
      <c r="A119" s="30">
        <v>109</v>
      </c>
      <c r="B119" s="378" t="s">
        <v>328</v>
      </c>
      <c r="C119" s="349">
        <v>2771.85</v>
      </c>
      <c r="D119" s="350">
        <v>2757.2833333333333</v>
      </c>
      <c r="E119" s="350">
        <v>2714.5666666666666</v>
      </c>
      <c r="F119" s="350">
        <v>2657.2833333333333</v>
      </c>
      <c r="G119" s="350">
        <v>2614.5666666666666</v>
      </c>
      <c r="H119" s="350">
        <v>2814.5666666666666</v>
      </c>
      <c r="I119" s="350">
        <v>2857.2833333333328</v>
      </c>
      <c r="J119" s="350">
        <v>2914.5666666666666</v>
      </c>
      <c r="K119" s="349">
        <v>2800</v>
      </c>
      <c r="L119" s="349">
        <v>2700</v>
      </c>
      <c r="M119" s="349">
        <v>0.21093999999999999</v>
      </c>
      <c r="N119" s="1"/>
      <c r="O119" s="1"/>
    </row>
    <row r="120" spans="1:15" ht="12.75" customHeight="1">
      <c r="A120" s="30">
        <v>110</v>
      </c>
      <c r="B120" s="378" t="s">
        <v>251</v>
      </c>
      <c r="C120" s="349">
        <v>380</v>
      </c>
      <c r="D120" s="350">
        <v>381.66666666666669</v>
      </c>
      <c r="E120" s="350">
        <v>368.88333333333338</v>
      </c>
      <c r="F120" s="350">
        <v>357.76666666666671</v>
      </c>
      <c r="G120" s="350">
        <v>344.98333333333341</v>
      </c>
      <c r="H120" s="350">
        <v>392.78333333333336</v>
      </c>
      <c r="I120" s="350">
        <v>405.56666666666666</v>
      </c>
      <c r="J120" s="350">
        <v>416.68333333333334</v>
      </c>
      <c r="K120" s="349">
        <v>394.45</v>
      </c>
      <c r="L120" s="349">
        <v>370.55</v>
      </c>
      <c r="M120" s="349">
        <v>23.168330000000001</v>
      </c>
      <c r="N120" s="1"/>
      <c r="O120" s="1"/>
    </row>
    <row r="121" spans="1:15" ht="12.75" customHeight="1">
      <c r="A121" s="30">
        <v>111</v>
      </c>
      <c r="B121" s="378" t="s">
        <v>329</v>
      </c>
      <c r="C121" s="349">
        <v>229.7</v>
      </c>
      <c r="D121" s="350">
        <v>225.38333333333335</v>
      </c>
      <c r="E121" s="350">
        <v>216.8666666666667</v>
      </c>
      <c r="F121" s="350">
        <v>204.03333333333336</v>
      </c>
      <c r="G121" s="350">
        <v>195.51666666666671</v>
      </c>
      <c r="H121" s="350">
        <v>238.2166666666667</v>
      </c>
      <c r="I121" s="350">
        <v>246.73333333333335</v>
      </c>
      <c r="J121" s="350">
        <v>259.56666666666672</v>
      </c>
      <c r="K121" s="349">
        <v>233.9</v>
      </c>
      <c r="L121" s="349">
        <v>212.55</v>
      </c>
      <c r="M121" s="349">
        <v>6.7926599999999997</v>
      </c>
      <c r="N121" s="1"/>
      <c r="O121" s="1"/>
    </row>
    <row r="122" spans="1:15" ht="12.75" customHeight="1">
      <c r="A122" s="30">
        <v>112</v>
      </c>
      <c r="B122" s="378" t="s">
        <v>92</v>
      </c>
      <c r="C122" s="349">
        <v>128.30000000000001</v>
      </c>
      <c r="D122" s="350">
        <v>127.35000000000002</v>
      </c>
      <c r="E122" s="350">
        <v>125.80000000000004</v>
      </c>
      <c r="F122" s="350">
        <v>123.30000000000001</v>
      </c>
      <c r="G122" s="350">
        <v>121.75000000000003</v>
      </c>
      <c r="H122" s="350">
        <v>129.85000000000005</v>
      </c>
      <c r="I122" s="350">
        <v>131.4</v>
      </c>
      <c r="J122" s="350">
        <v>133.90000000000006</v>
      </c>
      <c r="K122" s="349">
        <v>128.9</v>
      </c>
      <c r="L122" s="349">
        <v>124.85</v>
      </c>
      <c r="M122" s="349">
        <v>16.275700000000001</v>
      </c>
      <c r="N122" s="1"/>
      <c r="O122" s="1"/>
    </row>
    <row r="123" spans="1:15" ht="12.75" customHeight="1">
      <c r="A123" s="30">
        <v>113</v>
      </c>
      <c r="B123" s="378" t="s">
        <v>93</v>
      </c>
      <c r="C123" s="349">
        <v>950.25</v>
      </c>
      <c r="D123" s="350">
        <v>947.66666666666663</v>
      </c>
      <c r="E123" s="350">
        <v>933.88333333333321</v>
      </c>
      <c r="F123" s="350">
        <v>917.51666666666654</v>
      </c>
      <c r="G123" s="350">
        <v>903.73333333333312</v>
      </c>
      <c r="H123" s="350">
        <v>964.0333333333333</v>
      </c>
      <c r="I123" s="350">
        <v>977.81666666666683</v>
      </c>
      <c r="J123" s="350">
        <v>994.18333333333339</v>
      </c>
      <c r="K123" s="349">
        <v>961.45</v>
      </c>
      <c r="L123" s="349">
        <v>931.3</v>
      </c>
      <c r="M123" s="349">
        <v>5.8372599999999997</v>
      </c>
      <c r="N123" s="1"/>
      <c r="O123" s="1"/>
    </row>
    <row r="124" spans="1:15" ht="12.75" customHeight="1">
      <c r="A124" s="30">
        <v>114</v>
      </c>
      <c r="B124" s="378" t="s">
        <v>346</v>
      </c>
      <c r="C124" s="349">
        <v>840.05</v>
      </c>
      <c r="D124" s="350">
        <v>831.81666666666661</v>
      </c>
      <c r="E124" s="350">
        <v>815.28333333333319</v>
      </c>
      <c r="F124" s="350">
        <v>790.51666666666654</v>
      </c>
      <c r="G124" s="350">
        <v>773.98333333333312</v>
      </c>
      <c r="H124" s="350">
        <v>856.58333333333326</v>
      </c>
      <c r="I124" s="350">
        <v>873.11666666666656</v>
      </c>
      <c r="J124" s="350">
        <v>897.88333333333333</v>
      </c>
      <c r="K124" s="349">
        <v>848.35</v>
      </c>
      <c r="L124" s="349">
        <v>807.05</v>
      </c>
      <c r="M124" s="349">
        <v>1.62229</v>
      </c>
      <c r="N124" s="1"/>
      <c r="O124" s="1"/>
    </row>
    <row r="125" spans="1:15" ht="12.75" customHeight="1">
      <c r="A125" s="30">
        <v>115</v>
      </c>
      <c r="B125" s="378" t="s">
        <v>94</v>
      </c>
      <c r="C125" s="349">
        <v>550.04999999999995</v>
      </c>
      <c r="D125" s="350">
        <v>548.03333333333342</v>
      </c>
      <c r="E125" s="350">
        <v>544.21666666666681</v>
      </c>
      <c r="F125" s="350">
        <v>538.38333333333344</v>
      </c>
      <c r="G125" s="350">
        <v>534.56666666666683</v>
      </c>
      <c r="H125" s="350">
        <v>553.86666666666679</v>
      </c>
      <c r="I125" s="350">
        <v>557.68333333333339</v>
      </c>
      <c r="J125" s="350">
        <v>563.51666666666677</v>
      </c>
      <c r="K125" s="349">
        <v>551.85</v>
      </c>
      <c r="L125" s="349">
        <v>542.20000000000005</v>
      </c>
      <c r="M125" s="349">
        <v>14.65489</v>
      </c>
      <c r="N125" s="1"/>
      <c r="O125" s="1"/>
    </row>
    <row r="126" spans="1:15" ht="12.75" customHeight="1">
      <c r="A126" s="30">
        <v>116</v>
      </c>
      <c r="B126" s="378" t="s">
        <v>252</v>
      </c>
      <c r="C126" s="349">
        <v>1686.25</v>
      </c>
      <c r="D126" s="350">
        <v>1690.55</v>
      </c>
      <c r="E126" s="350">
        <v>1648.9499999999998</v>
      </c>
      <c r="F126" s="350">
        <v>1611.6499999999999</v>
      </c>
      <c r="G126" s="350">
        <v>1570.0499999999997</v>
      </c>
      <c r="H126" s="350">
        <v>1727.85</v>
      </c>
      <c r="I126" s="350">
        <v>1769.4499999999998</v>
      </c>
      <c r="J126" s="350">
        <v>1806.75</v>
      </c>
      <c r="K126" s="349">
        <v>1732.15</v>
      </c>
      <c r="L126" s="349">
        <v>1653.25</v>
      </c>
      <c r="M126" s="349">
        <v>2.9266999999999999</v>
      </c>
      <c r="N126" s="1"/>
      <c r="O126" s="1"/>
    </row>
    <row r="127" spans="1:15" ht="12.75" customHeight="1">
      <c r="A127" s="30">
        <v>117</v>
      </c>
      <c r="B127" s="378" t="s">
        <v>351</v>
      </c>
      <c r="C127" s="349">
        <v>269.45</v>
      </c>
      <c r="D127" s="350">
        <v>271.81666666666666</v>
      </c>
      <c r="E127" s="350">
        <v>264.63333333333333</v>
      </c>
      <c r="F127" s="350">
        <v>259.81666666666666</v>
      </c>
      <c r="G127" s="350">
        <v>252.63333333333333</v>
      </c>
      <c r="H127" s="350">
        <v>276.63333333333333</v>
      </c>
      <c r="I127" s="350">
        <v>283.81666666666661</v>
      </c>
      <c r="J127" s="350">
        <v>288.63333333333333</v>
      </c>
      <c r="K127" s="349">
        <v>279</v>
      </c>
      <c r="L127" s="349">
        <v>267</v>
      </c>
      <c r="M127" s="349">
        <v>8.8467599999999997</v>
      </c>
      <c r="N127" s="1"/>
      <c r="O127" s="1"/>
    </row>
    <row r="128" spans="1:15" ht="12.75" customHeight="1">
      <c r="A128" s="30">
        <v>118</v>
      </c>
      <c r="B128" s="378" t="s">
        <v>347</v>
      </c>
      <c r="C128" s="349">
        <v>73.75</v>
      </c>
      <c r="D128" s="350">
        <v>74.966666666666669</v>
      </c>
      <c r="E128" s="350">
        <v>72.183333333333337</v>
      </c>
      <c r="F128" s="350">
        <v>70.616666666666674</v>
      </c>
      <c r="G128" s="350">
        <v>67.833333333333343</v>
      </c>
      <c r="H128" s="350">
        <v>76.533333333333331</v>
      </c>
      <c r="I128" s="350">
        <v>79.316666666666663</v>
      </c>
      <c r="J128" s="350">
        <v>80.883333333333326</v>
      </c>
      <c r="K128" s="349">
        <v>77.75</v>
      </c>
      <c r="L128" s="349">
        <v>73.400000000000006</v>
      </c>
      <c r="M128" s="349">
        <v>21.558990000000001</v>
      </c>
      <c r="N128" s="1"/>
      <c r="O128" s="1"/>
    </row>
    <row r="129" spans="1:15" ht="12.75" customHeight="1">
      <c r="A129" s="30">
        <v>119</v>
      </c>
      <c r="B129" s="378" t="s">
        <v>348</v>
      </c>
      <c r="C129" s="349">
        <v>956.85</v>
      </c>
      <c r="D129" s="350">
        <v>965.5333333333333</v>
      </c>
      <c r="E129" s="350">
        <v>941.31666666666661</v>
      </c>
      <c r="F129" s="350">
        <v>925.7833333333333</v>
      </c>
      <c r="G129" s="350">
        <v>901.56666666666661</v>
      </c>
      <c r="H129" s="350">
        <v>981.06666666666661</v>
      </c>
      <c r="I129" s="350">
        <v>1005.2833333333333</v>
      </c>
      <c r="J129" s="350">
        <v>1020.8166666666666</v>
      </c>
      <c r="K129" s="349">
        <v>989.75</v>
      </c>
      <c r="L129" s="349">
        <v>950</v>
      </c>
      <c r="M129" s="349">
        <v>0.99799000000000004</v>
      </c>
      <c r="N129" s="1"/>
      <c r="O129" s="1"/>
    </row>
    <row r="130" spans="1:15" ht="12.75" customHeight="1">
      <c r="A130" s="30">
        <v>120</v>
      </c>
      <c r="B130" s="378" t="s">
        <v>95</v>
      </c>
      <c r="C130" s="349">
        <v>1978.55</v>
      </c>
      <c r="D130" s="350">
        <v>1957.1833333333334</v>
      </c>
      <c r="E130" s="350">
        <v>1926.3666666666668</v>
      </c>
      <c r="F130" s="350">
        <v>1874.1833333333334</v>
      </c>
      <c r="G130" s="350">
        <v>1843.3666666666668</v>
      </c>
      <c r="H130" s="350">
        <v>2009.3666666666668</v>
      </c>
      <c r="I130" s="350">
        <v>2040.1833333333334</v>
      </c>
      <c r="J130" s="350">
        <v>2092.3666666666668</v>
      </c>
      <c r="K130" s="349">
        <v>1988</v>
      </c>
      <c r="L130" s="349">
        <v>1905</v>
      </c>
      <c r="M130" s="349">
        <v>14.00825</v>
      </c>
      <c r="N130" s="1"/>
      <c r="O130" s="1"/>
    </row>
    <row r="131" spans="1:15" ht="12.75" customHeight="1">
      <c r="A131" s="30">
        <v>121</v>
      </c>
      <c r="B131" s="378" t="s">
        <v>349</v>
      </c>
      <c r="C131" s="349">
        <v>257.85000000000002</v>
      </c>
      <c r="D131" s="350">
        <v>256.31666666666666</v>
      </c>
      <c r="E131" s="350">
        <v>251.13333333333333</v>
      </c>
      <c r="F131" s="350">
        <v>244.41666666666666</v>
      </c>
      <c r="G131" s="350">
        <v>239.23333333333332</v>
      </c>
      <c r="H131" s="350">
        <v>263.0333333333333</v>
      </c>
      <c r="I131" s="350">
        <v>268.21666666666658</v>
      </c>
      <c r="J131" s="350">
        <v>274.93333333333334</v>
      </c>
      <c r="K131" s="349">
        <v>261.5</v>
      </c>
      <c r="L131" s="349">
        <v>249.6</v>
      </c>
      <c r="M131" s="349">
        <v>57.335149999999999</v>
      </c>
      <c r="N131" s="1"/>
      <c r="O131" s="1"/>
    </row>
    <row r="132" spans="1:15" ht="12.75" customHeight="1">
      <c r="A132" s="30">
        <v>122</v>
      </c>
      <c r="B132" s="378" t="s">
        <v>253</v>
      </c>
      <c r="C132" s="349">
        <v>82.75</v>
      </c>
      <c r="D132" s="350">
        <v>85.766666666666666</v>
      </c>
      <c r="E132" s="350">
        <v>79.733333333333334</v>
      </c>
      <c r="F132" s="350">
        <v>76.716666666666669</v>
      </c>
      <c r="G132" s="350">
        <v>70.683333333333337</v>
      </c>
      <c r="H132" s="350">
        <v>88.783333333333331</v>
      </c>
      <c r="I132" s="350">
        <v>94.816666666666663</v>
      </c>
      <c r="J132" s="350">
        <v>97.833333333333329</v>
      </c>
      <c r="K132" s="349">
        <v>91.8</v>
      </c>
      <c r="L132" s="349">
        <v>82.75</v>
      </c>
      <c r="M132" s="349">
        <v>638.51323000000002</v>
      </c>
      <c r="N132" s="1"/>
      <c r="O132" s="1"/>
    </row>
    <row r="133" spans="1:15" ht="12.75" customHeight="1">
      <c r="A133" s="30">
        <v>123</v>
      </c>
      <c r="B133" s="378" t="s">
        <v>350</v>
      </c>
      <c r="C133" s="349">
        <v>675.3</v>
      </c>
      <c r="D133" s="350">
        <v>681.08333333333337</v>
      </c>
      <c r="E133" s="350">
        <v>664.2166666666667</v>
      </c>
      <c r="F133" s="350">
        <v>653.13333333333333</v>
      </c>
      <c r="G133" s="350">
        <v>636.26666666666665</v>
      </c>
      <c r="H133" s="350">
        <v>692.16666666666674</v>
      </c>
      <c r="I133" s="350">
        <v>709.0333333333333</v>
      </c>
      <c r="J133" s="350">
        <v>720.11666666666679</v>
      </c>
      <c r="K133" s="349">
        <v>697.95</v>
      </c>
      <c r="L133" s="349">
        <v>670</v>
      </c>
      <c r="M133" s="349">
        <v>0.56791000000000003</v>
      </c>
      <c r="N133" s="1"/>
      <c r="O133" s="1"/>
    </row>
    <row r="134" spans="1:15" ht="12.75" customHeight="1">
      <c r="A134" s="30">
        <v>124</v>
      </c>
      <c r="B134" s="378" t="s">
        <v>96</v>
      </c>
      <c r="C134" s="349">
        <v>4224.8</v>
      </c>
      <c r="D134" s="350">
        <v>4201.9000000000005</v>
      </c>
      <c r="E134" s="350">
        <v>4158.6000000000013</v>
      </c>
      <c r="F134" s="350">
        <v>4092.4000000000005</v>
      </c>
      <c r="G134" s="350">
        <v>4049.1000000000013</v>
      </c>
      <c r="H134" s="350">
        <v>4268.1000000000013</v>
      </c>
      <c r="I134" s="350">
        <v>4311.4000000000005</v>
      </c>
      <c r="J134" s="350">
        <v>4377.6000000000013</v>
      </c>
      <c r="K134" s="349">
        <v>4245.2</v>
      </c>
      <c r="L134" s="349">
        <v>4135.7</v>
      </c>
      <c r="M134" s="349">
        <v>4.3040700000000003</v>
      </c>
      <c r="N134" s="1"/>
      <c r="O134" s="1"/>
    </row>
    <row r="135" spans="1:15" ht="12.75" customHeight="1">
      <c r="A135" s="30">
        <v>125</v>
      </c>
      <c r="B135" s="378" t="s">
        <v>254</v>
      </c>
      <c r="C135" s="349">
        <v>4159.5</v>
      </c>
      <c r="D135" s="350">
        <v>4092.85</v>
      </c>
      <c r="E135" s="350">
        <v>4003.5999999999995</v>
      </c>
      <c r="F135" s="350">
        <v>3847.6999999999994</v>
      </c>
      <c r="G135" s="350">
        <v>3758.4499999999989</v>
      </c>
      <c r="H135" s="350">
        <v>4248.75</v>
      </c>
      <c r="I135" s="350">
        <v>4338.0000000000009</v>
      </c>
      <c r="J135" s="350">
        <v>4493.9000000000005</v>
      </c>
      <c r="K135" s="349">
        <v>4182.1000000000004</v>
      </c>
      <c r="L135" s="349">
        <v>3936.95</v>
      </c>
      <c r="M135" s="349">
        <v>3.9707699999999999</v>
      </c>
      <c r="N135" s="1"/>
      <c r="O135" s="1"/>
    </row>
    <row r="136" spans="1:15" ht="12.75" customHeight="1">
      <c r="A136" s="30">
        <v>126</v>
      </c>
      <c r="B136" s="378" t="s">
        <v>98</v>
      </c>
      <c r="C136" s="349">
        <v>324.35000000000002</v>
      </c>
      <c r="D136" s="350">
        <v>328.65000000000003</v>
      </c>
      <c r="E136" s="350">
        <v>318.95000000000005</v>
      </c>
      <c r="F136" s="350">
        <v>313.55</v>
      </c>
      <c r="G136" s="350">
        <v>303.85000000000002</v>
      </c>
      <c r="H136" s="350">
        <v>334.05000000000007</v>
      </c>
      <c r="I136" s="350">
        <v>343.75</v>
      </c>
      <c r="J136" s="350">
        <v>349.15000000000009</v>
      </c>
      <c r="K136" s="349">
        <v>338.35</v>
      </c>
      <c r="L136" s="349">
        <v>323.25</v>
      </c>
      <c r="M136" s="349">
        <v>191.76808</v>
      </c>
      <c r="N136" s="1"/>
      <c r="O136" s="1"/>
    </row>
    <row r="137" spans="1:15" ht="12.75" customHeight="1">
      <c r="A137" s="30">
        <v>127</v>
      </c>
      <c r="B137" s="378" t="s">
        <v>245</v>
      </c>
      <c r="C137" s="349">
        <v>4157.1000000000004</v>
      </c>
      <c r="D137" s="350">
        <v>4108.7</v>
      </c>
      <c r="E137" s="350">
        <v>4038.3999999999996</v>
      </c>
      <c r="F137" s="350">
        <v>3919.7</v>
      </c>
      <c r="G137" s="350">
        <v>3849.3999999999996</v>
      </c>
      <c r="H137" s="350">
        <v>4227.3999999999996</v>
      </c>
      <c r="I137" s="350">
        <v>4297.7000000000007</v>
      </c>
      <c r="J137" s="350">
        <v>4416.3999999999996</v>
      </c>
      <c r="K137" s="349">
        <v>4179</v>
      </c>
      <c r="L137" s="349">
        <v>3990</v>
      </c>
      <c r="M137" s="349">
        <v>4.84781</v>
      </c>
      <c r="N137" s="1"/>
      <c r="O137" s="1"/>
    </row>
    <row r="138" spans="1:15" ht="12.75" customHeight="1">
      <c r="A138" s="30">
        <v>128</v>
      </c>
      <c r="B138" s="378" t="s">
        <v>99</v>
      </c>
      <c r="C138" s="349">
        <v>4218.5</v>
      </c>
      <c r="D138" s="350">
        <v>4203.2666666666664</v>
      </c>
      <c r="E138" s="350">
        <v>4170.9333333333325</v>
      </c>
      <c r="F138" s="350">
        <v>4123.3666666666659</v>
      </c>
      <c r="G138" s="350">
        <v>4091.0333333333319</v>
      </c>
      <c r="H138" s="350">
        <v>4250.833333333333</v>
      </c>
      <c r="I138" s="350">
        <v>4283.166666666667</v>
      </c>
      <c r="J138" s="350">
        <v>4330.7333333333336</v>
      </c>
      <c r="K138" s="349">
        <v>4235.6000000000004</v>
      </c>
      <c r="L138" s="349">
        <v>4155.7</v>
      </c>
      <c r="M138" s="349">
        <v>4.8083999999999998</v>
      </c>
      <c r="N138" s="1"/>
      <c r="O138" s="1"/>
    </row>
    <row r="139" spans="1:15" ht="12.75" customHeight="1">
      <c r="A139" s="30">
        <v>129</v>
      </c>
      <c r="B139" s="378" t="s">
        <v>565</v>
      </c>
      <c r="C139" s="349">
        <v>2106.4</v>
      </c>
      <c r="D139" s="350">
        <v>2126.1166666666668</v>
      </c>
      <c r="E139" s="350">
        <v>2053.3333333333335</v>
      </c>
      <c r="F139" s="350">
        <v>2000.2666666666669</v>
      </c>
      <c r="G139" s="350">
        <v>1927.4833333333336</v>
      </c>
      <c r="H139" s="350">
        <v>2179.1833333333334</v>
      </c>
      <c r="I139" s="350">
        <v>2251.9666666666662</v>
      </c>
      <c r="J139" s="350">
        <v>2305.0333333333333</v>
      </c>
      <c r="K139" s="349">
        <v>2198.9</v>
      </c>
      <c r="L139" s="349">
        <v>2073.0500000000002</v>
      </c>
      <c r="M139" s="349">
        <v>0.95321999999999996</v>
      </c>
      <c r="N139" s="1"/>
      <c r="O139" s="1"/>
    </row>
    <row r="140" spans="1:15" ht="12.75" customHeight="1">
      <c r="A140" s="30">
        <v>130</v>
      </c>
      <c r="B140" s="378" t="s">
        <v>355</v>
      </c>
      <c r="C140" s="349">
        <v>60</v>
      </c>
      <c r="D140" s="350">
        <v>59.533333333333331</v>
      </c>
      <c r="E140" s="350">
        <v>58.516666666666666</v>
      </c>
      <c r="F140" s="350">
        <v>57.033333333333331</v>
      </c>
      <c r="G140" s="350">
        <v>56.016666666666666</v>
      </c>
      <c r="H140" s="350">
        <v>61.016666666666666</v>
      </c>
      <c r="I140" s="350">
        <v>62.033333333333331</v>
      </c>
      <c r="J140" s="350">
        <v>63.516666666666666</v>
      </c>
      <c r="K140" s="349">
        <v>60.55</v>
      </c>
      <c r="L140" s="349">
        <v>58.05</v>
      </c>
      <c r="M140" s="349">
        <v>8.9832599999999996</v>
      </c>
      <c r="N140" s="1"/>
      <c r="O140" s="1"/>
    </row>
    <row r="141" spans="1:15" ht="12.75" customHeight="1">
      <c r="A141" s="30">
        <v>131</v>
      </c>
      <c r="B141" s="378" t="s">
        <v>100</v>
      </c>
      <c r="C141" s="349">
        <v>2725.5</v>
      </c>
      <c r="D141" s="350">
        <v>2691.85</v>
      </c>
      <c r="E141" s="350">
        <v>2653.7</v>
      </c>
      <c r="F141" s="350">
        <v>2581.9</v>
      </c>
      <c r="G141" s="350">
        <v>2543.75</v>
      </c>
      <c r="H141" s="350">
        <v>2763.6499999999996</v>
      </c>
      <c r="I141" s="350">
        <v>2801.8</v>
      </c>
      <c r="J141" s="350">
        <v>2873.5999999999995</v>
      </c>
      <c r="K141" s="349">
        <v>2730</v>
      </c>
      <c r="L141" s="349">
        <v>2620.0500000000002</v>
      </c>
      <c r="M141" s="349">
        <v>5.7520100000000003</v>
      </c>
      <c r="N141" s="1"/>
      <c r="O141" s="1"/>
    </row>
    <row r="142" spans="1:15" ht="12.75" customHeight="1">
      <c r="A142" s="30">
        <v>132</v>
      </c>
      <c r="B142" s="378" t="s">
        <v>352</v>
      </c>
      <c r="C142" s="349">
        <v>396.2</v>
      </c>
      <c r="D142" s="350">
        <v>401.7166666666667</v>
      </c>
      <c r="E142" s="350">
        <v>389.48333333333341</v>
      </c>
      <c r="F142" s="350">
        <v>382.76666666666671</v>
      </c>
      <c r="G142" s="350">
        <v>370.53333333333342</v>
      </c>
      <c r="H142" s="350">
        <v>408.43333333333339</v>
      </c>
      <c r="I142" s="350">
        <v>420.66666666666674</v>
      </c>
      <c r="J142" s="350">
        <v>427.38333333333338</v>
      </c>
      <c r="K142" s="349">
        <v>413.95</v>
      </c>
      <c r="L142" s="349">
        <v>395</v>
      </c>
      <c r="M142" s="349">
        <v>3.1338300000000001</v>
      </c>
      <c r="N142" s="1"/>
      <c r="O142" s="1"/>
    </row>
    <row r="143" spans="1:15" ht="12.75" customHeight="1">
      <c r="A143" s="30">
        <v>133</v>
      </c>
      <c r="B143" s="378" t="s">
        <v>353</v>
      </c>
      <c r="C143" s="349">
        <v>130.65</v>
      </c>
      <c r="D143" s="350">
        <v>132.1</v>
      </c>
      <c r="E143" s="350">
        <v>125.19999999999999</v>
      </c>
      <c r="F143" s="350">
        <v>119.75</v>
      </c>
      <c r="G143" s="350">
        <v>112.85</v>
      </c>
      <c r="H143" s="350">
        <v>137.54999999999998</v>
      </c>
      <c r="I143" s="350">
        <v>144.45000000000002</v>
      </c>
      <c r="J143" s="350">
        <v>149.89999999999998</v>
      </c>
      <c r="K143" s="349">
        <v>139</v>
      </c>
      <c r="L143" s="349">
        <v>126.65</v>
      </c>
      <c r="M143" s="349">
        <v>11.390940000000001</v>
      </c>
      <c r="N143" s="1"/>
      <c r="O143" s="1"/>
    </row>
    <row r="144" spans="1:15" ht="12.75" customHeight="1">
      <c r="A144" s="30">
        <v>134</v>
      </c>
      <c r="B144" s="378" t="s">
        <v>356</v>
      </c>
      <c r="C144" s="349">
        <v>325.89999999999998</v>
      </c>
      <c r="D144" s="350">
        <v>327.64999999999998</v>
      </c>
      <c r="E144" s="350">
        <v>318.89999999999998</v>
      </c>
      <c r="F144" s="350">
        <v>311.89999999999998</v>
      </c>
      <c r="G144" s="350">
        <v>303.14999999999998</v>
      </c>
      <c r="H144" s="350">
        <v>334.65</v>
      </c>
      <c r="I144" s="350">
        <v>343.4</v>
      </c>
      <c r="J144" s="350">
        <v>350.4</v>
      </c>
      <c r="K144" s="349">
        <v>336.4</v>
      </c>
      <c r="L144" s="349">
        <v>320.64999999999998</v>
      </c>
      <c r="M144" s="349">
        <v>6.6618899999999996</v>
      </c>
      <c r="N144" s="1"/>
      <c r="O144" s="1"/>
    </row>
    <row r="145" spans="1:15" ht="12.75" customHeight="1">
      <c r="A145" s="30">
        <v>135</v>
      </c>
      <c r="B145" s="378" t="s">
        <v>255</v>
      </c>
      <c r="C145" s="349">
        <v>494.95</v>
      </c>
      <c r="D145" s="350">
        <v>494.34999999999997</v>
      </c>
      <c r="E145" s="350">
        <v>489.09999999999991</v>
      </c>
      <c r="F145" s="350">
        <v>483.24999999999994</v>
      </c>
      <c r="G145" s="350">
        <v>477.99999999999989</v>
      </c>
      <c r="H145" s="350">
        <v>500.19999999999993</v>
      </c>
      <c r="I145" s="350">
        <v>505.45000000000005</v>
      </c>
      <c r="J145" s="350">
        <v>511.29999999999995</v>
      </c>
      <c r="K145" s="349">
        <v>499.6</v>
      </c>
      <c r="L145" s="349">
        <v>488.5</v>
      </c>
      <c r="M145" s="349">
        <v>2.40212</v>
      </c>
      <c r="N145" s="1"/>
      <c r="O145" s="1"/>
    </row>
    <row r="146" spans="1:15" ht="12.75" customHeight="1">
      <c r="A146" s="30">
        <v>136</v>
      </c>
      <c r="B146" s="378" t="s">
        <v>256</v>
      </c>
      <c r="C146" s="349">
        <v>1364.2</v>
      </c>
      <c r="D146" s="350">
        <v>1359.3500000000001</v>
      </c>
      <c r="E146" s="350">
        <v>1348.8000000000002</v>
      </c>
      <c r="F146" s="350">
        <v>1333.4</v>
      </c>
      <c r="G146" s="350">
        <v>1322.8500000000001</v>
      </c>
      <c r="H146" s="350">
        <v>1374.7500000000002</v>
      </c>
      <c r="I146" s="350">
        <v>1385.3</v>
      </c>
      <c r="J146" s="350">
        <v>1400.7000000000003</v>
      </c>
      <c r="K146" s="349">
        <v>1369.9</v>
      </c>
      <c r="L146" s="349">
        <v>1343.95</v>
      </c>
      <c r="M146" s="349">
        <v>0.42381999999999997</v>
      </c>
      <c r="N146" s="1"/>
      <c r="O146" s="1"/>
    </row>
    <row r="147" spans="1:15" ht="12.75" customHeight="1">
      <c r="A147" s="30">
        <v>137</v>
      </c>
      <c r="B147" s="378" t="s">
        <v>357</v>
      </c>
      <c r="C147" s="349">
        <v>61.65</v>
      </c>
      <c r="D147" s="350">
        <v>61.716666666666669</v>
      </c>
      <c r="E147" s="350">
        <v>61.033333333333339</v>
      </c>
      <c r="F147" s="350">
        <v>60.416666666666671</v>
      </c>
      <c r="G147" s="350">
        <v>59.733333333333341</v>
      </c>
      <c r="H147" s="350">
        <v>62.333333333333336</v>
      </c>
      <c r="I147" s="350">
        <v>63.016666666666673</v>
      </c>
      <c r="J147" s="350">
        <v>63.633333333333333</v>
      </c>
      <c r="K147" s="349">
        <v>62.4</v>
      </c>
      <c r="L147" s="349">
        <v>61.1</v>
      </c>
      <c r="M147" s="349">
        <v>9.9244599999999998</v>
      </c>
      <c r="N147" s="1"/>
      <c r="O147" s="1"/>
    </row>
    <row r="148" spans="1:15" ht="12.75" customHeight="1">
      <c r="A148" s="30">
        <v>138</v>
      </c>
      <c r="B148" s="378" t="s">
        <v>354</v>
      </c>
      <c r="C148" s="349">
        <v>162.19999999999999</v>
      </c>
      <c r="D148" s="350">
        <v>161.20000000000002</v>
      </c>
      <c r="E148" s="350">
        <v>159.00000000000003</v>
      </c>
      <c r="F148" s="350">
        <v>155.80000000000001</v>
      </c>
      <c r="G148" s="350">
        <v>153.60000000000002</v>
      </c>
      <c r="H148" s="350">
        <v>164.40000000000003</v>
      </c>
      <c r="I148" s="350">
        <v>166.60000000000002</v>
      </c>
      <c r="J148" s="350">
        <v>169.80000000000004</v>
      </c>
      <c r="K148" s="349">
        <v>163.4</v>
      </c>
      <c r="L148" s="349">
        <v>158</v>
      </c>
      <c r="M148" s="349">
        <v>3.2778800000000001</v>
      </c>
      <c r="N148" s="1"/>
      <c r="O148" s="1"/>
    </row>
    <row r="149" spans="1:15" ht="12.75" customHeight="1">
      <c r="A149" s="30">
        <v>139</v>
      </c>
      <c r="B149" s="378" t="s">
        <v>358</v>
      </c>
      <c r="C149" s="349">
        <v>110.15</v>
      </c>
      <c r="D149" s="350">
        <v>111.2</v>
      </c>
      <c r="E149" s="350">
        <v>108.45</v>
      </c>
      <c r="F149" s="350">
        <v>106.75</v>
      </c>
      <c r="G149" s="350">
        <v>104</v>
      </c>
      <c r="H149" s="350">
        <v>112.9</v>
      </c>
      <c r="I149" s="350">
        <v>115.65</v>
      </c>
      <c r="J149" s="350">
        <v>117.35000000000001</v>
      </c>
      <c r="K149" s="349">
        <v>113.95</v>
      </c>
      <c r="L149" s="349">
        <v>109.5</v>
      </c>
      <c r="M149" s="349">
        <v>6.1899300000000004</v>
      </c>
      <c r="N149" s="1"/>
      <c r="O149" s="1"/>
    </row>
    <row r="150" spans="1:15" ht="12.75" customHeight="1">
      <c r="A150" s="30">
        <v>140</v>
      </c>
      <c r="B150" s="378" t="s">
        <v>834</v>
      </c>
      <c r="C150" s="349">
        <v>53.9</v>
      </c>
      <c r="D150" s="350">
        <v>53.516666666666673</v>
      </c>
      <c r="E150" s="350">
        <v>52.633333333333347</v>
      </c>
      <c r="F150" s="350">
        <v>51.366666666666674</v>
      </c>
      <c r="G150" s="350">
        <v>50.483333333333348</v>
      </c>
      <c r="H150" s="350">
        <v>54.783333333333346</v>
      </c>
      <c r="I150" s="350">
        <v>55.666666666666671</v>
      </c>
      <c r="J150" s="350">
        <v>56.933333333333344</v>
      </c>
      <c r="K150" s="349">
        <v>54.4</v>
      </c>
      <c r="L150" s="349">
        <v>52.25</v>
      </c>
      <c r="M150" s="349">
        <v>9.0489700000000006</v>
      </c>
      <c r="N150" s="1"/>
      <c r="O150" s="1"/>
    </row>
    <row r="151" spans="1:15" ht="12.75" customHeight="1">
      <c r="A151" s="30">
        <v>141</v>
      </c>
      <c r="B151" s="378" t="s">
        <v>359</v>
      </c>
      <c r="C151" s="349">
        <v>685.05</v>
      </c>
      <c r="D151" s="350">
        <v>683.33333333333337</v>
      </c>
      <c r="E151" s="350">
        <v>676.7166666666667</v>
      </c>
      <c r="F151" s="350">
        <v>668.38333333333333</v>
      </c>
      <c r="G151" s="350">
        <v>661.76666666666665</v>
      </c>
      <c r="H151" s="350">
        <v>691.66666666666674</v>
      </c>
      <c r="I151" s="350">
        <v>698.2833333333333</v>
      </c>
      <c r="J151" s="350">
        <v>706.61666666666679</v>
      </c>
      <c r="K151" s="349">
        <v>689.95</v>
      </c>
      <c r="L151" s="349">
        <v>675</v>
      </c>
      <c r="M151" s="349">
        <v>0.43903999999999999</v>
      </c>
      <c r="N151" s="1"/>
      <c r="O151" s="1"/>
    </row>
    <row r="152" spans="1:15" ht="12.75" customHeight="1">
      <c r="A152" s="30">
        <v>142</v>
      </c>
      <c r="B152" s="378" t="s">
        <v>101</v>
      </c>
      <c r="C152" s="349">
        <v>1860.05</v>
      </c>
      <c r="D152" s="350">
        <v>1858.1666666666667</v>
      </c>
      <c r="E152" s="350">
        <v>1852.3833333333334</v>
      </c>
      <c r="F152" s="350">
        <v>1844.7166666666667</v>
      </c>
      <c r="G152" s="350">
        <v>1838.9333333333334</v>
      </c>
      <c r="H152" s="350">
        <v>1865.8333333333335</v>
      </c>
      <c r="I152" s="350">
        <v>1871.6166666666668</v>
      </c>
      <c r="J152" s="350">
        <v>1879.2833333333335</v>
      </c>
      <c r="K152" s="349">
        <v>1863.95</v>
      </c>
      <c r="L152" s="349">
        <v>1850.5</v>
      </c>
      <c r="M152" s="349">
        <v>3.0664899999999999</v>
      </c>
      <c r="N152" s="1"/>
      <c r="O152" s="1"/>
    </row>
    <row r="153" spans="1:15" ht="12.75" customHeight="1">
      <c r="A153" s="30">
        <v>143</v>
      </c>
      <c r="B153" s="378" t="s">
        <v>102</v>
      </c>
      <c r="C153" s="349">
        <v>151.1</v>
      </c>
      <c r="D153" s="350">
        <v>149.79999999999998</v>
      </c>
      <c r="E153" s="350">
        <v>147.29999999999995</v>
      </c>
      <c r="F153" s="350">
        <v>143.49999999999997</v>
      </c>
      <c r="G153" s="350">
        <v>140.99999999999994</v>
      </c>
      <c r="H153" s="350">
        <v>153.59999999999997</v>
      </c>
      <c r="I153" s="350">
        <v>156.10000000000002</v>
      </c>
      <c r="J153" s="350">
        <v>159.89999999999998</v>
      </c>
      <c r="K153" s="349">
        <v>152.30000000000001</v>
      </c>
      <c r="L153" s="349">
        <v>146</v>
      </c>
      <c r="M153" s="349">
        <v>25.223279999999999</v>
      </c>
      <c r="N153" s="1"/>
      <c r="O153" s="1"/>
    </row>
    <row r="154" spans="1:15" ht="12.75" customHeight="1">
      <c r="A154" s="30">
        <v>144</v>
      </c>
      <c r="B154" s="378" t="s">
        <v>835</v>
      </c>
      <c r="C154" s="349">
        <v>112.25</v>
      </c>
      <c r="D154" s="350">
        <v>111.78333333333335</v>
      </c>
      <c r="E154" s="350">
        <v>108.11666666666669</v>
      </c>
      <c r="F154" s="350">
        <v>103.98333333333335</v>
      </c>
      <c r="G154" s="350">
        <v>100.31666666666669</v>
      </c>
      <c r="H154" s="350">
        <v>115.91666666666669</v>
      </c>
      <c r="I154" s="350">
        <v>119.58333333333334</v>
      </c>
      <c r="J154" s="350">
        <v>123.71666666666668</v>
      </c>
      <c r="K154" s="349">
        <v>115.45</v>
      </c>
      <c r="L154" s="349">
        <v>107.65</v>
      </c>
      <c r="M154" s="349">
        <v>2.03607</v>
      </c>
      <c r="N154" s="1"/>
      <c r="O154" s="1"/>
    </row>
    <row r="155" spans="1:15" ht="12.75" customHeight="1">
      <c r="A155" s="30">
        <v>145</v>
      </c>
      <c r="B155" s="378" t="s">
        <v>360</v>
      </c>
      <c r="C155" s="349">
        <v>280.05</v>
      </c>
      <c r="D155" s="350">
        <v>279.60000000000002</v>
      </c>
      <c r="E155" s="350">
        <v>275.85000000000002</v>
      </c>
      <c r="F155" s="350">
        <v>271.64999999999998</v>
      </c>
      <c r="G155" s="350">
        <v>267.89999999999998</v>
      </c>
      <c r="H155" s="350">
        <v>283.80000000000007</v>
      </c>
      <c r="I155" s="350">
        <v>287.55000000000007</v>
      </c>
      <c r="J155" s="350">
        <v>291.75000000000011</v>
      </c>
      <c r="K155" s="349">
        <v>283.35000000000002</v>
      </c>
      <c r="L155" s="349">
        <v>275.39999999999998</v>
      </c>
      <c r="M155" s="349">
        <v>1.39836</v>
      </c>
      <c r="N155" s="1"/>
      <c r="O155" s="1"/>
    </row>
    <row r="156" spans="1:15" ht="12.75" customHeight="1">
      <c r="A156" s="30">
        <v>146</v>
      </c>
      <c r="B156" s="378" t="s">
        <v>103</v>
      </c>
      <c r="C156" s="349">
        <v>99.45</v>
      </c>
      <c r="D156" s="350">
        <v>98.55</v>
      </c>
      <c r="E156" s="350">
        <v>97.05</v>
      </c>
      <c r="F156" s="350">
        <v>94.65</v>
      </c>
      <c r="G156" s="350">
        <v>93.15</v>
      </c>
      <c r="H156" s="350">
        <v>100.94999999999999</v>
      </c>
      <c r="I156" s="350">
        <v>102.44999999999999</v>
      </c>
      <c r="J156" s="350">
        <v>104.84999999999998</v>
      </c>
      <c r="K156" s="349">
        <v>100.05</v>
      </c>
      <c r="L156" s="349">
        <v>96.15</v>
      </c>
      <c r="M156" s="349">
        <v>252.27553</v>
      </c>
      <c r="N156" s="1"/>
      <c r="O156" s="1"/>
    </row>
    <row r="157" spans="1:15" ht="12.75" customHeight="1">
      <c r="A157" s="30">
        <v>147</v>
      </c>
      <c r="B157" s="378" t="s">
        <v>362</v>
      </c>
      <c r="C157" s="349">
        <v>443.6</v>
      </c>
      <c r="D157" s="350">
        <v>446.18333333333334</v>
      </c>
      <c r="E157" s="350">
        <v>437.41666666666669</v>
      </c>
      <c r="F157" s="350">
        <v>431.23333333333335</v>
      </c>
      <c r="G157" s="350">
        <v>422.4666666666667</v>
      </c>
      <c r="H157" s="350">
        <v>452.36666666666667</v>
      </c>
      <c r="I157" s="350">
        <v>461.13333333333333</v>
      </c>
      <c r="J157" s="350">
        <v>467.31666666666666</v>
      </c>
      <c r="K157" s="349">
        <v>454.95</v>
      </c>
      <c r="L157" s="349">
        <v>440</v>
      </c>
      <c r="M157" s="349">
        <v>1.08341</v>
      </c>
      <c r="N157" s="1"/>
      <c r="O157" s="1"/>
    </row>
    <row r="158" spans="1:15" ht="12.75" customHeight="1">
      <c r="A158" s="30">
        <v>148</v>
      </c>
      <c r="B158" s="378" t="s">
        <v>361</v>
      </c>
      <c r="C158" s="349">
        <v>3783.15</v>
      </c>
      <c r="D158" s="350">
        <v>3779.3833333333332</v>
      </c>
      <c r="E158" s="350">
        <v>3713.7666666666664</v>
      </c>
      <c r="F158" s="350">
        <v>3644.3833333333332</v>
      </c>
      <c r="G158" s="350">
        <v>3578.7666666666664</v>
      </c>
      <c r="H158" s="350">
        <v>3848.7666666666664</v>
      </c>
      <c r="I158" s="350">
        <v>3914.3833333333332</v>
      </c>
      <c r="J158" s="350">
        <v>3983.7666666666664</v>
      </c>
      <c r="K158" s="349">
        <v>3845</v>
      </c>
      <c r="L158" s="349">
        <v>3710</v>
      </c>
      <c r="M158" s="349">
        <v>0.18073</v>
      </c>
      <c r="N158" s="1"/>
      <c r="O158" s="1"/>
    </row>
    <row r="159" spans="1:15" ht="12.75" customHeight="1">
      <c r="A159" s="30">
        <v>149</v>
      </c>
      <c r="B159" s="378" t="s">
        <v>363</v>
      </c>
      <c r="C159" s="349">
        <v>151.80000000000001</v>
      </c>
      <c r="D159" s="350">
        <v>152.08333333333334</v>
      </c>
      <c r="E159" s="350">
        <v>150.2166666666667</v>
      </c>
      <c r="F159" s="350">
        <v>148.63333333333335</v>
      </c>
      <c r="G159" s="350">
        <v>146.76666666666671</v>
      </c>
      <c r="H159" s="350">
        <v>153.66666666666669</v>
      </c>
      <c r="I159" s="350">
        <v>155.5333333333333</v>
      </c>
      <c r="J159" s="350">
        <v>157.11666666666667</v>
      </c>
      <c r="K159" s="349">
        <v>153.94999999999999</v>
      </c>
      <c r="L159" s="349">
        <v>150.5</v>
      </c>
      <c r="M159" s="349">
        <v>5.2341699999999998</v>
      </c>
      <c r="N159" s="1"/>
      <c r="O159" s="1"/>
    </row>
    <row r="160" spans="1:15" ht="12.75" customHeight="1">
      <c r="A160" s="30">
        <v>150</v>
      </c>
      <c r="B160" s="378" t="s">
        <v>380</v>
      </c>
      <c r="C160" s="349">
        <v>2690.55</v>
      </c>
      <c r="D160" s="350">
        <v>2643.7166666666667</v>
      </c>
      <c r="E160" s="350">
        <v>2577.4333333333334</v>
      </c>
      <c r="F160" s="350">
        <v>2464.3166666666666</v>
      </c>
      <c r="G160" s="350">
        <v>2398.0333333333333</v>
      </c>
      <c r="H160" s="350">
        <v>2756.8333333333335</v>
      </c>
      <c r="I160" s="350">
        <v>2823.1166666666672</v>
      </c>
      <c r="J160" s="350">
        <v>2936.2333333333336</v>
      </c>
      <c r="K160" s="349">
        <v>2710</v>
      </c>
      <c r="L160" s="349">
        <v>2530.6</v>
      </c>
      <c r="M160" s="349">
        <v>0.31374999999999997</v>
      </c>
      <c r="N160" s="1"/>
      <c r="O160" s="1"/>
    </row>
    <row r="161" spans="1:15" ht="12.75" customHeight="1">
      <c r="A161" s="30">
        <v>151</v>
      </c>
      <c r="B161" s="378" t="s">
        <v>257</v>
      </c>
      <c r="C161" s="349">
        <v>249.35</v>
      </c>
      <c r="D161" s="350">
        <v>250.70000000000002</v>
      </c>
      <c r="E161" s="350">
        <v>245.15000000000003</v>
      </c>
      <c r="F161" s="350">
        <v>240.95000000000002</v>
      </c>
      <c r="G161" s="350">
        <v>235.40000000000003</v>
      </c>
      <c r="H161" s="350">
        <v>254.90000000000003</v>
      </c>
      <c r="I161" s="350">
        <v>260.45000000000005</v>
      </c>
      <c r="J161" s="350">
        <v>264.65000000000003</v>
      </c>
      <c r="K161" s="349">
        <v>256.25</v>
      </c>
      <c r="L161" s="349">
        <v>246.5</v>
      </c>
      <c r="M161" s="349">
        <v>16.213090000000001</v>
      </c>
      <c r="N161" s="1"/>
      <c r="O161" s="1"/>
    </row>
    <row r="162" spans="1:15" ht="12.75" customHeight="1">
      <c r="A162" s="30">
        <v>152</v>
      </c>
      <c r="B162" s="378" t="s">
        <v>366</v>
      </c>
      <c r="C162" s="349">
        <v>44.55</v>
      </c>
      <c r="D162" s="350">
        <v>44.833333333333336</v>
      </c>
      <c r="E162" s="350">
        <v>43.916666666666671</v>
      </c>
      <c r="F162" s="350">
        <v>43.283333333333339</v>
      </c>
      <c r="G162" s="350">
        <v>42.366666666666674</v>
      </c>
      <c r="H162" s="350">
        <v>45.466666666666669</v>
      </c>
      <c r="I162" s="350">
        <v>46.38333333333334</v>
      </c>
      <c r="J162" s="350">
        <v>47.016666666666666</v>
      </c>
      <c r="K162" s="349">
        <v>45.75</v>
      </c>
      <c r="L162" s="349">
        <v>44.2</v>
      </c>
      <c r="M162" s="349">
        <v>32.234909999999999</v>
      </c>
      <c r="N162" s="1"/>
      <c r="O162" s="1"/>
    </row>
    <row r="163" spans="1:15" ht="12.75" customHeight="1">
      <c r="A163" s="30">
        <v>153</v>
      </c>
      <c r="B163" s="378" t="s">
        <v>364</v>
      </c>
      <c r="C163" s="349">
        <v>121.6</v>
      </c>
      <c r="D163" s="350">
        <v>120.64999999999999</v>
      </c>
      <c r="E163" s="350">
        <v>118.39999999999998</v>
      </c>
      <c r="F163" s="350">
        <v>115.19999999999999</v>
      </c>
      <c r="G163" s="350">
        <v>112.94999999999997</v>
      </c>
      <c r="H163" s="350">
        <v>123.84999999999998</v>
      </c>
      <c r="I163" s="350">
        <v>126.10000000000001</v>
      </c>
      <c r="J163" s="350">
        <v>129.29999999999998</v>
      </c>
      <c r="K163" s="349">
        <v>122.9</v>
      </c>
      <c r="L163" s="349">
        <v>117.45</v>
      </c>
      <c r="M163" s="349">
        <v>54.652630000000002</v>
      </c>
      <c r="N163" s="1"/>
      <c r="O163" s="1"/>
    </row>
    <row r="164" spans="1:15" ht="12.75" customHeight="1">
      <c r="A164" s="30">
        <v>154</v>
      </c>
      <c r="B164" s="378" t="s">
        <v>379</v>
      </c>
      <c r="C164" s="349">
        <v>174.4</v>
      </c>
      <c r="D164" s="350">
        <v>175.78333333333333</v>
      </c>
      <c r="E164" s="350">
        <v>169.26666666666665</v>
      </c>
      <c r="F164" s="350">
        <v>164.13333333333333</v>
      </c>
      <c r="G164" s="350">
        <v>157.61666666666665</v>
      </c>
      <c r="H164" s="350">
        <v>180.91666666666666</v>
      </c>
      <c r="I164" s="350">
        <v>187.43333333333337</v>
      </c>
      <c r="J164" s="350">
        <v>192.56666666666666</v>
      </c>
      <c r="K164" s="349">
        <v>182.3</v>
      </c>
      <c r="L164" s="349">
        <v>170.65</v>
      </c>
      <c r="M164" s="349">
        <v>5.2295499999999997</v>
      </c>
      <c r="N164" s="1"/>
      <c r="O164" s="1"/>
    </row>
    <row r="165" spans="1:15" ht="12.75" customHeight="1">
      <c r="A165" s="30">
        <v>155</v>
      </c>
      <c r="B165" s="378" t="s">
        <v>104</v>
      </c>
      <c r="C165" s="349">
        <v>134.55000000000001</v>
      </c>
      <c r="D165" s="350">
        <v>134.03333333333333</v>
      </c>
      <c r="E165" s="350">
        <v>132.56666666666666</v>
      </c>
      <c r="F165" s="350">
        <v>130.58333333333334</v>
      </c>
      <c r="G165" s="350">
        <v>129.11666666666667</v>
      </c>
      <c r="H165" s="350">
        <v>136.01666666666665</v>
      </c>
      <c r="I165" s="350">
        <v>137.48333333333329</v>
      </c>
      <c r="J165" s="350">
        <v>139.46666666666664</v>
      </c>
      <c r="K165" s="349">
        <v>135.5</v>
      </c>
      <c r="L165" s="349">
        <v>132.05000000000001</v>
      </c>
      <c r="M165" s="349">
        <v>112.46953000000001</v>
      </c>
      <c r="N165" s="1"/>
      <c r="O165" s="1"/>
    </row>
    <row r="166" spans="1:15" ht="12.75" customHeight="1">
      <c r="A166" s="30">
        <v>156</v>
      </c>
      <c r="B166" s="378" t="s">
        <v>368</v>
      </c>
      <c r="C166" s="349">
        <v>2845.3</v>
      </c>
      <c r="D166" s="350">
        <v>2857.7999999999997</v>
      </c>
      <c r="E166" s="350">
        <v>2785.6499999999996</v>
      </c>
      <c r="F166" s="350">
        <v>2726</v>
      </c>
      <c r="G166" s="350">
        <v>2653.85</v>
      </c>
      <c r="H166" s="350">
        <v>2917.4499999999994</v>
      </c>
      <c r="I166" s="350">
        <v>2989.6</v>
      </c>
      <c r="J166" s="350">
        <v>3049.2499999999991</v>
      </c>
      <c r="K166" s="349">
        <v>2929.95</v>
      </c>
      <c r="L166" s="349">
        <v>2798.15</v>
      </c>
      <c r="M166" s="349">
        <v>0.55876999999999999</v>
      </c>
      <c r="N166" s="1"/>
      <c r="O166" s="1"/>
    </row>
    <row r="167" spans="1:15" ht="12.75" customHeight="1">
      <c r="A167" s="30">
        <v>157</v>
      </c>
      <c r="B167" s="378" t="s">
        <v>369</v>
      </c>
      <c r="C167" s="349">
        <v>2850.1</v>
      </c>
      <c r="D167" s="350">
        <v>2855.0166666666664</v>
      </c>
      <c r="E167" s="350">
        <v>2785.083333333333</v>
      </c>
      <c r="F167" s="350">
        <v>2720.0666666666666</v>
      </c>
      <c r="G167" s="350">
        <v>2650.1333333333332</v>
      </c>
      <c r="H167" s="350">
        <v>2920.0333333333328</v>
      </c>
      <c r="I167" s="350">
        <v>2989.9666666666662</v>
      </c>
      <c r="J167" s="350">
        <v>3054.9833333333327</v>
      </c>
      <c r="K167" s="349">
        <v>2924.95</v>
      </c>
      <c r="L167" s="349">
        <v>2790</v>
      </c>
      <c r="M167" s="349">
        <v>0.23438000000000001</v>
      </c>
      <c r="N167" s="1"/>
      <c r="O167" s="1"/>
    </row>
    <row r="168" spans="1:15" ht="12.75" customHeight="1">
      <c r="A168" s="30">
        <v>158</v>
      </c>
      <c r="B168" s="378" t="s">
        <v>375</v>
      </c>
      <c r="C168" s="349">
        <v>315</v>
      </c>
      <c r="D168" s="350">
        <v>312.86666666666667</v>
      </c>
      <c r="E168" s="350">
        <v>309.73333333333335</v>
      </c>
      <c r="F168" s="350">
        <v>304.4666666666667</v>
      </c>
      <c r="G168" s="350">
        <v>301.33333333333337</v>
      </c>
      <c r="H168" s="350">
        <v>318.13333333333333</v>
      </c>
      <c r="I168" s="350">
        <v>321.26666666666665</v>
      </c>
      <c r="J168" s="350">
        <v>326.5333333333333</v>
      </c>
      <c r="K168" s="349">
        <v>316</v>
      </c>
      <c r="L168" s="349">
        <v>307.60000000000002</v>
      </c>
      <c r="M168" s="349">
        <v>2.53877</v>
      </c>
      <c r="N168" s="1"/>
      <c r="O168" s="1"/>
    </row>
    <row r="169" spans="1:15" ht="12.75" customHeight="1">
      <c r="A169" s="30">
        <v>159</v>
      </c>
      <c r="B169" s="378" t="s">
        <v>370</v>
      </c>
      <c r="C169" s="349">
        <v>122.3</v>
      </c>
      <c r="D169" s="350">
        <v>122.63333333333333</v>
      </c>
      <c r="E169" s="350">
        <v>120.66666666666666</v>
      </c>
      <c r="F169" s="350">
        <v>119.03333333333333</v>
      </c>
      <c r="G169" s="350">
        <v>117.06666666666666</v>
      </c>
      <c r="H169" s="350">
        <v>124.26666666666665</v>
      </c>
      <c r="I169" s="350">
        <v>126.23333333333332</v>
      </c>
      <c r="J169" s="350">
        <v>127.86666666666665</v>
      </c>
      <c r="K169" s="349">
        <v>124.6</v>
      </c>
      <c r="L169" s="349">
        <v>121</v>
      </c>
      <c r="M169" s="349">
        <v>2.3924599999999998</v>
      </c>
      <c r="N169" s="1"/>
      <c r="O169" s="1"/>
    </row>
    <row r="170" spans="1:15" ht="12.75" customHeight="1">
      <c r="A170" s="30">
        <v>160</v>
      </c>
      <c r="B170" s="378" t="s">
        <v>371</v>
      </c>
      <c r="C170" s="349">
        <v>4961.45</v>
      </c>
      <c r="D170" s="350">
        <v>4912.1500000000005</v>
      </c>
      <c r="E170" s="350">
        <v>4799.3000000000011</v>
      </c>
      <c r="F170" s="350">
        <v>4637.1500000000005</v>
      </c>
      <c r="G170" s="350">
        <v>4524.3000000000011</v>
      </c>
      <c r="H170" s="350">
        <v>5074.3000000000011</v>
      </c>
      <c r="I170" s="350">
        <v>5187.1500000000015</v>
      </c>
      <c r="J170" s="350">
        <v>5349.3000000000011</v>
      </c>
      <c r="K170" s="349">
        <v>5025</v>
      </c>
      <c r="L170" s="349">
        <v>4750</v>
      </c>
      <c r="M170" s="349">
        <v>5.8439999999999999E-2</v>
      </c>
      <c r="N170" s="1"/>
      <c r="O170" s="1"/>
    </row>
    <row r="171" spans="1:15" ht="12.75" customHeight="1">
      <c r="A171" s="30">
        <v>161</v>
      </c>
      <c r="B171" s="378" t="s">
        <v>258</v>
      </c>
      <c r="C171" s="349">
        <v>3246.1</v>
      </c>
      <c r="D171" s="350">
        <v>3252.9333333333329</v>
      </c>
      <c r="E171" s="350">
        <v>3156.8666666666659</v>
      </c>
      <c r="F171" s="350">
        <v>3067.6333333333328</v>
      </c>
      <c r="G171" s="350">
        <v>2971.5666666666657</v>
      </c>
      <c r="H171" s="350">
        <v>3342.1666666666661</v>
      </c>
      <c r="I171" s="350">
        <v>3438.2333333333327</v>
      </c>
      <c r="J171" s="350">
        <v>3527.4666666666662</v>
      </c>
      <c r="K171" s="349">
        <v>3349</v>
      </c>
      <c r="L171" s="349">
        <v>3163.7</v>
      </c>
      <c r="M171" s="349">
        <v>2.4716100000000001</v>
      </c>
      <c r="N171" s="1"/>
      <c r="O171" s="1"/>
    </row>
    <row r="172" spans="1:15" ht="12.75" customHeight="1">
      <c r="A172" s="30">
        <v>162</v>
      </c>
      <c r="B172" s="378" t="s">
        <v>372</v>
      </c>
      <c r="C172" s="349">
        <v>1525.5</v>
      </c>
      <c r="D172" s="350">
        <v>1533.8333333333333</v>
      </c>
      <c r="E172" s="350">
        <v>1507.6666666666665</v>
      </c>
      <c r="F172" s="350">
        <v>1489.8333333333333</v>
      </c>
      <c r="G172" s="350">
        <v>1463.6666666666665</v>
      </c>
      <c r="H172" s="350">
        <v>1551.6666666666665</v>
      </c>
      <c r="I172" s="350">
        <v>1577.833333333333</v>
      </c>
      <c r="J172" s="350">
        <v>1595.6666666666665</v>
      </c>
      <c r="K172" s="349">
        <v>1560</v>
      </c>
      <c r="L172" s="349">
        <v>1516</v>
      </c>
      <c r="M172" s="349">
        <v>0.43226999999999999</v>
      </c>
      <c r="N172" s="1"/>
      <c r="O172" s="1"/>
    </row>
    <row r="173" spans="1:15" ht="12.75" customHeight="1">
      <c r="A173" s="30">
        <v>163</v>
      </c>
      <c r="B173" s="378" t="s">
        <v>105</v>
      </c>
      <c r="C173" s="349">
        <v>441.55</v>
      </c>
      <c r="D173" s="350">
        <v>447.7</v>
      </c>
      <c r="E173" s="350">
        <v>433.4</v>
      </c>
      <c r="F173" s="350">
        <v>425.25</v>
      </c>
      <c r="G173" s="350">
        <v>410.95</v>
      </c>
      <c r="H173" s="350">
        <v>455.84999999999997</v>
      </c>
      <c r="I173" s="350">
        <v>470.15000000000003</v>
      </c>
      <c r="J173" s="350">
        <v>478.29999999999995</v>
      </c>
      <c r="K173" s="349">
        <v>462</v>
      </c>
      <c r="L173" s="349">
        <v>439.55</v>
      </c>
      <c r="M173" s="349">
        <v>13.555289999999999</v>
      </c>
      <c r="N173" s="1"/>
      <c r="O173" s="1"/>
    </row>
    <row r="174" spans="1:15" ht="12.75" customHeight="1">
      <c r="A174" s="30">
        <v>164</v>
      </c>
      <c r="B174" s="378" t="s">
        <v>367</v>
      </c>
      <c r="C174" s="349">
        <v>4390.6000000000004</v>
      </c>
      <c r="D174" s="350">
        <v>4404.4000000000005</v>
      </c>
      <c r="E174" s="350">
        <v>4321.2000000000007</v>
      </c>
      <c r="F174" s="350">
        <v>4251.8</v>
      </c>
      <c r="G174" s="350">
        <v>4168.6000000000004</v>
      </c>
      <c r="H174" s="350">
        <v>4473.8000000000011</v>
      </c>
      <c r="I174" s="350">
        <v>4557</v>
      </c>
      <c r="J174" s="350">
        <v>4626.4000000000015</v>
      </c>
      <c r="K174" s="349">
        <v>4487.6000000000004</v>
      </c>
      <c r="L174" s="349">
        <v>4335</v>
      </c>
      <c r="M174" s="349">
        <v>0.22722000000000001</v>
      </c>
      <c r="N174" s="1"/>
      <c r="O174" s="1"/>
    </row>
    <row r="175" spans="1:15" ht="12.75" customHeight="1">
      <c r="A175" s="30">
        <v>165</v>
      </c>
      <c r="B175" s="378" t="s">
        <v>107</v>
      </c>
      <c r="C175" s="349">
        <v>38.1</v>
      </c>
      <c r="D175" s="350">
        <v>37.983333333333341</v>
      </c>
      <c r="E175" s="350">
        <v>37.51666666666668</v>
      </c>
      <c r="F175" s="350">
        <v>36.933333333333337</v>
      </c>
      <c r="G175" s="350">
        <v>36.466666666666676</v>
      </c>
      <c r="H175" s="350">
        <v>38.566666666666684</v>
      </c>
      <c r="I175" s="350">
        <v>39.033333333333339</v>
      </c>
      <c r="J175" s="350">
        <v>39.616666666666688</v>
      </c>
      <c r="K175" s="349">
        <v>38.450000000000003</v>
      </c>
      <c r="L175" s="349">
        <v>37.4</v>
      </c>
      <c r="M175" s="349">
        <v>131.05892</v>
      </c>
      <c r="N175" s="1"/>
      <c r="O175" s="1"/>
    </row>
    <row r="176" spans="1:15" ht="12.75" customHeight="1">
      <c r="A176" s="30">
        <v>166</v>
      </c>
      <c r="B176" s="378" t="s">
        <v>381</v>
      </c>
      <c r="C176" s="349">
        <v>519.35</v>
      </c>
      <c r="D176" s="350">
        <v>519.0333333333333</v>
      </c>
      <c r="E176" s="350">
        <v>508.46666666666658</v>
      </c>
      <c r="F176" s="350">
        <v>497.58333333333326</v>
      </c>
      <c r="G176" s="350">
        <v>487.01666666666654</v>
      </c>
      <c r="H176" s="350">
        <v>529.91666666666663</v>
      </c>
      <c r="I176" s="350">
        <v>540.48333333333323</v>
      </c>
      <c r="J176" s="350">
        <v>551.36666666666667</v>
      </c>
      <c r="K176" s="349">
        <v>529.6</v>
      </c>
      <c r="L176" s="349">
        <v>508.15</v>
      </c>
      <c r="M176" s="349">
        <v>26.919540000000001</v>
      </c>
      <c r="N176" s="1"/>
      <c r="O176" s="1"/>
    </row>
    <row r="177" spans="1:15" ht="12.75" customHeight="1">
      <c r="A177" s="30">
        <v>167</v>
      </c>
      <c r="B177" s="378" t="s">
        <v>373</v>
      </c>
      <c r="C177" s="349">
        <v>1004.25</v>
      </c>
      <c r="D177" s="350">
        <v>1000.4166666666666</v>
      </c>
      <c r="E177" s="350">
        <v>983.83333333333326</v>
      </c>
      <c r="F177" s="350">
        <v>963.41666666666663</v>
      </c>
      <c r="G177" s="350">
        <v>946.83333333333326</v>
      </c>
      <c r="H177" s="350">
        <v>1020.8333333333333</v>
      </c>
      <c r="I177" s="350">
        <v>1037.4166666666665</v>
      </c>
      <c r="J177" s="350">
        <v>1057.8333333333333</v>
      </c>
      <c r="K177" s="349">
        <v>1017</v>
      </c>
      <c r="L177" s="349">
        <v>980</v>
      </c>
      <c r="M177" s="349">
        <v>0.17984</v>
      </c>
      <c r="N177" s="1"/>
      <c r="O177" s="1"/>
    </row>
    <row r="178" spans="1:15" ht="12.75" customHeight="1">
      <c r="A178" s="30">
        <v>168</v>
      </c>
      <c r="B178" s="378" t="s">
        <v>259</v>
      </c>
      <c r="C178" s="349">
        <v>475</v>
      </c>
      <c r="D178" s="350">
        <v>475.16666666666669</v>
      </c>
      <c r="E178" s="350">
        <v>472.48333333333335</v>
      </c>
      <c r="F178" s="350">
        <v>469.96666666666664</v>
      </c>
      <c r="G178" s="350">
        <v>467.2833333333333</v>
      </c>
      <c r="H178" s="350">
        <v>477.68333333333339</v>
      </c>
      <c r="I178" s="350">
        <v>480.36666666666667</v>
      </c>
      <c r="J178" s="350">
        <v>482.88333333333344</v>
      </c>
      <c r="K178" s="349">
        <v>477.85</v>
      </c>
      <c r="L178" s="349">
        <v>472.65</v>
      </c>
      <c r="M178" s="349">
        <v>0.55803000000000003</v>
      </c>
      <c r="N178" s="1"/>
      <c r="O178" s="1"/>
    </row>
    <row r="179" spans="1:15" ht="12.75" customHeight="1">
      <c r="A179" s="30">
        <v>169</v>
      </c>
      <c r="B179" s="378" t="s">
        <v>108</v>
      </c>
      <c r="C179" s="349">
        <v>780.9</v>
      </c>
      <c r="D179" s="350">
        <v>779.9666666666667</v>
      </c>
      <c r="E179" s="350">
        <v>765.93333333333339</v>
      </c>
      <c r="F179" s="350">
        <v>750.9666666666667</v>
      </c>
      <c r="G179" s="350">
        <v>736.93333333333339</v>
      </c>
      <c r="H179" s="350">
        <v>794.93333333333339</v>
      </c>
      <c r="I179" s="350">
        <v>808.9666666666667</v>
      </c>
      <c r="J179" s="350">
        <v>823.93333333333339</v>
      </c>
      <c r="K179" s="349">
        <v>794</v>
      </c>
      <c r="L179" s="349">
        <v>765</v>
      </c>
      <c r="M179" s="349">
        <v>18.677119999999999</v>
      </c>
      <c r="N179" s="1"/>
      <c r="O179" s="1"/>
    </row>
    <row r="180" spans="1:15" ht="12.75" customHeight="1">
      <c r="A180" s="30">
        <v>170</v>
      </c>
      <c r="B180" s="378" t="s">
        <v>260</v>
      </c>
      <c r="C180" s="349">
        <v>505</v>
      </c>
      <c r="D180" s="350">
        <v>507.31666666666666</v>
      </c>
      <c r="E180" s="350">
        <v>498.7833333333333</v>
      </c>
      <c r="F180" s="350">
        <v>492.56666666666666</v>
      </c>
      <c r="G180" s="350">
        <v>484.0333333333333</v>
      </c>
      <c r="H180" s="350">
        <v>513.5333333333333</v>
      </c>
      <c r="I180" s="350">
        <v>522.06666666666672</v>
      </c>
      <c r="J180" s="350">
        <v>528.2833333333333</v>
      </c>
      <c r="K180" s="349">
        <v>515.85</v>
      </c>
      <c r="L180" s="349">
        <v>501.1</v>
      </c>
      <c r="M180" s="349">
        <v>0.90832000000000002</v>
      </c>
      <c r="N180" s="1"/>
      <c r="O180" s="1"/>
    </row>
    <row r="181" spans="1:15" ht="12.75" customHeight="1">
      <c r="A181" s="30">
        <v>171</v>
      </c>
      <c r="B181" s="378" t="s">
        <v>109</v>
      </c>
      <c r="C181" s="349">
        <v>1556.45</v>
      </c>
      <c r="D181" s="350">
        <v>1556.7166666666665</v>
      </c>
      <c r="E181" s="350">
        <v>1529.7333333333329</v>
      </c>
      <c r="F181" s="350">
        <v>1503.0166666666664</v>
      </c>
      <c r="G181" s="350">
        <v>1476.0333333333328</v>
      </c>
      <c r="H181" s="350">
        <v>1583.4333333333329</v>
      </c>
      <c r="I181" s="350">
        <v>1610.4166666666665</v>
      </c>
      <c r="J181" s="350">
        <v>1637.133333333333</v>
      </c>
      <c r="K181" s="349">
        <v>1583.7</v>
      </c>
      <c r="L181" s="349">
        <v>1530</v>
      </c>
      <c r="M181" s="349">
        <v>7.8572499999999996</v>
      </c>
      <c r="N181" s="1"/>
      <c r="O181" s="1"/>
    </row>
    <row r="182" spans="1:15" ht="12.75" customHeight="1">
      <c r="A182" s="30">
        <v>172</v>
      </c>
      <c r="B182" s="378" t="s">
        <v>382</v>
      </c>
      <c r="C182" s="349">
        <v>85.9</v>
      </c>
      <c r="D182" s="350">
        <v>87.366666666666674</v>
      </c>
      <c r="E182" s="350">
        <v>83.783333333333346</v>
      </c>
      <c r="F182" s="350">
        <v>81.666666666666671</v>
      </c>
      <c r="G182" s="350">
        <v>78.083333333333343</v>
      </c>
      <c r="H182" s="350">
        <v>89.483333333333348</v>
      </c>
      <c r="I182" s="350">
        <v>93.066666666666663</v>
      </c>
      <c r="J182" s="350">
        <v>95.183333333333351</v>
      </c>
      <c r="K182" s="349">
        <v>90.95</v>
      </c>
      <c r="L182" s="349">
        <v>85.25</v>
      </c>
      <c r="M182" s="349">
        <v>8.0952300000000008</v>
      </c>
      <c r="N182" s="1"/>
      <c r="O182" s="1"/>
    </row>
    <row r="183" spans="1:15" ht="12.75" customHeight="1">
      <c r="A183" s="30">
        <v>173</v>
      </c>
      <c r="B183" s="378" t="s">
        <v>110</v>
      </c>
      <c r="C183" s="349">
        <v>288.89999999999998</v>
      </c>
      <c r="D183" s="350">
        <v>288.18333333333334</v>
      </c>
      <c r="E183" s="350">
        <v>280.06666666666666</v>
      </c>
      <c r="F183" s="350">
        <v>271.23333333333335</v>
      </c>
      <c r="G183" s="350">
        <v>263.11666666666667</v>
      </c>
      <c r="H183" s="350">
        <v>297.01666666666665</v>
      </c>
      <c r="I183" s="350">
        <v>305.13333333333333</v>
      </c>
      <c r="J183" s="350">
        <v>313.96666666666664</v>
      </c>
      <c r="K183" s="349">
        <v>296.3</v>
      </c>
      <c r="L183" s="349">
        <v>279.35000000000002</v>
      </c>
      <c r="M183" s="349">
        <v>14.59088</v>
      </c>
      <c r="N183" s="1"/>
      <c r="O183" s="1"/>
    </row>
    <row r="184" spans="1:15" ht="12.75" customHeight="1">
      <c r="A184" s="30">
        <v>174</v>
      </c>
      <c r="B184" s="378" t="s">
        <v>374</v>
      </c>
      <c r="C184" s="349">
        <v>457.15</v>
      </c>
      <c r="D184" s="350">
        <v>459.83333333333331</v>
      </c>
      <c r="E184" s="350">
        <v>447.31666666666661</v>
      </c>
      <c r="F184" s="350">
        <v>437.48333333333329</v>
      </c>
      <c r="G184" s="350">
        <v>424.96666666666658</v>
      </c>
      <c r="H184" s="350">
        <v>469.66666666666663</v>
      </c>
      <c r="I184" s="350">
        <v>482.18333333333339</v>
      </c>
      <c r="J184" s="350">
        <v>492.01666666666665</v>
      </c>
      <c r="K184" s="349">
        <v>472.35</v>
      </c>
      <c r="L184" s="349">
        <v>450</v>
      </c>
      <c r="M184" s="349">
        <v>6.9168900000000004</v>
      </c>
      <c r="N184" s="1"/>
      <c r="O184" s="1"/>
    </row>
    <row r="185" spans="1:15" ht="12.75" customHeight="1">
      <c r="A185" s="30">
        <v>175</v>
      </c>
      <c r="B185" s="378" t="s">
        <v>111</v>
      </c>
      <c r="C185" s="349">
        <v>1684.15</v>
      </c>
      <c r="D185" s="350">
        <v>1670.3333333333333</v>
      </c>
      <c r="E185" s="350">
        <v>1650.9666666666665</v>
      </c>
      <c r="F185" s="350">
        <v>1617.7833333333333</v>
      </c>
      <c r="G185" s="350">
        <v>1598.4166666666665</v>
      </c>
      <c r="H185" s="350">
        <v>1703.5166666666664</v>
      </c>
      <c r="I185" s="350">
        <v>1722.8833333333332</v>
      </c>
      <c r="J185" s="350">
        <v>1756.0666666666664</v>
      </c>
      <c r="K185" s="349">
        <v>1689.7</v>
      </c>
      <c r="L185" s="349">
        <v>1637.15</v>
      </c>
      <c r="M185" s="349">
        <v>8.8097200000000004</v>
      </c>
      <c r="N185" s="1"/>
      <c r="O185" s="1"/>
    </row>
    <row r="186" spans="1:15" ht="12.75" customHeight="1">
      <c r="A186" s="30">
        <v>176</v>
      </c>
      <c r="B186" s="378" t="s">
        <v>376</v>
      </c>
      <c r="C186" s="349">
        <v>172.25</v>
      </c>
      <c r="D186" s="350">
        <v>170.51666666666665</v>
      </c>
      <c r="E186" s="350">
        <v>167.33333333333331</v>
      </c>
      <c r="F186" s="350">
        <v>162.41666666666666</v>
      </c>
      <c r="G186" s="350">
        <v>159.23333333333332</v>
      </c>
      <c r="H186" s="350">
        <v>175.43333333333331</v>
      </c>
      <c r="I186" s="350">
        <v>178.61666666666665</v>
      </c>
      <c r="J186" s="350">
        <v>183.5333333333333</v>
      </c>
      <c r="K186" s="349">
        <v>173.7</v>
      </c>
      <c r="L186" s="349">
        <v>165.6</v>
      </c>
      <c r="M186" s="349">
        <v>23.362539999999999</v>
      </c>
      <c r="N186" s="1"/>
      <c r="O186" s="1"/>
    </row>
    <row r="187" spans="1:15" ht="12.75" customHeight="1">
      <c r="A187" s="30">
        <v>177</v>
      </c>
      <c r="B187" s="378" t="s">
        <v>377</v>
      </c>
      <c r="C187" s="349">
        <v>1614.65</v>
      </c>
      <c r="D187" s="350">
        <v>1602.6833333333334</v>
      </c>
      <c r="E187" s="350">
        <v>1547.1666666666667</v>
      </c>
      <c r="F187" s="350">
        <v>1479.6833333333334</v>
      </c>
      <c r="G187" s="350">
        <v>1424.1666666666667</v>
      </c>
      <c r="H187" s="350">
        <v>1670.1666666666667</v>
      </c>
      <c r="I187" s="350">
        <v>1725.6833333333332</v>
      </c>
      <c r="J187" s="350">
        <v>1793.1666666666667</v>
      </c>
      <c r="K187" s="349">
        <v>1658.2</v>
      </c>
      <c r="L187" s="349">
        <v>1535.2</v>
      </c>
      <c r="M187" s="349">
        <v>1.9395199999999999</v>
      </c>
      <c r="N187" s="1"/>
      <c r="O187" s="1"/>
    </row>
    <row r="188" spans="1:15" ht="12.75" customHeight="1">
      <c r="A188" s="30">
        <v>178</v>
      </c>
      <c r="B188" s="378" t="s">
        <v>383</v>
      </c>
      <c r="C188" s="349">
        <v>120.3</v>
      </c>
      <c r="D188" s="350">
        <v>120.75</v>
      </c>
      <c r="E188" s="350">
        <v>118.75</v>
      </c>
      <c r="F188" s="350">
        <v>117.2</v>
      </c>
      <c r="G188" s="350">
        <v>115.2</v>
      </c>
      <c r="H188" s="350">
        <v>122.3</v>
      </c>
      <c r="I188" s="350">
        <v>124.3</v>
      </c>
      <c r="J188" s="350">
        <v>125.85</v>
      </c>
      <c r="K188" s="349">
        <v>122.75</v>
      </c>
      <c r="L188" s="349">
        <v>119.2</v>
      </c>
      <c r="M188" s="349">
        <v>10.859579999999999</v>
      </c>
      <c r="N188" s="1"/>
      <c r="O188" s="1"/>
    </row>
    <row r="189" spans="1:15" ht="12.75" customHeight="1">
      <c r="A189" s="30">
        <v>179</v>
      </c>
      <c r="B189" s="378" t="s">
        <v>261</v>
      </c>
      <c r="C189" s="349">
        <v>278.64999999999998</v>
      </c>
      <c r="D189" s="350">
        <v>278.26666666666665</v>
      </c>
      <c r="E189" s="350">
        <v>272.13333333333333</v>
      </c>
      <c r="F189" s="350">
        <v>265.61666666666667</v>
      </c>
      <c r="G189" s="350">
        <v>259.48333333333335</v>
      </c>
      <c r="H189" s="350">
        <v>284.7833333333333</v>
      </c>
      <c r="I189" s="350">
        <v>290.91666666666663</v>
      </c>
      <c r="J189" s="350">
        <v>297.43333333333328</v>
      </c>
      <c r="K189" s="349">
        <v>284.39999999999998</v>
      </c>
      <c r="L189" s="349">
        <v>271.75</v>
      </c>
      <c r="M189" s="349">
        <v>15.35688</v>
      </c>
      <c r="N189" s="1"/>
      <c r="O189" s="1"/>
    </row>
    <row r="190" spans="1:15" ht="12.75" customHeight="1">
      <c r="A190" s="30">
        <v>180</v>
      </c>
      <c r="B190" s="378" t="s">
        <v>378</v>
      </c>
      <c r="C190" s="349">
        <v>649.4</v>
      </c>
      <c r="D190" s="350">
        <v>647.01666666666665</v>
      </c>
      <c r="E190" s="350">
        <v>631.38333333333333</v>
      </c>
      <c r="F190" s="350">
        <v>613.36666666666667</v>
      </c>
      <c r="G190" s="350">
        <v>597.73333333333335</v>
      </c>
      <c r="H190" s="350">
        <v>665.0333333333333</v>
      </c>
      <c r="I190" s="350">
        <v>680.66666666666652</v>
      </c>
      <c r="J190" s="350">
        <v>698.68333333333328</v>
      </c>
      <c r="K190" s="349">
        <v>662.65</v>
      </c>
      <c r="L190" s="349">
        <v>629</v>
      </c>
      <c r="M190" s="349">
        <v>2.5951599999999999</v>
      </c>
      <c r="N190" s="1"/>
      <c r="O190" s="1"/>
    </row>
    <row r="191" spans="1:15" ht="12.75" customHeight="1">
      <c r="A191" s="30">
        <v>181</v>
      </c>
      <c r="B191" s="378" t="s">
        <v>112</v>
      </c>
      <c r="C191" s="349">
        <v>643.5</v>
      </c>
      <c r="D191" s="350">
        <v>643.73333333333323</v>
      </c>
      <c r="E191" s="350">
        <v>632.61666666666645</v>
      </c>
      <c r="F191" s="350">
        <v>621.73333333333323</v>
      </c>
      <c r="G191" s="350">
        <v>610.61666666666645</v>
      </c>
      <c r="H191" s="350">
        <v>654.61666666666645</v>
      </c>
      <c r="I191" s="350">
        <v>665.73333333333323</v>
      </c>
      <c r="J191" s="350">
        <v>676.61666666666645</v>
      </c>
      <c r="K191" s="349">
        <v>654.85</v>
      </c>
      <c r="L191" s="349">
        <v>632.85</v>
      </c>
      <c r="M191" s="349">
        <v>6.9424599999999996</v>
      </c>
      <c r="N191" s="1"/>
      <c r="O191" s="1"/>
    </row>
    <row r="192" spans="1:15" ht="12.75" customHeight="1">
      <c r="A192" s="30">
        <v>182</v>
      </c>
      <c r="B192" s="378" t="s">
        <v>262</v>
      </c>
      <c r="C192" s="349">
        <v>1281.6500000000001</v>
      </c>
      <c r="D192" s="350">
        <v>1276.2</v>
      </c>
      <c r="E192" s="350">
        <v>1262.45</v>
      </c>
      <c r="F192" s="350">
        <v>1243.25</v>
      </c>
      <c r="G192" s="350">
        <v>1229.5</v>
      </c>
      <c r="H192" s="350">
        <v>1295.4000000000001</v>
      </c>
      <c r="I192" s="350">
        <v>1309.1500000000001</v>
      </c>
      <c r="J192" s="350">
        <v>1328.3500000000001</v>
      </c>
      <c r="K192" s="349">
        <v>1289.95</v>
      </c>
      <c r="L192" s="349">
        <v>1257</v>
      </c>
      <c r="M192" s="349">
        <v>6.07287</v>
      </c>
      <c r="N192" s="1"/>
      <c r="O192" s="1"/>
    </row>
    <row r="193" spans="1:15" ht="12.75" customHeight="1">
      <c r="A193" s="30">
        <v>183</v>
      </c>
      <c r="B193" s="378" t="s">
        <v>387</v>
      </c>
      <c r="C193" s="349">
        <v>982.35</v>
      </c>
      <c r="D193" s="350">
        <v>977.98333333333323</v>
      </c>
      <c r="E193" s="350">
        <v>960.96666666666647</v>
      </c>
      <c r="F193" s="350">
        <v>939.58333333333326</v>
      </c>
      <c r="G193" s="350">
        <v>922.56666666666649</v>
      </c>
      <c r="H193" s="350">
        <v>999.36666666666645</v>
      </c>
      <c r="I193" s="350">
        <v>1016.3833333333331</v>
      </c>
      <c r="J193" s="350">
        <v>1037.7666666666664</v>
      </c>
      <c r="K193" s="349">
        <v>995</v>
      </c>
      <c r="L193" s="349">
        <v>956.6</v>
      </c>
      <c r="M193" s="349">
        <v>3.8812199999999999</v>
      </c>
      <c r="N193" s="1"/>
      <c r="O193" s="1"/>
    </row>
    <row r="194" spans="1:15" ht="12.75" customHeight="1">
      <c r="A194" s="30">
        <v>184</v>
      </c>
      <c r="B194" s="378" t="s">
        <v>836</v>
      </c>
      <c r="C194" s="349">
        <v>18.149999999999999</v>
      </c>
      <c r="D194" s="350">
        <v>18.183333333333334</v>
      </c>
      <c r="E194" s="350">
        <v>17.666666666666668</v>
      </c>
      <c r="F194" s="350">
        <v>17.183333333333334</v>
      </c>
      <c r="G194" s="350">
        <v>16.666666666666668</v>
      </c>
      <c r="H194" s="350">
        <v>18.666666666666668</v>
      </c>
      <c r="I194" s="350">
        <v>19.183333333333334</v>
      </c>
      <c r="J194" s="350">
        <v>19.666666666666668</v>
      </c>
      <c r="K194" s="349">
        <v>18.7</v>
      </c>
      <c r="L194" s="349">
        <v>17.7</v>
      </c>
      <c r="M194" s="349">
        <v>77.832909999999998</v>
      </c>
      <c r="N194" s="1"/>
      <c r="O194" s="1"/>
    </row>
    <row r="195" spans="1:15" ht="12.75" customHeight="1">
      <c r="A195" s="30">
        <v>185</v>
      </c>
      <c r="B195" s="378" t="s">
        <v>388</v>
      </c>
      <c r="C195" s="349">
        <v>1117.95</v>
      </c>
      <c r="D195" s="350">
        <v>1094.8499999999999</v>
      </c>
      <c r="E195" s="350">
        <v>1054.6999999999998</v>
      </c>
      <c r="F195" s="350">
        <v>991.44999999999982</v>
      </c>
      <c r="G195" s="350">
        <v>951.29999999999973</v>
      </c>
      <c r="H195" s="350">
        <v>1158.0999999999999</v>
      </c>
      <c r="I195" s="350">
        <v>1198.25</v>
      </c>
      <c r="J195" s="350">
        <v>1261.5</v>
      </c>
      <c r="K195" s="349">
        <v>1135</v>
      </c>
      <c r="L195" s="349">
        <v>1031.5999999999999</v>
      </c>
      <c r="M195" s="349">
        <v>2.4176899999999999</v>
      </c>
      <c r="N195" s="1"/>
      <c r="O195" s="1"/>
    </row>
    <row r="196" spans="1:15" ht="12.75" customHeight="1">
      <c r="A196" s="30">
        <v>186</v>
      </c>
      <c r="B196" s="378" t="s">
        <v>113</v>
      </c>
      <c r="C196" s="349">
        <v>1203.45</v>
      </c>
      <c r="D196" s="350">
        <v>1192.55</v>
      </c>
      <c r="E196" s="350">
        <v>1177</v>
      </c>
      <c r="F196" s="350">
        <v>1150.55</v>
      </c>
      <c r="G196" s="350">
        <v>1135</v>
      </c>
      <c r="H196" s="350">
        <v>1219</v>
      </c>
      <c r="I196" s="350">
        <v>1234.5499999999997</v>
      </c>
      <c r="J196" s="350">
        <v>1261</v>
      </c>
      <c r="K196" s="349">
        <v>1208.0999999999999</v>
      </c>
      <c r="L196" s="349">
        <v>1166.0999999999999</v>
      </c>
      <c r="M196" s="349">
        <v>8.4735499999999995</v>
      </c>
      <c r="N196" s="1"/>
      <c r="O196" s="1"/>
    </row>
    <row r="197" spans="1:15" ht="12.75" customHeight="1">
      <c r="A197" s="30">
        <v>187</v>
      </c>
      <c r="B197" s="378" t="s">
        <v>114</v>
      </c>
      <c r="C197" s="349">
        <v>1149.55</v>
      </c>
      <c r="D197" s="350">
        <v>1145.2333333333333</v>
      </c>
      <c r="E197" s="350">
        <v>1136.3166666666666</v>
      </c>
      <c r="F197" s="350">
        <v>1123.0833333333333</v>
      </c>
      <c r="G197" s="350">
        <v>1114.1666666666665</v>
      </c>
      <c r="H197" s="350">
        <v>1158.4666666666667</v>
      </c>
      <c r="I197" s="350">
        <v>1167.3833333333332</v>
      </c>
      <c r="J197" s="350">
        <v>1180.6166666666668</v>
      </c>
      <c r="K197" s="349">
        <v>1154.1500000000001</v>
      </c>
      <c r="L197" s="349">
        <v>1132</v>
      </c>
      <c r="M197" s="349">
        <v>32.548549999999999</v>
      </c>
      <c r="N197" s="1"/>
      <c r="O197" s="1"/>
    </row>
    <row r="198" spans="1:15" ht="12.75" customHeight="1">
      <c r="A198" s="30">
        <v>188</v>
      </c>
      <c r="B198" s="378" t="s">
        <v>115</v>
      </c>
      <c r="C198" s="349">
        <v>2453.9499999999998</v>
      </c>
      <c r="D198" s="350">
        <v>2429.7833333333333</v>
      </c>
      <c r="E198" s="350">
        <v>2397.3166666666666</v>
      </c>
      <c r="F198" s="350">
        <v>2340.6833333333334</v>
      </c>
      <c r="G198" s="350">
        <v>2308.2166666666667</v>
      </c>
      <c r="H198" s="350">
        <v>2486.4166666666665</v>
      </c>
      <c r="I198" s="350">
        <v>2518.8833333333328</v>
      </c>
      <c r="J198" s="350">
        <v>2575.5166666666664</v>
      </c>
      <c r="K198" s="349">
        <v>2462.25</v>
      </c>
      <c r="L198" s="349">
        <v>2373.15</v>
      </c>
      <c r="M198" s="349">
        <v>46.043700000000001</v>
      </c>
      <c r="N198" s="1"/>
      <c r="O198" s="1"/>
    </row>
    <row r="199" spans="1:15" ht="12.75" customHeight="1">
      <c r="A199" s="30">
        <v>189</v>
      </c>
      <c r="B199" s="378" t="s">
        <v>116</v>
      </c>
      <c r="C199" s="349">
        <v>2181.6999999999998</v>
      </c>
      <c r="D199" s="350">
        <v>2159.5333333333333</v>
      </c>
      <c r="E199" s="350">
        <v>2129.1666666666665</v>
      </c>
      <c r="F199" s="350">
        <v>2076.6333333333332</v>
      </c>
      <c r="G199" s="350">
        <v>2046.2666666666664</v>
      </c>
      <c r="H199" s="350">
        <v>2212.0666666666666</v>
      </c>
      <c r="I199" s="350">
        <v>2242.4333333333334</v>
      </c>
      <c r="J199" s="350">
        <v>2294.9666666666667</v>
      </c>
      <c r="K199" s="349">
        <v>2189.9</v>
      </c>
      <c r="L199" s="349">
        <v>2107</v>
      </c>
      <c r="M199" s="349">
        <v>2.9446500000000002</v>
      </c>
      <c r="N199" s="1"/>
      <c r="O199" s="1"/>
    </row>
    <row r="200" spans="1:15" ht="12.75" customHeight="1">
      <c r="A200" s="30">
        <v>190</v>
      </c>
      <c r="B200" s="378" t="s">
        <v>117</v>
      </c>
      <c r="C200" s="349">
        <v>1510.7</v>
      </c>
      <c r="D200" s="350">
        <v>1506.9166666666667</v>
      </c>
      <c r="E200" s="350">
        <v>1491.7333333333336</v>
      </c>
      <c r="F200" s="350">
        <v>1472.7666666666669</v>
      </c>
      <c r="G200" s="350">
        <v>1457.5833333333337</v>
      </c>
      <c r="H200" s="350">
        <v>1525.8833333333334</v>
      </c>
      <c r="I200" s="350">
        <v>1541.0666666666664</v>
      </c>
      <c r="J200" s="350">
        <v>1560.0333333333333</v>
      </c>
      <c r="K200" s="349">
        <v>1522.1</v>
      </c>
      <c r="L200" s="349">
        <v>1487.95</v>
      </c>
      <c r="M200" s="349">
        <v>47.680979999999998</v>
      </c>
      <c r="N200" s="1"/>
      <c r="O200" s="1"/>
    </row>
    <row r="201" spans="1:15" ht="12.75" customHeight="1">
      <c r="A201" s="30">
        <v>191</v>
      </c>
      <c r="B201" s="378" t="s">
        <v>118</v>
      </c>
      <c r="C201" s="349">
        <v>572.75</v>
      </c>
      <c r="D201" s="350">
        <v>571.58333333333337</v>
      </c>
      <c r="E201" s="350">
        <v>566.16666666666674</v>
      </c>
      <c r="F201" s="350">
        <v>559.58333333333337</v>
      </c>
      <c r="G201" s="350">
        <v>554.16666666666674</v>
      </c>
      <c r="H201" s="350">
        <v>578.16666666666674</v>
      </c>
      <c r="I201" s="350">
        <v>583.58333333333348</v>
      </c>
      <c r="J201" s="350">
        <v>590.16666666666674</v>
      </c>
      <c r="K201" s="349">
        <v>577</v>
      </c>
      <c r="L201" s="349">
        <v>565</v>
      </c>
      <c r="M201" s="349">
        <v>29.52243</v>
      </c>
      <c r="N201" s="1"/>
      <c r="O201" s="1"/>
    </row>
    <row r="202" spans="1:15" ht="12.75" customHeight="1">
      <c r="A202" s="30">
        <v>192</v>
      </c>
      <c r="B202" s="378" t="s">
        <v>385</v>
      </c>
      <c r="C202" s="349">
        <v>1226.05</v>
      </c>
      <c r="D202" s="350">
        <v>1223.7333333333333</v>
      </c>
      <c r="E202" s="350">
        <v>1203.5166666666667</v>
      </c>
      <c r="F202" s="350">
        <v>1180.9833333333333</v>
      </c>
      <c r="G202" s="350">
        <v>1160.7666666666667</v>
      </c>
      <c r="H202" s="350">
        <v>1246.2666666666667</v>
      </c>
      <c r="I202" s="350">
        <v>1266.4833333333333</v>
      </c>
      <c r="J202" s="350">
        <v>1289.0166666666667</v>
      </c>
      <c r="K202" s="349">
        <v>1243.95</v>
      </c>
      <c r="L202" s="349">
        <v>1201.2</v>
      </c>
      <c r="M202" s="349">
        <v>2.2671800000000002</v>
      </c>
      <c r="N202" s="1"/>
      <c r="O202" s="1"/>
    </row>
    <row r="203" spans="1:15" ht="12.75" customHeight="1">
      <c r="A203" s="30">
        <v>193</v>
      </c>
      <c r="B203" s="378" t="s">
        <v>389</v>
      </c>
      <c r="C203" s="349">
        <v>197.65</v>
      </c>
      <c r="D203" s="350">
        <v>197.18333333333331</v>
      </c>
      <c r="E203" s="350">
        <v>195.46666666666661</v>
      </c>
      <c r="F203" s="350">
        <v>193.2833333333333</v>
      </c>
      <c r="G203" s="350">
        <v>191.56666666666661</v>
      </c>
      <c r="H203" s="350">
        <v>199.36666666666662</v>
      </c>
      <c r="I203" s="350">
        <v>201.08333333333331</v>
      </c>
      <c r="J203" s="350">
        <v>203.26666666666662</v>
      </c>
      <c r="K203" s="349">
        <v>198.9</v>
      </c>
      <c r="L203" s="349">
        <v>195</v>
      </c>
      <c r="M203" s="349">
        <v>0.90281</v>
      </c>
      <c r="N203" s="1"/>
      <c r="O203" s="1"/>
    </row>
    <row r="204" spans="1:15" ht="12.75" customHeight="1">
      <c r="A204" s="30">
        <v>194</v>
      </c>
      <c r="B204" s="378" t="s">
        <v>390</v>
      </c>
      <c r="C204" s="349">
        <v>111</v>
      </c>
      <c r="D204" s="350">
        <v>110.86666666666667</v>
      </c>
      <c r="E204" s="350">
        <v>109.28333333333335</v>
      </c>
      <c r="F204" s="350">
        <v>107.56666666666668</v>
      </c>
      <c r="G204" s="350">
        <v>105.98333333333335</v>
      </c>
      <c r="H204" s="350">
        <v>112.58333333333334</v>
      </c>
      <c r="I204" s="350">
        <v>114.16666666666666</v>
      </c>
      <c r="J204" s="350">
        <v>115.88333333333334</v>
      </c>
      <c r="K204" s="349">
        <v>112.45</v>
      </c>
      <c r="L204" s="349">
        <v>109.15</v>
      </c>
      <c r="M204" s="349">
        <v>9.2310800000000004</v>
      </c>
      <c r="N204" s="1"/>
      <c r="O204" s="1"/>
    </row>
    <row r="205" spans="1:15" ht="12.75" customHeight="1">
      <c r="A205" s="30">
        <v>195</v>
      </c>
      <c r="B205" s="378" t="s">
        <v>119</v>
      </c>
      <c r="C205" s="349">
        <v>2731</v>
      </c>
      <c r="D205" s="350">
        <v>2709.6833333333334</v>
      </c>
      <c r="E205" s="350">
        <v>2667.3666666666668</v>
      </c>
      <c r="F205" s="350">
        <v>2603.7333333333336</v>
      </c>
      <c r="G205" s="350">
        <v>2561.416666666667</v>
      </c>
      <c r="H205" s="350">
        <v>2773.3166666666666</v>
      </c>
      <c r="I205" s="350">
        <v>2815.6333333333332</v>
      </c>
      <c r="J205" s="350">
        <v>2879.2666666666664</v>
      </c>
      <c r="K205" s="349">
        <v>2752</v>
      </c>
      <c r="L205" s="349">
        <v>2646.05</v>
      </c>
      <c r="M205" s="349">
        <v>6.4489999999999998</v>
      </c>
      <c r="N205" s="1"/>
      <c r="O205" s="1"/>
    </row>
    <row r="206" spans="1:15" ht="12.75" customHeight="1">
      <c r="A206" s="30">
        <v>196</v>
      </c>
      <c r="B206" s="378" t="s">
        <v>386</v>
      </c>
      <c r="C206" s="349">
        <v>70.150000000000006</v>
      </c>
      <c r="D206" s="350">
        <v>69.95</v>
      </c>
      <c r="E206" s="350">
        <v>68.800000000000011</v>
      </c>
      <c r="F206" s="350">
        <v>67.45</v>
      </c>
      <c r="G206" s="350">
        <v>66.300000000000011</v>
      </c>
      <c r="H206" s="350">
        <v>71.300000000000011</v>
      </c>
      <c r="I206" s="350">
        <v>72.450000000000017</v>
      </c>
      <c r="J206" s="350">
        <v>73.800000000000011</v>
      </c>
      <c r="K206" s="349">
        <v>71.099999999999994</v>
      </c>
      <c r="L206" s="349">
        <v>68.599999999999994</v>
      </c>
      <c r="M206" s="349">
        <v>128.88573</v>
      </c>
      <c r="N206" s="1"/>
      <c r="O206" s="1"/>
    </row>
    <row r="207" spans="1:15" ht="12.75" customHeight="1">
      <c r="A207" s="30">
        <v>197</v>
      </c>
      <c r="B207" s="378" t="s">
        <v>837</v>
      </c>
      <c r="C207" s="349">
        <v>1310.0999999999999</v>
      </c>
      <c r="D207" s="350">
        <v>1295.45</v>
      </c>
      <c r="E207" s="350">
        <v>1259.95</v>
      </c>
      <c r="F207" s="350">
        <v>1209.8</v>
      </c>
      <c r="G207" s="350">
        <v>1174.3</v>
      </c>
      <c r="H207" s="350">
        <v>1345.6000000000001</v>
      </c>
      <c r="I207" s="350">
        <v>1381.1000000000001</v>
      </c>
      <c r="J207" s="350">
        <v>1431.2500000000002</v>
      </c>
      <c r="K207" s="349">
        <v>1330.95</v>
      </c>
      <c r="L207" s="349">
        <v>1245.3</v>
      </c>
      <c r="M207" s="349">
        <v>1.4767399999999999</v>
      </c>
      <c r="N207" s="1"/>
      <c r="O207" s="1"/>
    </row>
    <row r="208" spans="1:15" ht="12.75" customHeight="1">
      <c r="A208" s="30">
        <v>198</v>
      </c>
      <c r="B208" s="378" t="s">
        <v>825</v>
      </c>
      <c r="C208" s="349">
        <v>364</v>
      </c>
      <c r="D208" s="350">
        <v>364.61666666666662</v>
      </c>
      <c r="E208" s="350">
        <v>350.73333333333323</v>
      </c>
      <c r="F208" s="350">
        <v>337.46666666666664</v>
      </c>
      <c r="G208" s="350">
        <v>323.58333333333326</v>
      </c>
      <c r="H208" s="350">
        <v>377.88333333333321</v>
      </c>
      <c r="I208" s="350">
        <v>391.76666666666654</v>
      </c>
      <c r="J208" s="350">
        <v>405.03333333333319</v>
      </c>
      <c r="K208" s="349">
        <v>378.5</v>
      </c>
      <c r="L208" s="349">
        <v>351.35</v>
      </c>
      <c r="M208" s="349">
        <v>3.0365000000000002</v>
      </c>
      <c r="N208" s="1"/>
      <c r="O208" s="1"/>
    </row>
    <row r="209" spans="1:15" ht="12.75" customHeight="1">
      <c r="A209" s="30">
        <v>199</v>
      </c>
      <c r="B209" s="378" t="s">
        <v>121</v>
      </c>
      <c r="C209" s="349">
        <v>516.20000000000005</v>
      </c>
      <c r="D209" s="350">
        <v>512.33333333333337</v>
      </c>
      <c r="E209" s="350">
        <v>505.41666666666674</v>
      </c>
      <c r="F209" s="350">
        <v>494.63333333333338</v>
      </c>
      <c r="G209" s="350">
        <v>487.71666666666675</v>
      </c>
      <c r="H209" s="350">
        <v>523.11666666666679</v>
      </c>
      <c r="I209" s="350">
        <v>530.03333333333353</v>
      </c>
      <c r="J209" s="350">
        <v>540.81666666666672</v>
      </c>
      <c r="K209" s="349">
        <v>519.25</v>
      </c>
      <c r="L209" s="349">
        <v>501.55</v>
      </c>
      <c r="M209" s="349">
        <v>106.64924999999999</v>
      </c>
      <c r="N209" s="1"/>
      <c r="O209" s="1"/>
    </row>
    <row r="210" spans="1:15" ht="12.75" customHeight="1">
      <c r="A210" s="30">
        <v>200</v>
      </c>
      <c r="B210" s="378" t="s">
        <v>391</v>
      </c>
      <c r="C210" s="349">
        <v>115.05</v>
      </c>
      <c r="D210" s="350">
        <v>113.98333333333333</v>
      </c>
      <c r="E210" s="350">
        <v>112.06666666666666</v>
      </c>
      <c r="F210" s="350">
        <v>109.08333333333333</v>
      </c>
      <c r="G210" s="350">
        <v>107.16666666666666</v>
      </c>
      <c r="H210" s="350">
        <v>116.96666666666667</v>
      </c>
      <c r="I210" s="350">
        <v>118.88333333333333</v>
      </c>
      <c r="J210" s="350">
        <v>121.86666666666667</v>
      </c>
      <c r="K210" s="349">
        <v>115.9</v>
      </c>
      <c r="L210" s="349">
        <v>111</v>
      </c>
      <c r="M210" s="349">
        <v>83.281360000000006</v>
      </c>
      <c r="N210" s="1"/>
      <c r="O210" s="1"/>
    </row>
    <row r="211" spans="1:15" ht="12.75" customHeight="1">
      <c r="A211" s="30">
        <v>201</v>
      </c>
      <c r="B211" s="378" t="s">
        <v>122</v>
      </c>
      <c r="C211" s="349">
        <v>291</v>
      </c>
      <c r="D211" s="350">
        <v>283.34999999999997</v>
      </c>
      <c r="E211" s="350">
        <v>274.64999999999992</v>
      </c>
      <c r="F211" s="350">
        <v>258.29999999999995</v>
      </c>
      <c r="G211" s="350">
        <v>249.59999999999991</v>
      </c>
      <c r="H211" s="350">
        <v>299.69999999999993</v>
      </c>
      <c r="I211" s="350">
        <v>308.39999999999998</v>
      </c>
      <c r="J211" s="350">
        <v>324.74999999999994</v>
      </c>
      <c r="K211" s="349">
        <v>292.05</v>
      </c>
      <c r="L211" s="349">
        <v>267</v>
      </c>
      <c r="M211" s="349">
        <v>32.115960000000001</v>
      </c>
      <c r="N211" s="1"/>
      <c r="O211" s="1"/>
    </row>
    <row r="212" spans="1:15" ht="12.75" customHeight="1">
      <c r="A212" s="30">
        <v>202</v>
      </c>
      <c r="B212" s="378" t="s">
        <v>123</v>
      </c>
      <c r="C212" s="349">
        <v>2269.9499999999998</v>
      </c>
      <c r="D212" s="350">
        <v>2266.6833333333329</v>
      </c>
      <c r="E212" s="350">
        <v>2253.3666666666659</v>
      </c>
      <c r="F212" s="350">
        <v>2236.7833333333328</v>
      </c>
      <c r="G212" s="350">
        <v>2223.4666666666658</v>
      </c>
      <c r="H212" s="350">
        <v>2283.266666666666</v>
      </c>
      <c r="I212" s="350">
        <v>2296.5833333333326</v>
      </c>
      <c r="J212" s="350">
        <v>2313.1666666666661</v>
      </c>
      <c r="K212" s="349">
        <v>2280</v>
      </c>
      <c r="L212" s="349">
        <v>2250.1</v>
      </c>
      <c r="M212" s="349">
        <v>9.0266699999999993</v>
      </c>
      <c r="N212" s="1"/>
      <c r="O212" s="1"/>
    </row>
    <row r="213" spans="1:15" ht="12.75" customHeight="1">
      <c r="A213" s="30">
        <v>203</v>
      </c>
      <c r="B213" s="378" t="s">
        <v>263</v>
      </c>
      <c r="C213" s="349">
        <v>309.2</v>
      </c>
      <c r="D213" s="350">
        <v>306.59999999999997</v>
      </c>
      <c r="E213" s="350">
        <v>302.14999999999992</v>
      </c>
      <c r="F213" s="350">
        <v>295.09999999999997</v>
      </c>
      <c r="G213" s="350">
        <v>290.64999999999992</v>
      </c>
      <c r="H213" s="350">
        <v>313.64999999999992</v>
      </c>
      <c r="I213" s="350">
        <v>318.09999999999997</v>
      </c>
      <c r="J213" s="350">
        <v>325.14999999999992</v>
      </c>
      <c r="K213" s="349">
        <v>311.05</v>
      </c>
      <c r="L213" s="349">
        <v>299.55</v>
      </c>
      <c r="M213" s="349">
        <v>6.2796799999999999</v>
      </c>
      <c r="N213" s="1"/>
      <c r="O213" s="1"/>
    </row>
    <row r="214" spans="1:15" ht="12.75" customHeight="1">
      <c r="A214" s="30">
        <v>204</v>
      </c>
      <c r="B214" s="378" t="s">
        <v>838</v>
      </c>
      <c r="C214" s="349">
        <v>702.45</v>
      </c>
      <c r="D214" s="350">
        <v>685.48333333333323</v>
      </c>
      <c r="E214" s="350">
        <v>666.96666666666647</v>
      </c>
      <c r="F214" s="350">
        <v>631.48333333333323</v>
      </c>
      <c r="G214" s="350">
        <v>612.96666666666647</v>
      </c>
      <c r="H214" s="350">
        <v>720.96666666666647</v>
      </c>
      <c r="I214" s="350">
        <v>739.48333333333312</v>
      </c>
      <c r="J214" s="350">
        <v>774.96666666666647</v>
      </c>
      <c r="K214" s="349">
        <v>704</v>
      </c>
      <c r="L214" s="349">
        <v>650</v>
      </c>
      <c r="M214" s="349">
        <v>0.67342999999999997</v>
      </c>
      <c r="N214" s="1"/>
      <c r="O214" s="1"/>
    </row>
    <row r="215" spans="1:15" ht="12.75" customHeight="1">
      <c r="A215" s="30">
        <v>205</v>
      </c>
      <c r="B215" s="378" t="s">
        <v>392</v>
      </c>
      <c r="C215" s="349">
        <v>40692.550000000003</v>
      </c>
      <c r="D215" s="350">
        <v>40539.799999999996</v>
      </c>
      <c r="E215" s="350">
        <v>39818.749999999993</v>
      </c>
      <c r="F215" s="350">
        <v>38944.949999999997</v>
      </c>
      <c r="G215" s="350">
        <v>38223.899999999994</v>
      </c>
      <c r="H215" s="350">
        <v>41413.599999999991</v>
      </c>
      <c r="I215" s="350">
        <v>42134.649999999994</v>
      </c>
      <c r="J215" s="350">
        <v>43008.44999999999</v>
      </c>
      <c r="K215" s="349">
        <v>41260.85</v>
      </c>
      <c r="L215" s="349">
        <v>39666</v>
      </c>
      <c r="M215" s="349">
        <v>9.2929999999999999E-2</v>
      </c>
      <c r="N215" s="1"/>
      <c r="O215" s="1"/>
    </row>
    <row r="216" spans="1:15" ht="12.75" customHeight="1">
      <c r="A216" s="30">
        <v>206</v>
      </c>
      <c r="B216" s="378" t="s">
        <v>393</v>
      </c>
      <c r="C216" s="349">
        <v>33.549999999999997</v>
      </c>
      <c r="D216" s="350">
        <v>33.449999999999996</v>
      </c>
      <c r="E216" s="350">
        <v>33.099999999999994</v>
      </c>
      <c r="F216" s="350">
        <v>32.65</v>
      </c>
      <c r="G216" s="350">
        <v>32.299999999999997</v>
      </c>
      <c r="H216" s="350">
        <v>33.899999999999991</v>
      </c>
      <c r="I216" s="350">
        <v>34.25</v>
      </c>
      <c r="J216" s="350">
        <v>34.699999999999989</v>
      </c>
      <c r="K216" s="349">
        <v>33.799999999999997</v>
      </c>
      <c r="L216" s="349">
        <v>33</v>
      </c>
      <c r="M216" s="349">
        <v>19.595690000000001</v>
      </c>
      <c r="N216" s="1"/>
      <c r="O216" s="1"/>
    </row>
    <row r="217" spans="1:15" ht="12.75" customHeight="1">
      <c r="A217" s="30">
        <v>207</v>
      </c>
      <c r="B217" s="378" t="s">
        <v>405</v>
      </c>
      <c r="C217" s="349">
        <v>113.65</v>
      </c>
      <c r="D217" s="350">
        <v>112.45</v>
      </c>
      <c r="E217" s="350">
        <v>106.2</v>
      </c>
      <c r="F217" s="350">
        <v>98.75</v>
      </c>
      <c r="G217" s="350">
        <v>92.5</v>
      </c>
      <c r="H217" s="350">
        <v>119.9</v>
      </c>
      <c r="I217" s="350">
        <v>126.15</v>
      </c>
      <c r="J217" s="350">
        <v>133.60000000000002</v>
      </c>
      <c r="K217" s="349">
        <v>118.7</v>
      </c>
      <c r="L217" s="349">
        <v>105</v>
      </c>
      <c r="M217" s="349">
        <v>737.09081000000003</v>
      </c>
      <c r="N217" s="1"/>
      <c r="O217" s="1"/>
    </row>
    <row r="218" spans="1:15" ht="12.75" customHeight="1">
      <c r="A218" s="30">
        <v>208</v>
      </c>
      <c r="B218" s="378" t="s">
        <v>124</v>
      </c>
      <c r="C218" s="349">
        <v>167.8</v>
      </c>
      <c r="D218" s="350">
        <v>165.26666666666668</v>
      </c>
      <c r="E218" s="350">
        <v>156.53333333333336</v>
      </c>
      <c r="F218" s="350">
        <v>145.26666666666668</v>
      </c>
      <c r="G218" s="350">
        <v>136.53333333333336</v>
      </c>
      <c r="H218" s="350">
        <v>176.53333333333336</v>
      </c>
      <c r="I218" s="350">
        <v>185.26666666666665</v>
      </c>
      <c r="J218" s="350">
        <v>196.53333333333336</v>
      </c>
      <c r="K218" s="349">
        <v>174</v>
      </c>
      <c r="L218" s="349">
        <v>154</v>
      </c>
      <c r="M218" s="349">
        <v>529.25973999999997</v>
      </c>
      <c r="N218" s="1"/>
      <c r="O218" s="1"/>
    </row>
    <row r="219" spans="1:15" ht="12.75" customHeight="1">
      <c r="A219" s="30">
        <v>209</v>
      </c>
      <c r="B219" s="378" t="s">
        <v>125</v>
      </c>
      <c r="C219" s="349">
        <v>751.3</v>
      </c>
      <c r="D219" s="350">
        <v>749.6</v>
      </c>
      <c r="E219" s="350">
        <v>739.45</v>
      </c>
      <c r="F219" s="350">
        <v>727.6</v>
      </c>
      <c r="G219" s="350">
        <v>717.45</v>
      </c>
      <c r="H219" s="350">
        <v>761.45</v>
      </c>
      <c r="I219" s="350">
        <v>771.59999999999991</v>
      </c>
      <c r="J219" s="350">
        <v>783.45</v>
      </c>
      <c r="K219" s="349">
        <v>759.75</v>
      </c>
      <c r="L219" s="349">
        <v>737.75</v>
      </c>
      <c r="M219" s="349">
        <v>131.56370999999999</v>
      </c>
      <c r="N219" s="1"/>
      <c r="O219" s="1"/>
    </row>
    <row r="220" spans="1:15" ht="12.75" customHeight="1">
      <c r="A220" s="30">
        <v>210</v>
      </c>
      <c r="B220" s="378" t="s">
        <v>126</v>
      </c>
      <c r="C220" s="349">
        <v>1275.75</v>
      </c>
      <c r="D220" s="350">
        <v>1266.0833333333333</v>
      </c>
      <c r="E220" s="350">
        <v>1244.6666666666665</v>
      </c>
      <c r="F220" s="350">
        <v>1213.5833333333333</v>
      </c>
      <c r="G220" s="350">
        <v>1192.1666666666665</v>
      </c>
      <c r="H220" s="350">
        <v>1297.1666666666665</v>
      </c>
      <c r="I220" s="350">
        <v>1318.583333333333</v>
      </c>
      <c r="J220" s="350">
        <v>1349.6666666666665</v>
      </c>
      <c r="K220" s="349">
        <v>1287.5</v>
      </c>
      <c r="L220" s="349">
        <v>1235</v>
      </c>
      <c r="M220" s="349">
        <v>6.6898099999999996</v>
      </c>
      <c r="N220" s="1"/>
      <c r="O220" s="1"/>
    </row>
    <row r="221" spans="1:15" ht="12.75" customHeight="1">
      <c r="A221" s="30">
        <v>211</v>
      </c>
      <c r="B221" s="378" t="s">
        <v>127</v>
      </c>
      <c r="C221" s="349">
        <v>505.1</v>
      </c>
      <c r="D221" s="350">
        <v>501.7</v>
      </c>
      <c r="E221" s="350">
        <v>495.95</v>
      </c>
      <c r="F221" s="350">
        <v>486.8</v>
      </c>
      <c r="G221" s="350">
        <v>481.05</v>
      </c>
      <c r="H221" s="350">
        <v>510.84999999999997</v>
      </c>
      <c r="I221" s="350">
        <v>516.59999999999991</v>
      </c>
      <c r="J221" s="350">
        <v>525.75</v>
      </c>
      <c r="K221" s="349">
        <v>507.45</v>
      </c>
      <c r="L221" s="349">
        <v>492.55</v>
      </c>
      <c r="M221" s="349">
        <v>19.633710000000001</v>
      </c>
      <c r="N221" s="1"/>
      <c r="O221" s="1"/>
    </row>
    <row r="222" spans="1:15" ht="12.75" customHeight="1">
      <c r="A222" s="30">
        <v>212</v>
      </c>
      <c r="B222" s="378" t="s">
        <v>409</v>
      </c>
      <c r="C222" s="349">
        <v>181.2</v>
      </c>
      <c r="D222" s="350">
        <v>180.79999999999998</v>
      </c>
      <c r="E222" s="350">
        <v>177.59999999999997</v>
      </c>
      <c r="F222" s="350">
        <v>173.99999999999997</v>
      </c>
      <c r="G222" s="350">
        <v>170.79999999999995</v>
      </c>
      <c r="H222" s="350">
        <v>184.39999999999998</v>
      </c>
      <c r="I222" s="350">
        <v>187.59999999999997</v>
      </c>
      <c r="J222" s="350">
        <v>191.2</v>
      </c>
      <c r="K222" s="349">
        <v>184</v>
      </c>
      <c r="L222" s="349">
        <v>177.2</v>
      </c>
      <c r="M222" s="349">
        <v>2.6434899999999999</v>
      </c>
      <c r="N222" s="1"/>
      <c r="O222" s="1"/>
    </row>
    <row r="223" spans="1:15" ht="12.75" customHeight="1">
      <c r="A223" s="30">
        <v>213</v>
      </c>
      <c r="B223" s="378" t="s">
        <v>395</v>
      </c>
      <c r="C223" s="349">
        <v>44.15</v>
      </c>
      <c r="D223" s="350">
        <v>44.466666666666669</v>
      </c>
      <c r="E223" s="350">
        <v>43.583333333333336</v>
      </c>
      <c r="F223" s="350">
        <v>43.016666666666666</v>
      </c>
      <c r="G223" s="350">
        <v>42.133333333333333</v>
      </c>
      <c r="H223" s="350">
        <v>45.033333333333339</v>
      </c>
      <c r="I223" s="350">
        <v>45.916666666666664</v>
      </c>
      <c r="J223" s="350">
        <v>46.483333333333341</v>
      </c>
      <c r="K223" s="349">
        <v>45.35</v>
      </c>
      <c r="L223" s="349">
        <v>43.9</v>
      </c>
      <c r="M223" s="349">
        <v>81.868409999999997</v>
      </c>
      <c r="N223" s="1"/>
      <c r="O223" s="1"/>
    </row>
    <row r="224" spans="1:15" ht="12.75" customHeight="1">
      <c r="A224" s="30">
        <v>214</v>
      </c>
      <c r="B224" s="378" t="s">
        <v>128</v>
      </c>
      <c r="C224" s="349">
        <v>10.9</v>
      </c>
      <c r="D224" s="350">
        <v>10.916666666666666</v>
      </c>
      <c r="E224" s="350">
        <v>10.683333333333332</v>
      </c>
      <c r="F224" s="350">
        <v>10.466666666666665</v>
      </c>
      <c r="G224" s="350">
        <v>10.233333333333331</v>
      </c>
      <c r="H224" s="350">
        <v>11.133333333333333</v>
      </c>
      <c r="I224" s="350">
        <v>11.366666666666667</v>
      </c>
      <c r="J224" s="350">
        <v>11.583333333333334</v>
      </c>
      <c r="K224" s="349">
        <v>11.15</v>
      </c>
      <c r="L224" s="349">
        <v>10.7</v>
      </c>
      <c r="M224" s="349">
        <v>2271.6005599999999</v>
      </c>
      <c r="N224" s="1"/>
      <c r="O224" s="1"/>
    </row>
    <row r="225" spans="1:15" ht="12.75" customHeight="1">
      <c r="A225" s="30">
        <v>215</v>
      </c>
      <c r="B225" s="378" t="s">
        <v>396</v>
      </c>
      <c r="C225" s="349">
        <v>57.55</v>
      </c>
      <c r="D225" s="350">
        <v>56.883333333333333</v>
      </c>
      <c r="E225" s="350">
        <v>55.766666666666666</v>
      </c>
      <c r="F225" s="350">
        <v>53.983333333333334</v>
      </c>
      <c r="G225" s="350">
        <v>52.866666666666667</v>
      </c>
      <c r="H225" s="350">
        <v>58.666666666666664</v>
      </c>
      <c r="I225" s="350">
        <v>59.783333333333324</v>
      </c>
      <c r="J225" s="350">
        <v>61.566666666666663</v>
      </c>
      <c r="K225" s="349">
        <v>58</v>
      </c>
      <c r="L225" s="349">
        <v>55.1</v>
      </c>
      <c r="M225" s="349">
        <v>84.914010000000005</v>
      </c>
      <c r="N225" s="1"/>
      <c r="O225" s="1"/>
    </row>
    <row r="226" spans="1:15" ht="12.75" customHeight="1">
      <c r="A226" s="30">
        <v>216</v>
      </c>
      <c r="B226" s="378" t="s">
        <v>129</v>
      </c>
      <c r="C226" s="349">
        <v>43.3</v>
      </c>
      <c r="D226" s="350">
        <v>43.033333333333331</v>
      </c>
      <c r="E226" s="350">
        <v>42.666666666666664</v>
      </c>
      <c r="F226" s="350">
        <v>42.033333333333331</v>
      </c>
      <c r="G226" s="350">
        <v>41.666666666666664</v>
      </c>
      <c r="H226" s="350">
        <v>43.666666666666664</v>
      </c>
      <c r="I226" s="350">
        <v>44.033333333333339</v>
      </c>
      <c r="J226" s="350">
        <v>44.666666666666664</v>
      </c>
      <c r="K226" s="349">
        <v>43.4</v>
      </c>
      <c r="L226" s="349">
        <v>42.4</v>
      </c>
      <c r="M226" s="349">
        <v>203.68030999999999</v>
      </c>
      <c r="N226" s="1"/>
      <c r="O226" s="1"/>
    </row>
    <row r="227" spans="1:15" ht="12.75" customHeight="1">
      <c r="A227" s="30">
        <v>217</v>
      </c>
      <c r="B227" s="378" t="s">
        <v>407</v>
      </c>
      <c r="C227" s="349">
        <v>205.25</v>
      </c>
      <c r="D227" s="350">
        <v>204.51666666666665</v>
      </c>
      <c r="E227" s="350">
        <v>201.7833333333333</v>
      </c>
      <c r="F227" s="350">
        <v>198.31666666666666</v>
      </c>
      <c r="G227" s="350">
        <v>195.58333333333331</v>
      </c>
      <c r="H227" s="350">
        <v>207.98333333333329</v>
      </c>
      <c r="I227" s="350">
        <v>210.71666666666664</v>
      </c>
      <c r="J227" s="350">
        <v>214.18333333333328</v>
      </c>
      <c r="K227" s="349">
        <v>207.25</v>
      </c>
      <c r="L227" s="349">
        <v>201.05</v>
      </c>
      <c r="M227" s="349">
        <v>94.353899999999996</v>
      </c>
      <c r="N227" s="1"/>
      <c r="O227" s="1"/>
    </row>
    <row r="228" spans="1:15" ht="12.75" customHeight="1">
      <c r="A228" s="30">
        <v>218</v>
      </c>
      <c r="B228" s="378" t="s">
        <v>397</v>
      </c>
      <c r="C228" s="349">
        <v>900.5</v>
      </c>
      <c r="D228" s="350">
        <v>885.83333333333337</v>
      </c>
      <c r="E228" s="350">
        <v>864.66666666666674</v>
      </c>
      <c r="F228" s="350">
        <v>828.83333333333337</v>
      </c>
      <c r="G228" s="350">
        <v>807.66666666666674</v>
      </c>
      <c r="H228" s="350">
        <v>921.66666666666674</v>
      </c>
      <c r="I228" s="350">
        <v>942.83333333333348</v>
      </c>
      <c r="J228" s="350">
        <v>978.66666666666674</v>
      </c>
      <c r="K228" s="349">
        <v>907</v>
      </c>
      <c r="L228" s="349">
        <v>850</v>
      </c>
      <c r="M228" s="349">
        <v>6.5379999999999994E-2</v>
      </c>
      <c r="N228" s="1"/>
      <c r="O228" s="1"/>
    </row>
    <row r="229" spans="1:15" ht="12.75" customHeight="1">
      <c r="A229" s="30">
        <v>219</v>
      </c>
      <c r="B229" s="378" t="s">
        <v>130</v>
      </c>
      <c r="C229" s="349">
        <v>360.4</v>
      </c>
      <c r="D229" s="350">
        <v>360.16666666666669</v>
      </c>
      <c r="E229" s="350">
        <v>354.33333333333337</v>
      </c>
      <c r="F229" s="350">
        <v>348.26666666666671</v>
      </c>
      <c r="G229" s="350">
        <v>342.43333333333339</v>
      </c>
      <c r="H229" s="350">
        <v>366.23333333333335</v>
      </c>
      <c r="I229" s="350">
        <v>372.06666666666672</v>
      </c>
      <c r="J229" s="350">
        <v>378.13333333333333</v>
      </c>
      <c r="K229" s="349">
        <v>366</v>
      </c>
      <c r="L229" s="349">
        <v>354.1</v>
      </c>
      <c r="M229" s="349">
        <v>52.044220000000003</v>
      </c>
      <c r="N229" s="1"/>
      <c r="O229" s="1"/>
    </row>
    <row r="230" spans="1:15" ht="12.75" customHeight="1">
      <c r="A230" s="30">
        <v>220</v>
      </c>
      <c r="B230" s="378" t="s">
        <v>398</v>
      </c>
      <c r="C230" s="349">
        <v>300</v>
      </c>
      <c r="D230" s="350">
        <v>301.73333333333335</v>
      </c>
      <c r="E230" s="350">
        <v>293.4666666666667</v>
      </c>
      <c r="F230" s="350">
        <v>286.93333333333334</v>
      </c>
      <c r="G230" s="350">
        <v>278.66666666666669</v>
      </c>
      <c r="H230" s="350">
        <v>308.26666666666671</v>
      </c>
      <c r="I230" s="350">
        <v>316.53333333333336</v>
      </c>
      <c r="J230" s="350">
        <v>323.06666666666672</v>
      </c>
      <c r="K230" s="349">
        <v>310</v>
      </c>
      <c r="L230" s="349">
        <v>295.2</v>
      </c>
      <c r="M230" s="349">
        <v>4.9378599999999997</v>
      </c>
      <c r="N230" s="1"/>
      <c r="O230" s="1"/>
    </row>
    <row r="231" spans="1:15" ht="12.75" customHeight="1">
      <c r="A231" s="30">
        <v>221</v>
      </c>
      <c r="B231" s="378" t="s">
        <v>399</v>
      </c>
      <c r="C231" s="349">
        <v>1499.85</v>
      </c>
      <c r="D231" s="350">
        <v>1490.3666666666668</v>
      </c>
      <c r="E231" s="350">
        <v>1460.7333333333336</v>
      </c>
      <c r="F231" s="350">
        <v>1421.6166666666668</v>
      </c>
      <c r="G231" s="350">
        <v>1391.9833333333336</v>
      </c>
      <c r="H231" s="350">
        <v>1529.4833333333336</v>
      </c>
      <c r="I231" s="350">
        <v>1559.1166666666668</v>
      </c>
      <c r="J231" s="350">
        <v>1598.2333333333336</v>
      </c>
      <c r="K231" s="349">
        <v>1520</v>
      </c>
      <c r="L231" s="349">
        <v>1451.25</v>
      </c>
      <c r="M231" s="349">
        <v>0.82918999999999998</v>
      </c>
      <c r="N231" s="1"/>
      <c r="O231" s="1"/>
    </row>
    <row r="232" spans="1:15" ht="12.75" customHeight="1">
      <c r="A232" s="30">
        <v>222</v>
      </c>
      <c r="B232" s="378" t="s">
        <v>131</v>
      </c>
      <c r="C232" s="349">
        <v>204.45</v>
      </c>
      <c r="D232" s="350">
        <v>203.4</v>
      </c>
      <c r="E232" s="350">
        <v>200.15</v>
      </c>
      <c r="F232" s="350">
        <v>195.85</v>
      </c>
      <c r="G232" s="350">
        <v>192.6</v>
      </c>
      <c r="H232" s="350">
        <v>207.70000000000002</v>
      </c>
      <c r="I232" s="350">
        <v>210.95000000000002</v>
      </c>
      <c r="J232" s="350">
        <v>215.25000000000003</v>
      </c>
      <c r="K232" s="349">
        <v>206.65</v>
      </c>
      <c r="L232" s="349">
        <v>199.1</v>
      </c>
      <c r="M232" s="349">
        <v>47.349730000000001</v>
      </c>
      <c r="N232" s="1"/>
      <c r="O232" s="1"/>
    </row>
    <row r="233" spans="1:15" ht="12.75" customHeight="1">
      <c r="A233" s="30">
        <v>223</v>
      </c>
      <c r="B233" s="378" t="s">
        <v>404</v>
      </c>
      <c r="C233" s="349">
        <v>207.9</v>
      </c>
      <c r="D233" s="350">
        <v>205.31666666666669</v>
      </c>
      <c r="E233" s="350">
        <v>201.78333333333339</v>
      </c>
      <c r="F233" s="350">
        <v>195.66666666666669</v>
      </c>
      <c r="G233" s="350">
        <v>192.13333333333338</v>
      </c>
      <c r="H233" s="350">
        <v>211.43333333333339</v>
      </c>
      <c r="I233" s="350">
        <v>214.9666666666667</v>
      </c>
      <c r="J233" s="350">
        <v>221.0833333333334</v>
      </c>
      <c r="K233" s="349">
        <v>208.85</v>
      </c>
      <c r="L233" s="349">
        <v>199.2</v>
      </c>
      <c r="M233" s="349">
        <v>31.675239999999999</v>
      </c>
      <c r="N233" s="1"/>
      <c r="O233" s="1"/>
    </row>
    <row r="234" spans="1:15" ht="12.75" customHeight="1">
      <c r="A234" s="30">
        <v>224</v>
      </c>
      <c r="B234" s="378" t="s">
        <v>265</v>
      </c>
      <c r="C234" s="349">
        <v>4790.6499999999996</v>
      </c>
      <c r="D234" s="350">
        <v>4729.8833333333332</v>
      </c>
      <c r="E234" s="350">
        <v>4615.7666666666664</v>
      </c>
      <c r="F234" s="350">
        <v>4440.8833333333332</v>
      </c>
      <c r="G234" s="350">
        <v>4326.7666666666664</v>
      </c>
      <c r="H234" s="350">
        <v>4904.7666666666664</v>
      </c>
      <c r="I234" s="350">
        <v>5018.8833333333332</v>
      </c>
      <c r="J234" s="350">
        <v>5193.7666666666664</v>
      </c>
      <c r="K234" s="349">
        <v>4844</v>
      </c>
      <c r="L234" s="349">
        <v>4555</v>
      </c>
      <c r="M234" s="349">
        <v>1.5148299999999999</v>
      </c>
      <c r="N234" s="1"/>
      <c r="O234" s="1"/>
    </row>
    <row r="235" spans="1:15" ht="12.75" customHeight="1">
      <c r="A235" s="30">
        <v>225</v>
      </c>
      <c r="B235" s="378" t="s">
        <v>406</v>
      </c>
      <c r="C235" s="349">
        <v>145.44999999999999</v>
      </c>
      <c r="D235" s="350">
        <v>144.83333333333331</v>
      </c>
      <c r="E235" s="350">
        <v>142.81666666666663</v>
      </c>
      <c r="F235" s="350">
        <v>140.18333333333331</v>
      </c>
      <c r="G235" s="350">
        <v>138.16666666666663</v>
      </c>
      <c r="H235" s="350">
        <v>147.46666666666664</v>
      </c>
      <c r="I235" s="350">
        <v>149.48333333333329</v>
      </c>
      <c r="J235" s="350">
        <v>152.11666666666665</v>
      </c>
      <c r="K235" s="349">
        <v>146.85</v>
      </c>
      <c r="L235" s="349">
        <v>142.19999999999999</v>
      </c>
      <c r="M235" s="349">
        <v>17.235800000000001</v>
      </c>
      <c r="N235" s="1"/>
      <c r="O235" s="1"/>
    </row>
    <row r="236" spans="1:15" ht="12.75" customHeight="1">
      <c r="A236" s="30">
        <v>226</v>
      </c>
      <c r="B236" s="378" t="s">
        <v>132</v>
      </c>
      <c r="C236" s="349">
        <v>2066.0500000000002</v>
      </c>
      <c r="D236" s="350">
        <v>2046.95</v>
      </c>
      <c r="E236" s="350">
        <v>2015.1</v>
      </c>
      <c r="F236" s="350">
        <v>1964.1499999999999</v>
      </c>
      <c r="G236" s="350">
        <v>1932.2999999999997</v>
      </c>
      <c r="H236" s="350">
        <v>2097.9</v>
      </c>
      <c r="I236" s="350">
        <v>2129.75</v>
      </c>
      <c r="J236" s="350">
        <v>2180.7000000000003</v>
      </c>
      <c r="K236" s="349">
        <v>2078.8000000000002</v>
      </c>
      <c r="L236" s="349">
        <v>1996</v>
      </c>
      <c r="M236" s="349">
        <v>9.9936100000000003</v>
      </c>
      <c r="N236" s="1"/>
      <c r="O236" s="1"/>
    </row>
    <row r="237" spans="1:15" ht="12.75" customHeight="1">
      <c r="A237" s="30">
        <v>227</v>
      </c>
      <c r="B237" s="378" t="s">
        <v>839</v>
      </c>
      <c r="C237" s="349">
        <v>1761.45</v>
      </c>
      <c r="D237" s="350">
        <v>1755.8166666666666</v>
      </c>
      <c r="E237" s="350">
        <v>1715.6333333333332</v>
      </c>
      <c r="F237" s="350">
        <v>1669.8166666666666</v>
      </c>
      <c r="G237" s="350">
        <v>1629.6333333333332</v>
      </c>
      <c r="H237" s="350">
        <v>1801.6333333333332</v>
      </c>
      <c r="I237" s="350">
        <v>1841.8166666666666</v>
      </c>
      <c r="J237" s="350">
        <v>1887.6333333333332</v>
      </c>
      <c r="K237" s="349">
        <v>1796</v>
      </c>
      <c r="L237" s="349">
        <v>1710</v>
      </c>
      <c r="M237" s="349">
        <v>0.32153999999999999</v>
      </c>
      <c r="N237" s="1"/>
      <c r="O237" s="1"/>
    </row>
    <row r="238" spans="1:15" ht="12.75" customHeight="1">
      <c r="A238" s="30">
        <v>228</v>
      </c>
      <c r="B238" s="378" t="s">
        <v>410</v>
      </c>
      <c r="C238" s="349">
        <v>382.35</v>
      </c>
      <c r="D238" s="350">
        <v>378.91666666666669</v>
      </c>
      <c r="E238" s="350">
        <v>372.88333333333338</v>
      </c>
      <c r="F238" s="350">
        <v>363.41666666666669</v>
      </c>
      <c r="G238" s="350">
        <v>357.38333333333338</v>
      </c>
      <c r="H238" s="350">
        <v>388.38333333333338</v>
      </c>
      <c r="I238" s="350">
        <v>394.41666666666669</v>
      </c>
      <c r="J238" s="350">
        <v>403.88333333333338</v>
      </c>
      <c r="K238" s="349">
        <v>384.95</v>
      </c>
      <c r="L238" s="349">
        <v>369.45</v>
      </c>
      <c r="M238" s="349">
        <v>1.37144</v>
      </c>
      <c r="N238" s="1"/>
      <c r="O238" s="1"/>
    </row>
    <row r="239" spans="1:15" ht="12.75" customHeight="1">
      <c r="A239" s="30">
        <v>229</v>
      </c>
      <c r="B239" s="378" t="s">
        <v>133</v>
      </c>
      <c r="C239" s="349">
        <v>939.1</v>
      </c>
      <c r="D239" s="350">
        <v>937.31666666666661</v>
      </c>
      <c r="E239" s="350">
        <v>924.78333333333319</v>
      </c>
      <c r="F239" s="350">
        <v>910.46666666666658</v>
      </c>
      <c r="G239" s="350">
        <v>897.93333333333317</v>
      </c>
      <c r="H239" s="350">
        <v>951.63333333333321</v>
      </c>
      <c r="I239" s="350">
        <v>964.16666666666652</v>
      </c>
      <c r="J239" s="350">
        <v>978.48333333333323</v>
      </c>
      <c r="K239" s="349">
        <v>949.85</v>
      </c>
      <c r="L239" s="349">
        <v>923</v>
      </c>
      <c r="M239" s="349">
        <v>28.661349999999999</v>
      </c>
      <c r="N239" s="1"/>
      <c r="O239" s="1"/>
    </row>
    <row r="240" spans="1:15" ht="12.75" customHeight="1">
      <c r="A240" s="30">
        <v>230</v>
      </c>
      <c r="B240" s="378" t="s">
        <v>134</v>
      </c>
      <c r="C240" s="349">
        <v>252.05</v>
      </c>
      <c r="D240" s="350">
        <v>249.9666666666667</v>
      </c>
      <c r="E240" s="350">
        <v>245.88333333333338</v>
      </c>
      <c r="F240" s="350">
        <v>239.7166666666667</v>
      </c>
      <c r="G240" s="350">
        <v>235.63333333333338</v>
      </c>
      <c r="H240" s="350">
        <v>256.13333333333338</v>
      </c>
      <c r="I240" s="350">
        <v>260.2166666666667</v>
      </c>
      <c r="J240" s="350">
        <v>266.38333333333338</v>
      </c>
      <c r="K240" s="349">
        <v>254.05</v>
      </c>
      <c r="L240" s="349">
        <v>243.8</v>
      </c>
      <c r="M240" s="349">
        <v>26.592420000000001</v>
      </c>
      <c r="N240" s="1"/>
      <c r="O240" s="1"/>
    </row>
    <row r="241" spans="1:15" ht="12.75" customHeight="1">
      <c r="A241" s="30">
        <v>231</v>
      </c>
      <c r="B241" s="378" t="s">
        <v>411</v>
      </c>
      <c r="C241" s="349">
        <v>38.75</v>
      </c>
      <c r="D241" s="350">
        <v>38.866666666666667</v>
      </c>
      <c r="E241" s="350">
        <v>38.383333333333333</v>
      </c>
      <c r="F241" s="350">
        <v>38.016666666666666</v>
      </c>
      <c r="G241" s="350">
        <v>37.533333333333331</v>
      </c>
      <c r="H241" s="350">
        <v>39.233333333333334</v>
      </c>
      <c r="I241" s="350">
        <v>39.716666666666669</v>
      </c>
      <c r="J241" s="350">
        <v>40.083333333333336</v>
      </c>
      <c r="K241" s="349">
        <v>39.35</v>
      </c>
      <c r="L241" s="349">
        <v>38.5</v>
      </c>
      <c r="M241" s="349">
        <v>19.501280000000001</v>
      </c>
      <c r="N241" s="1"/>
      <c r="O241" s="1"/>
    </row>
    <row r="242" spans="1:15" ht="12.75" customHeight="1">
      <c r="A242" s="30">
        <v>232</v>
      </c>
      <c r="B242" s="378" t="s">
        <v>135</v>
      </c>
      <c r="C242" s="349">
        <v>1734.35</v>
      </c>
      <c r="D242" s="350">
        <v>1725.4666666666665</v>
      </c>
      <c r="E242" s="350">
        <v>1699.9333333333329</v>
      </c>
      <c r="F242" s="350">
        <v>1665.5166666666664</v>
      </c>
      <c r="G242" s="350">
        <v>1639.9833333333329</v>
      </c>
      <c r="H242" s="350">
        <v>1759.883333333333</v>
      </c>
      <c r="I242" s="350">
        <v>1785.4166666666663</v>
      </c>
      <c r="J242" s="350">
        <v>1819.833333333333</v>
      </c>
      <c r="K242" s="349">
        <v>1751</v>
      </c>
      <c r="L242" s="349">
        <v>1691.05</v>
      </c>
      <c r="M242" s="349">
        <v>88.785150000000002</v>
      </c>
      <c r="N242" s="1"/>
      <c r="O242" s="1"/>
    </row>
    <row r="243" spans="1:15" ht="12.75" customHeight="1">
      <c r="A243" s="30">
        <v>233</v>
      </c>
      <c r="B243" s="378" t="s">
        <v>412</v>
      </c>
      <c r="C243" s="349">
        <v>1360.1</v>
      </c>
      <c r="D243" s="350">
        <v>1364.2</v>
      </c>
      <c r="E243" s="350">
        <v>1326.9</v>
      </c>
      <c r="F243" s="350">
        <v>1293.7</v>
      </c>
      <c r="G243" s="350">
        <v>1256.4000000000001</v>
      </c>
      <c r="H243" s="350">
        <v>1397.4</v>
      </c>
      <c r="I243" s="350">
        <v>1434.6999999999998</v>
      </c>
      <c r="J243" s="350">
        <v>1467.9</v>
      </c>
      <c r="K243" s="349">
        <v>1401.5</v>
      </c>
      <c r="L243" s="349">
        <v>1331</v>
      </c>
      <c r="M243" s="349">
        <v>0.37828000000000001</v>
      </c>
      <c r="N243" s="1"/>
      <c r="O243" s="1"/>
    </row>
    <row r="244" spans="1:15" ht="12.75" customHeight="1">
      <c r="A244" s="30">
        <v>234</v>
      </c>
      <c r="B244" s="378" t="s">
        <v>413</v>
      </c>
      <c r="C244" s="349">
        <v>401.5</v>
      </c>
      <c r="D244" s="350">
        <v>402.93333333333334</v>
      </c>
      <c r="E244" s="350">
        <v>397.56666666666666</v>
      </c>
      <c r="F244" s="350">
        <v>393.63333333333333</v>
      </c>
      <c r="G244" s="350">
        <v>388.26666666666665</v>
      </c>
      <c r="H244" s="350">
        <v>406.86666666666667</v>
      </c>
      <c r="I244" s="350">
        <v>412.23333333333335</v>
      </c>
      <c r="J244" s="350">
        <v>416.16666666666669</v>
      </c>
      <c r="K244" s="349">
        <v>408.3</v>
      </c>
      <c r="L244" s="349">
        <v>399</v>
      </c>
      <c r="M244" s="349">
        <v>2.44889</v>
      </c>
      <c r="N244" s="1"/>
      <c r="O244" s="1"/>
    </row>
    <row r="245" spans="1:15" ht="12.75" customHeight="1">
      <c r="A245" s="30">
        <v>235</v>
      </c>
      <c r="B245" s="378" t="s">
        <v>414</v>
      </c>
      <c r="C245" s="349">
        <v>650.85</v>
      </c>
      <c r="D245" s="350">
        <v>650.0333333333333</v>
      </c>
      <c r="E245" s="350">
        <v>642.06666666666661</v>
      </c>
      <c r="F245" s="350">
        <v>633.2833333333333</v>
      </c>
      <c r="G245" s="350">
        <v>625.31666666666661</v>
      </c>
      <c r="H245" s="350">
        <v>658.81666666666661</v>
      </c>
      <c r="I245" s="350">
        <v>666.7833333333333</v>
      </c>
      <c r="J245" s="350">
        <v>675.56666666666661</v>
      </c>
      <c r="K245" s="349">
        <v>658</v>
      </c>
      <c r="L245" s="349">
        <v>641.25</v>
      </c>
      <c r="M245" s="349">
        <v>3.4769100000000002</v>
      </c>
      <c r="N245" s="1"/>
      <c r="O245" s="1"/>
    </row>
    <row r="246" spans="1:15" ht="12.75" customHeight="1">
      <c r="A246" s="30">
        <v>236</v>
      </c>
      <c r="B246" s="378" t="s">
        <v>408</v>
      </c>
      <c r="C246" s="349">
        <v>18.3</v>
      </c>
      <c r="D246" s="350">
        <v>18.366666666666667</v>
      </c>
      <c r="E246" s="350">
        <v>18.083333333333336</v>
      </c>
      <c r="F246" s="350">
        <v>17.866666666666667</v>
      </c>
      <c r="G246" s="350">
        <v>17.583333333333336</v>
      </c>
      <c r="H246" s="350">
        <v>18.583333333333336</v>
      </c>
      <c r="I246" s="350">
        <v>18.866666666666667</v>
      </c>
      <c r="J246" s="350">
        <v>19.083333333333336</v>
      </c>
      <c r="K246" s="349">
        <v>18.649999999999999</v>
      </c>
      <c r="L246" s="349">
        <v>18.149999999999999</v>
      </c>
      <c r="M246" s="349">
        <v>27.556809999999999</v>
      </c>
      <c r="N246" s="1"/>
      <c r="O246" s="1"/>
    </row>
    <row r="247" spans="1:15" ht="12.75" customHeight="1">
      <c r="A247" s="30">
        <v>237</v>
      </c>
      <c r="B247" s="378" t="s">
        <v>136</v>
      </c>
      <c r="C247" s="349">
        <v>117.1</v>
      </c>
      <c r="D247" s="350">
        <v>117.41666666666667</v>
      </c>
      <c r="E247" s="350">
        <v>116.18333333333334</v>
      </c>
      <c r="F247" s="350">
        <v>115.26666666666667</v>
      </c>
      <c r="G247" s="350">
        <v>114.03333333333333</v>
      </c>
      <c r="H247" s="350">
        <v>118.33333333333334</v>
      </c>
      <c r="I247" s="350">
        <v>119.56666666666666</v>
      </c>
      <c r="J247" s="350">
        <v>120.48333333333335</v>
      </c>
      <c r="K247" s="349">
        <v>118.65</v>
      </c>
      <c r="L247" s="349">
        <v>116.5</v>
      </c>
      <c r="M247" s="349">
        <v>76.064070000000001</v>
      </c>
      <c r="N247" s="1"/>
      <c r="O247" s="1"/>
    </row>
    <row r="248" spans="1:15" ht="12.75" customHeight="1">
      <c r="A248" s="30">
        <v>238</v>
      </c>
      <c r="B248" s="378" t="s">
        <v>400</v>
      </c>
      <c r="C248" s="349">
        <v>352.1</v>
      </c>
      <c r="D248" s="350">
        <v>354.45000000000005</v>
      </c>
      <c r="E248" s="350">
        <v>346.10000000000008</v>
      </c>
      <c r="F248" s="350">
        <v>340.1</v>
      </c>
      <c r="G248" s="350">
        <v>331.75000000000006</v>
      </c>
      <c r="H248" s="350">
        <v>360.4500000000001</v>
      </c>
      <c r="I248" s="350">
        <v>368.8</v>
      </c>
      <c r="J248" s="350">
        <v>374.80000000000013</v>
      </c>
      <c r="K248" s="349">
        <v>362.8</v>
      </c>
      <c r="L248" s="349">
        <v>348.45</v>
      </c>
      <c r="M248" s="349">
        <v>2.01953</v>
      </c>
      <c r="N248" s="1"/>
      <c r="O248" s="1"/>
    </row>
    <row r="249" spans="1:15" ht="12.75" customHeight="1">
      <c r="A249" s="30">
        <v>239</v>
      </c>
      <c r="B249" s="378" t="s">
        <v>266</v>
      </c>
      <c r="C249" s="349">
        <v>961.2</v>
      </c>
      <c r="D249" s="350">
        <v>957.51666666666677</v>
      </c>
      <c r="E249" s="350">
        <v>941.53333333333353</v>
      </c>
      <c r="F249" s="350">
        <v>921.86666666666679</v>
      </c>
      <c r="G249" s="350">
        <v>905.88333333333355</v>
      </c>
      <c r="H249" s="350">
        <v>977.18333333333351</v>
      </c>
      <c r="I249" s="350">
        <v>993.16666666666686</v>
      </c>
      <c r="J249" s="350">
        <v>1012.8333333333335</v>
      </c>
      <c r="K249" s="349">
        <v>973.5</v>
      </c>
      <c r="L249" s="349">
        <v>937.85</v>
      </c>
      <c r="M249" s="349">
        <v>3.8542900000000002</v>
      </c>
      <c r="N249" s="1"/>
      <c r="O249" s="1"/>
    </row>
    <row r="250" spans="1:15" ht="12.75" customHeight="1">
      <c r="A250" s="30">
        <v>240</v>
      </c>
      <c r="B250" s="378" t="s">
        <v>401</v>
      </c>
      <c r="C250" s="349">
        <v>236.6</v>
      </c>
      <c r="D250" s="350">
        <v>241.05000000000004</v>
      </c>
      <c r="E250" s="350">
        <v>232.10000000000008</v>
      </c>
      <c r="F250" s="350">
        <v>227.60000000000005</v>
      </c>
      <c r="G250" s="350">
        <v>218.65000000000009</v>
      </c>
      <c r="H250" s="350">
        <v>245.55000000000007</v>
      </c>
      <c r="I250" s="350">
        <v>254.50000000000006</v>
      </c>
      <c r="J250" s="350">
        <v>259.00000000000006</v>
      </c>
      <c r="K250" s="349">
        <v>250</v>
      </c>
      <c r="L250" s="349">
        <v>236.55</v>
      </c>
      <c r="M250" s="349">
        <v>25.923490000000001</v>
      </c>
      <c r="N250" s="1"/>
      <c r="O250" s="1"/>
    </row>
    <row r="251" spans="1:15" ht="12.75" customHeight="1">
      <c r="A251" s="30">
        <v>241</v>
      </c>
      <c r="B251" s="378" t="s">
        <v>402</v>
      </c>
      <c r="C251" s="349">
        <v>41.65</v>
      </c>
      <c r="D251" s="350">
        <v>41.749999999999993</v>
      </c>
      <c r="E251" s="350">
        <v>41.449999999999989</v>
      </c>
      <c r="F251" s="350">
        <v>41.249999999999993</v>
      </c>
      <c r="G251" s="350">
        <v>40.949999999999989</v>
      </c>
      <c r="H251" s="350">
        <v>41.949999999999989</v>
      </c>
      <c r="I251" s="350">
        <v>42.249999999999986</v>
      </c>
      <c r="J251" s="350">
        <v>42.449999999999989</v>
      </c>
      <c r="K251" s="349">
        <v>42.05</v>
      </c>
      <c r="L251" s="349">
        <v>41.55</v>
      </c>
      <c r="M251" s="349">
        <v>10.6929</v>
      </c>
      <c r="N251" s="1"/>
      <c r="O251" s="1"/>
    </row>
    <row r="252" spans="1:15" ht="12.75" customHeight="1">
      <c r="A252" s="30">
        <v>242</v>
      </c>
      <c r="B252" s="378" t="s">
        <v>137</v>
      </c>
      <c r="C252" s="349">
        <v>789.6</v>
      </c>
      <c r="D252" s="350">
        <v>789.65</v>
      </c>
      <c r="E252" s="350">
        <v>779.94999999999993</v>
      </c>
      <c r="F252" s="350">
        <v>770.3</v>
      </c>
      <c r="G252" s="350">
        <v>760.59999999999991</v>
      </c>
      <c r="H252" s="350">
        <v>799.3</v>
      </c>
      <c r="I252" s="350">
        <v>809</v>
      </c>
      <c r="J252" s="350">
        <v>818.65</v>
      </c>
      <c r="K252" s="349">
        <v>799.35</v>
      </c>
      <c r="L252" s="349">
        <v>780</v>
      </c>
      <c r="M252" s="349">
        <v>43.010599999999997</v>
      </c>
      <c r="N252" s="1"/>
      <c r="O252" s="1"/>
    </row>
    <row r="253" spans="1:15" ht="12.75" customHeight="1">
      <c r="A253" s="30">
        <v>243</v>
      </c>
      <c r="B253" s="378" t="s">
        <v>832</v>
      </c>
      <c r="C253" s="349">
        <v>21.75</v>
      </c>
      <c r="D253" s="350">
        <v>21.766666666666666</v>
      </c>
      <c r="E253" s="350">
        <v>21.633333333333333</v>
      </c>
      <c r="F253" s="350">
        <v>21.516666666666666</v>
      </c>
      <c r="G253" s="350">
        <v>21.383333333333333</v>
      </c>
      <c r="H253" s="350">
        <v>21.883333333333333</v>
      </c>
      <c r="I253" s="350">
        <v>22.016666666666666</v>
      </c>
      <c r="J253" s="350">
        <v>22.133333333333333</v>
      </c>
      <c r="K253" s="349">
        <v>21.9</v>
      </c>
      <c r="L253" s="349">
        <v>21.65</v>
      </c>
      <c r="M253" s="349">
        <v>79.676689999999994</v>
      </c>
      <c r="N253" s="1"/>
      <c r="O253" s="1"/>
    </row>
    <row r="254" spans="1:15" ht="12.75" customHeight="1">
      <c r="A254" s="30">
        <v>244</v>
      </c>
      <c r="B254" s="378" t="s">
        <v>264</v>
      </c>
      <c r="C254" s="349">
        <v>632.15</v>
      </c>
      <c r="D254" s="350">
        <v>632.45000000000005</v>
      </c>
      <c r="E254" s="350">
        <v>620.90000000000009</v>
      </c>
      <c r="F254" s="350">
        <v>609.65000000000009</v>
      </c>
      <c r="G254" s="350">
        <v>598.10000000000014</v>
      </c>
      <c r="H254" s="350">
        <v>643.70000000000005</v>
      </c>
      <c r="I254" s="350">
        <v>655.25</v>
      </c>
      <c r="J254" s="350">
        <v>666.5</v>
      </c>
      <c r="K254" s="349">
        <v>644</v>
      </c>
      <c r="L254" s="349">
        <v>621.20000000000005</v>
      </c>
      <c r="M254" s="349">
        <v>2.8086000000000002</v>
      </c>
      <c r="N254" s="1"/>
      <c r="O254" s="1"/>
    </row>
    <row r="255" spans="1:15" ht="12.75" customHeight="1">
      <c r="A255" s="30">
        <v>245</v>
      </c>
      <c r="B255" s="378" t="s">
        <v>138</v>
      </c>
      <c r="C255" s="349">
        <v>214.85</v>
      </c>
      <c r="D255" s="350">
        <v>214.91666666666666</v>
      </c>
      <c r="E255" s="350">
        <v>212.93333333333331</v>
      </c>
      <c r="F255" s="350">
        <v>211.01666666666665</v>
      </c>
      <c r="G255" s="350">
        <v>209.0333333333333</v>
      </c>
      <c r="H255" s="350">
        <v>216.83333333333331</v>
      </c>
      <c r="I255" s="350">
        <v>218.81666666666666</v>
      </c>
      <c r="J255" s="350">
        <v>220.73333333333332</v>
      </c>
      <c r="K255" s="349">
        <v>216.9</v>
      </c>
      <c r="L255" s="349">
        <v>213</v>
      </c>
      <c r="M255" s="349">
        <v>257.49340000000001</v>
      </c>
      <c r="N255" s="1"/>
      <c r="O255" s="1"/>
    </row>
    <row r="256" spans="1:15" ht="12.75" customHeight="1">
      <c r="A256" s="30">
        <v>246</v>
      </c>
      <c r="B256" s="378" t="s">
        <v>403</v>
      </c>
      <c r="C256" s="349">
        <v>100.85</v>
      </c>
      <c r="D256" s="350">
        <v>101.23333333333333</v>
      </c>
      <c r="E256" s="350">
        <v>99.616666666666674</v>
      </c>
      <c r="F256" s="350">
        <v>98.38333333333334</v>
      </c>
      <c r="G256" s="350">
        <v>96.76666666666668</v>
      </c>
      <c r="H256" s="350">
        <v>102.46666666666667</v>
      </c>
      <c r="I256" s="350">
        <v>104.08333333333331</v>
      </c>
      <c r="J256" s="350">
        <v>105.31666666666666</v>
      </c>
      <c r="K256" s="349">
        <v>102.85</v>
      </c>
      <c r="L256" s="349">
        <v>100</v>
      </c>
      <c r="M256" s="349">
        <v>2.1545399999999999</v>
      </c>
      <c r="N256" s="1"/>
      <c r="O256" s="1"/>
    </row>
    <row r="257" spans="1:15" ht="12.75" customHeight="1">
      <c r="A257" s="30">
        <v>247</v>
      </c>
      <c r="B257" s="378" t="s">
        <v>421</v>
      </c>
      <c r="C257" s="349">
        <v>97.35</v>
      </c>
      <c r="D257" s="350">
        <v>97.216666666666654</v>
      </c>
      <c r="E257" s="350">
        <v>95.233333333333306</v>
      </c>
      <c r="F257" s="350">
        <v>93.116666666666646</v>
      </c>
      <c r="G257" s="350">
        <v>91.133333333333297</v>
      </c>
      <c r="H257" s="350">
        <v>99.333333333333314</v>
      </c>
      <c r="I257" s="350">
        <v>101.31666666666666</v>
      </c>
      <c r="J257" s="350">
        <v>103.43333333333332</v>
      </c>
      <c r="K257" s="349">
        <v>99.2</v>
      </c>
      <c r="L257" s="349">
        <v>95.1</v>
      </c>
      <c r="M257" s="349">
        <v>8.3676499999999994</v>
      </c>
      <c r="N257" s="1"/>
      <c r="O257" s="1"/>
    </row>
    <row r="258" spans="1:15" ht="12.75" customHeight="1">
      <c r="A258" s="30">
        <v>248</v>
      </c>
      <c r="B258" s="378" t="s">
        <v>415</v>
      </c>
      <c r="C258" s="349">
        <v>1620.15</v>
      </c>
      <c r="D258" s="350">
        <v>1629.0166666666667</v>
      </c>
      <c r="E258" s="350">
        <v>1610.0333333333333</v>
      </c>
      <c r="F258" s="350">
        <v>1599.9166666666667</v>
      </c>
      <c r="G258" s="350">
        <v>1580.9333333333334</v>
      </c>
      <c r="H258" s="350">
        <v>1639.1333333333332</v>
      </c>
      <c r="I258" s="350">
        <v>1658.1166666666663</v>
      </c>
      <c r="J258" s="350">
        <v>1668.2333333333331</v>
      </c>
      <c r="K258" s="349">
        <v>1648</v>
      </c>
      <c r="L258" s="349">
        <v>1618.9</v>
      </c>
      <c r="M258" s="349">
        <v>0.54279999999999995</v>
      </c>
      <c r="N258" s="1"/>
      <c r="O258" s="1"/>
    </row>
    <row r="259" spans="1:15" ht="12.75" customHeight="1">
      <c r="A259" s="30">
        <v>249</v>
      </c>
      <c r="B259" s="378" t="s">
        <v>425</v>
      </c>
      <c r="C259" s="349">
        <v>1742</v>
      </c>
      <c r="D259" s="350">
        <v>1753.2833333333335</v>
      </c>
      <c r="E259" s="350">
        <v>1703.7166666666672</v>
      </c>
      <c r="F259" s="350">
        <v>1665.4333333333336</v>
      </c>
      <c r="G259" s="350">
        <v>1615.8666666666672</v>
      </c>
      <c r="H259" s="350">
        <v>1791.5666666666671</v>
      </c>
      <c r="I259" s="350">
        <v>1841.1333333333332</v>
      </c>
      <c r="J259" s="350">
        <v>1879.416666666667</v>
      </c>
      <c r="K259" s="349">
        <v>1802.85</v>
      </c>
      <c r="L259" s="349">
        <v>1715</v>
      </c>
      <c r="M259" s="349">
        <v>0.16600000000000001</v>
      </c>
      <c r="N259" s="1"/>
      <c r="O259" s="1"/>
    </row>
    <row r="260" spans="1:15" ht="12.75" customHeight="1">
      <c r="A260" s="30">
        <v>250</v>
      </c>
      <c r="B260" s="378" t="s">
        <v>422</v>
      </c>
      <c r="C260" s="349">
        <v>85.05</v>
      </c>
      <c r="D260" s="350">
        <v>85.583333333333329</v>
      </c>
      <c r="E260" s="350">
        <v>83.766666666666652</v>
      </c>
      <c r="F260" s="350">
        <v>82.48333333333332</v>
      </c>
      <c r="G260" s="350">
        <v>80.666666666666643</v>
      </c>
      <c r="H260" s="350">
        <v>86.86666666666666</v>
      </c>
      <c r="I260" s="350">
        <v>88.683333333333351</v>
      </c>
      <c r="J260" s="350">
        <v>89.966666666666669</v>
      </c>
      <c r="K260" s="349">
        <v>87.4</v>
      </c>
      <c r="L260" s="349">
        <v>84.3</v>
      </c>
      <c r="M260" s="349">
        <v>12.559620000000001</v>
      </c>
      <c r="N260" s="1"/>
      <c r="O260" s="1"/>
    </row>
    <row r="261" spans="1:15" ht="12.75" customHeight="1">
      <c r="A261" s="30">
        <v>251</v>
      </c>
      <c r="B261" s="378" t="s">
        <v>139</v>
      </c>
      <c r="C261" s="349">
        <v>406.45</v>
      </c>
      <c r="D261" s="350">
        <v>404.31666666666666</v>
      </c>
      <c r="E261" s="350">
        <v>397.83333333333331</v>
      </c>
      <c r="F261" s="350">
        <v>389.21666666666664</v>
      </c>
      <c r="G261" s="350">
        <v>382.73333333333329</v>
      </c>
      <c r="H261" s="350">
        <v>412.93333333333334</v>
      </c>
      <c r="I261" s="350">
        <v>419.41666666666669</v>
      </c>
      <c r="J261" s="350">
        <v>428.03333333333336</v>
      </c>
      <c r="K261" s="349">
        <v>410.8</v>
      </c>
      <c r="L261" s="349">
        <v>395.7</v>
      </c>
      <c r="M261" s="349">
        <v>72.6374</v>
      </c>
      <c r="N261" s="1"/>
      <c r="O261" s="1"/>
    </row>
    <row r="262" spans="1:15" ht="12.75" customHeight="1">
      <c r="A262" s="30">
        <v>252</v>
      </c>
      <c r="B262" s="378" t="s">
        <v>416</v>
      </c>
      <c r="C262" s="349">
        <v>2911.05</v>
      </c>
      <c r="D262" s="350">
        <v>2890.0666666666671</v>
      </c>
      <c r="E262" s="350">
        <v>2825.1333333333341</v>
      </c>
      <c r="F262" s="350">
        <v>2739.2166666666672</v>
      </c>
      <c r="G262" s="350">
        <v>2674.2833333333342</v>
      </c>
      <c r="H262" s="350">
        <v>2975.983333333334</v>
      </c>
      <c r="I262" s="350">
        <v>3040.9166666666674</v>
      </c>
      <c r="J262" s="350">
        <v>3126.8333333333339</v>
      </c>
      <c r="K262" s="349">
        <v>2955</v>
      </c>
      <c r="L262" s="349">
        <v>2804.15</v>
      </c>
      <c r="M262" s="349">
        <v>0.98609000000000002</v>
      </c>
      <c r="N262" s="1"/>
      <c r="O262" s="1"/>
    </row>
    <row r="263" spans="1:15" ht="12.75" customHeight="1">
      <c r="A263" s="30">
        <v>253</v>
      </c>
      <c r="B263" s="378" t="s">
        <v>417</v>
      </c>
      <c r="C263" s="349">
        <v>431.6</v>
      </c>
      <c r="D263" s="350">
        <v>434.9666666666667</v>
      </c>
      <c r="E263" s="350">
        <v>425.68333333333339</v>
      </c>
      <c r="F263" s="350">
        <v>419.76666666666671</v>
      </c>
      <c r="G263" s="350">
        <v>410.48333333333341</v>
      </c>
      <c r="H263" s="350">
        <v>440.88333333333338</v>
      </c>
      <c r="I263" s="350">
        <v>450.16666666666669</v>
      </c>
      <c r="J263" s="350">
        <v>456.08333333333337</v>
      </c>
      <c r="K263" s="349">
        <v>444.25</v>
      </c>
      <c r="L263" s="349">
        <v>429.05</v>
      </c>
      <c r="M263" s="349">
        <v>2.4867499999999998</v>
      </c>
      <c r="N263" s="1"/>
      <c r="O263" s="1"/>
    </row>
    <row r="264" spans="1:15" ht="12.75" customHeight="1">
      <c r="A264" s="30">
        <v>254</v>
      </c>
      <c r="B264" s="378" t="s">
        <v>418</v>
      </c>
      <c r="C264" s="349">
        <v>217.9</v>
      </c>
      <c r="D264" s="350">
        <v>219.70000000000002</v>
      </c>
      <c r="E264" s="350">
        <v>214.20000000000005</v>
      </c>
      <c r="F264" s="350">
        <v>210.50000000000003</v>
      </c>
      <c r="G264" s="350">
        <v>205.00000000000006</v>
      </c>
      <c r="H264" s="350">
        <v>223.40000000000003</v>
      </c>
      <c r="I264" s="350">
        <v>228.89999999999998</v>
      </c>
      <c r="J264" s="350">
        <v>232.60000000000002</v>
      </c>
      <c r="K264" s="349">
        <v>225.2</v>
      </c>
      <c r="L264" s="349">
        <v>216</v>
      </c>
      <c r="M264" s="349">
        <v>7.5914200000000003</v>
      </c>
      <c r="N264" s="1"/>
      <c r="O264" s="1"/>
    </row>
    <row r="265" spans="1:15" ht="12.75" customHeight="1">
      <c r="A265" s="30">
        <v>255</v>
      </c>
      <c r="B265" s="378" t="s">
        <v>419</v>
      </c>
      <c r="C265" s="349">
        <v>111.25</v>
      </c>
      <c r="D265" s="350">
        <v>111.71666666666665</v>
      </c>
      <c r="E265" s="350">
        <v>110.08333333333331</v>
      </c>
      <c r="F265" s="350">
        <v>108.91666666666666</v>
      </c>
      <c r="G265" s="350">
        <v>107.28333333333332</v>
      </c>
      <c r="H265" s="350">
        <v>112.88333333333331</v>
      </c>
      <c r="I265" s="350">
        <v>114.51666666666667</v>
      </c>
      <c r="J265" s="350">
        <v>115.68333333333331</v>
      </c>
      <c r="K265" s="349">
        <v>113.35</v>
      </c>
      <c r="L265" s="349">
        <v>110.55</v>
      </c>
      <c r="M265" s="349">
        <v>3.8740000000000001</v>
      </c>
      <c r="N265" s="1"/>
      <c r="O265" s="1"/>
    </row>
    <row r="266" spans="1:15" ht="12.75" customHeight="1">
      <c r="A266" s="30">
        <v>256</v>
      </c>
      <c r="B266" s="378" t="s">
        <v>420</v>
      </c>
      <c r="C266" s="349">
        <v>64.3</v>
      </c>
      <c r="D266" s="350">
        <v>64.366666666666674</v>
      </c>
      <c r="E266" s="350">
        <v>62.983333333333348</v>
      </c>
      <c r="F266" s="350">
        <v>61.666666666666671</v>
      </c>
      <c r="G266" s="350">
        <v>60.283333333333346</v>
      </c>
      <c r="H266" s="350">
        <v>65.683333333333351</v>
      </c>
      <c r="I266" s="350">
        <v>67.066666666666677</v>
      </c>
      <c r="J266" s="350">
        <v>68.383333333333354</v>
      </c>
      <c r="K266" s="349">
        <v>65.75</v>
      </c>
      <c r="L266" s="349">
        <v>63.05</v>
      </c>
      <c r="M266" s="349">
        <v>8.1375799999999998</v>
      </c>
      <c r="N266" s="1"/>
      <c r="O266" s="1"/>
    </row>
    <row r="267" spans="1:15" ht="12.75" customHeight="1">
      <c r="A267" s="30">
        <v>257</v>
      </c>
      <c r="B267" s="378" t="s">
        <v>424</v>
      </c>
      <c r="C267" s="349">
        <v>191.85</v>
      </c>
      <c r="D267" s="350">
        <v>188.85</v>
      </c>
      <c r="E267" s="350">
        <v>184</v>
      </c>
      <c r="F267" s="350">
        <v>176.15</v>
      </c>
      <c r="G267" s="350">
        <v>171.3</v>
      </c>
      <c r="H267" s="350">
        <v>196.7</v>
      </c>
      <c r="I267" s="350">
        <v>201.54999999999995</v>
      </c>
      <c r="J267" s="350">
        <v>209.39999999999998</v>
      </c>
      <c r="K267" s="349">
        <v>193.7</v>
      </c>
      <c r="L267" s="349">
        <v>181</v>
      </c>
      <c r="M267" s="349">
        <v>12.75464</v>
      </c>
      <c r="N267" s="1"/>
      <c r="O267" s="1"/>
    </row>
    <row r="268" spans="1:15" ht="12.75" customHeight="1">
      <c r="A268" s="30">
        <v>258</v>
      </c>
      <c r="B268" s="378" t="s">
        <v>423</v>
      </c>
      <c r="C268" s="349">
        <v>334.25</v>
      </c>
      <c r="D268" s="350">
        <v>332.53333333333336</v>
      </c>
      <c r="E268" s="350">
        <v>326.2166666666667</v>
      </c>
      <c r="F268" s="350">
        <v>318.18333333333334</v>
      </c>
      <c r="G268" s="350">
        <v>311.86666666666667</v>
      </c>
      <c r="H268" s="350">
        <v>340.56666666666672</v>
      </c>
      <c r="I268" s="350">
        <v>346.88333333333344</v>
      </c>
      <c r="J268" s="350">
        <v>354.91666666666674</v>
      </c>
      <c r="K268" s="349">
        <v>338.85</v>
      </c>
      <c r="L268" s="349">
        <v>324.5</v>
      </c>
      <c r="M268" s="349">
        <v>3.70892</v>
      </c>
      <c r="N268" s="1"/>
      <c r="O268" s="1"/>
    </row>
    <row r="269" spans="1:15" ht="12.75" customHeight="1">
      <c r="A269" s="30">
        <v>259</v>
      </c>
      <c r="B269" s="378" t="s">
        <v>267</v>
      </c>
      <c r="C269" s="349">
        <v>327.64999999999998</v>
      </c>
      <c r="D269" s="350">
        <v>328.55</v>
      </c>
      <c r="E269" s="350">
        <v>322.10000000000002</v>
      </c>
      <c r="F269" s="350">
        <v>316.55</v>
      </c>
      <c r="G269" s="350">
        <v>310.10000000000002</v>
      </c>
      <c r="H269" s="350">
        <v>334.1</v>
      </c>
      <c r="I269" s="350">
        <v>340.54999999999995</v>
      </c>
      <c r="J269" s="350">
        <v>346.1</v>
      </c>
      <c r="K269" s="349">
        <v>335</v>
      </c>
      <c r="L269" s="349">
        <v>323</v>
      </c>
      <c r="M269" s="349">
        <v>10.8582</v>
      </c>
      <c r="N269" s="1"/>
      <c r="O269" s="1"/>
    </row>
    <row r="270" spans="1:15" ht="12.75" customHeight="1">
      <c r="A270" s="30">
        <v>260</v>
      </c>
      <c r="B270" s="378" t="s">
        <v>140</v>
      </c>
      <c r="C270" s="349">
        <v>622</v>
      </c>
      <c r="D270" s="350">
        <v>616.4</v>
      </c>
      <c r="E270" s="350">
        <v>608.09999999999991</v>
      </c>
      <c r="F270" s="350">
        <v>594.19999999999993</v>
      </c>
      <c r="G270" s="350">
        <v>585.89999999999986</v>
      </c>
      <c r="H270" s="350">
        <v>630.29999999999995</v>
      </c>
      <c r="I270" s="350">
        <v>638.59999999999991</v>
      </c>
      <c r="J270" s="350">
        <v>652.5</v>
      </c>
      <c r="K270" s="349">
        <v>624.70000000000005</v>
      </c>
      <c r="L270" s="349">
        <v>602.5</v>
      </c>
      <c r="M270" s="349">
        <v>33.532780000000002</v>
      </c>
      <c r="N270" s="1"/>
      <c r="O270" s="1"/>
    </row>
    <row r="271" spans="1:15" ht="12.75" customHeight="1">
      <c r="A271" s="30">
        <v>261</v>
      </c>
      <c r="B271" s="378" t="s">
        <v>141</v>
      </c>
      <c r="C271" s="349">
        <v>2994.25</v>
      </c>
      <c r="D271" s="350">
        <v>2958.0833333333335</v>
      </c>
      <c r="E271" s="350">
        <v>2898.166666666667</v>
      </c>
      <c r="F271" s="350">
        <v>2802.0833333333335</v>
      </c>
      <c r="G271" s="350">
        <v>2742.166666666667</v>
      </c>
      <c r="H271" s="350">
        <v>3054.166666666667</v>
      </c>
      <c r="I271" s="350">
        <v>3114.0833333333339</v>
      </c>
      <c r="J271" s="350">
        <v>3210.166666666667</v>
      </c>
      <c r="K271" s="349">
        <v>3018</v>
      </c>
      <c r="L271" s="349">
        <v>2862</v>
      </c>
      <c r="M271" s="349">
        <v>5.4565299999999999</v>
      </c>
      <c r="N271" s="1"/>
      <c r="O271" s="1"/>
    </row>
    <row r="272" spans="1:15" ht="12.75" customHeight="1">
      <c r="A272" s="30">
        <v>262</v>
      </c>
      <c r="B272" s="378" t="s">
        <v>840</v>
      </c>
      <c r="C272" s="349">
        <v>478.25</v>
      </c>
      <c r="D272" s="350">
        <v>479.36666666666662</v>
      </c>
      <c r="E272" s="350">
        <v>472.48333333333323</v>
      </c>
      <c r="F272" s="350">
        <v>466.71666666666664</v>
      </c>
      <c r="G272" s="350">
        <v>459.83333333333326</v>
      </c>
      <c r="H272" s="350">
        <v>485.13333333333321</v>
      </c>
      <c r="I272" s="350">
        <v>492.01666666666654</v>
      </c>
      <c r="J272" s="350">
        <v>497.78333333333319</v>
      </c>
      <c r="K272" s="349">
        <v>486.25</v>
      </c>
      <c r="L272" s="349">
        <v>473.6</v>
      </c>
      <c r="M272" s="349">
        <v>5.9363900000000003</v>
      </c>
      <c r="N272" s="1"/>
      <c r="O272" s="1"/>
    </row>
    <row r="273" spans="1:15" ht="12.75" customHeight="1">
      <c r="A273" s="30">
        <v>263</v>
      </c>
      <c r="B273" s="378" t="s">
        <v>841</v>
      </c>
      <c r="C273" s="349">
        <v>422</v>
      </c>
      <c r="D273" s="350">
        <v>425.40000000000003</v>
      </c>
      <c r="E273" s="350">
        <v>416.60000000000008</v>
      </c>
      <c r="F273" s="350">
        <v>411.20000000000005</v>
      </c>
      <c r="G273" s="350">
        <v>402.40000000000009</v>
      </c>
      <c r="H273" s="350">
        <v>430.80000000000007</v>
      </c>
      <c r="I273" s="350">
        <v>439.6</v>
      </c>
      <c r="J273" s="350">
        <v>445.00000000000006</v>
      </c>
      <c r="K273" s="349">
        <v>434.2</v>
      </c>
      <c r="L273" s="349">
        <v>420</v>
      </c>
      <c r="M273" s="349">
        <v>0.95174000000000003</v>
      </c>
      <c r="N273" s="1"/>
      <c r="O273" s="1"/>
    </row>
    <row r="274" spans="1:15" ht="12.75" customHeight="1">
      <c r="A274" s="30">
        <v>264</v>
      </c>
      <c r="B274" s="378" t="s">
        <v>426</v>
      </c>
      <c r="C274" s="349">
        <v>755.55</v>
      </c>
      <c r="D274" s="350">
        <v>754.2166666666667</v>
      </c>
      <c r="E274" s="350">
        <v>743.43333333333339</v>
      </c>
      <c r="F274" s="350">
        <v>731.31666666666672</v>
      </c>
      <c r="G274" s="350">
        <v>720.53333333333342</v>
      </c>
      <c r="H274" s="350">
        <v>766.33333333333337</v>
      </c>
      <c r="I274" s="350">
        <v>777.11666666666667</v>
      </c>
      <c r="J274" s="350">
        <v>789.23333333333335</v>
      </c>
      <c r="K274" s="349">
        <v>765</v>
      </c>
      <c r="L274" s="349">
        <v>742.1</v>
      </c>
      <c r="M274" s="349">
        <v>5.3407</v>
      </c>
      <c r="N274" s="1"/>
      <c r="O274" s="1"/>
    </row>
    <row r="275" spans="1:15" ht="12.75" customHeight="1">
      <c r="A275" s="30">
        <v>265</v>
      </c>
      <c r="B275" s="378" t="s">
        <v>427</v>
      </c>
      <c r="C275" s="349">
        <v>133.35</v>
      </c>
      <c r="D275" s="350">
        <v>133.38333333333333</v>
      </c>
      <c r="E275" s="350">
        <v>131.96666666666664</v>
      </c>
      <c r="F275" s="350">
        <v>130.58333333333331</v>
      </c>
      <c r="G275" s="350">
        <v>129.16666666666663</v>
      </c>
      <c r="H275" s="350">
        <v>134.76666666666665</v>
      </c>
      <c r="I275" s="350">
        <v>136.18333333333334</v>
      </c>
      <c r="J275" s="350">
        <v>137.56666666666666</v>
      </c>
      <c r="K275" s="349">
        <v>134.80000000000001</v>
      </c>
      <c r="L275" s="349">
        <v>132</v>
      </c>
      <c r="M275" s="349">
        <v>1.1861999999999999</v>
      </c>
      <c r="N275" s="1"/>
      <c r="O275" s="1"/>
    </row>
    <row r="276" spans="1:15" ht="12.75" customHeight="1">
      <c r="A276" s="30">
        <v>266</v>
      </c>
      <c r="B276" s="378" t="s">
        <v>434</v>
      </c>
      <c r="C276" s="349">
        <v>1236.1500000000001</v>
      </c>
      <c r="D276" s="350">
        <v>1214.7</v>
      </c>
      <c r="E276" s="350">
        <v>1171.45</v>
      </c>
      <c r="F276" s="350">
        <v>1106.75</v>
      </c>
      <c r="G276" s="350">
        <v>1063.5</v>
      </c>
      <c r="H276" s="350">
        <v>1279.4000000000001</v>
      </c>
      <c r="I276" s="350">
        <v>1322.65</v>
      </c>
      <c r="J276" s="350">
        <v>1387.3500000000001</v>
      </c>
      <c r="K276" s="349">
        <v>1257.95</v>
      </c>
      <c r="L276" s="349">
        <v>1150</v>
      </c>
      <c r="M276" s="349">
        <v>1.18797</v>
      </c>
      <c r="N276" s="1"/>
      <c r="O276" s="1"/>
    </row>
    <row r="277" spans="1:15" ht="12.75" customHeight="1">
      <c r="A277" s="30">
        <v>267</v>
      </c>
      <c r="B277" s="378" t="s">
        <v>435</v>
      </c>
      <c r="C277" s="349">
        <v>398.25</v>
      </c>
      <c r="D277" s="350">
        <v>396.48333333333335</v>
      </c>
      <c r="E277" s="350">
        <v>387.9666666666667</v>
      </c>
      <c r="F277" s="350">
        <v>377.68333333333334</v>
      </c>
      <c r="G277" s="350">
        <v>369.16666666666669</v>
      </c>
      <c r="H277" s="350">
        <v>406.76666666666671</v>
      </c>
      <c r="I277" s="350">
        <v>415.28333333333336</v>
      </c>
      <c r="J277" s="350">
        <v>425.56666666666672</v>
      </c>
      <c r="K277" s="349">
        <v>405</v>
      </c>
      <c r="L277" s="349">
        <v>386.2</v>
      </c>
      <c r="M277" s="349">
        <v>3.4729999999999999</v>
      </c>
      <c r="N277" s="1"/>
      <c r="O277" s="1"/>
    </row>
    <row r="278" spans="1:15" ht="12.75" customHeight="1">
      <c r="A278" s="30">
        <v>268</v>
      </c>
      <c r="B278" s="378" t="s">
        <v>842</v>
      </c>
      <c r="C278" s="349">
        <v>59.25</v>
      </c>
      <c r="D278" s="350">
        <v>59.433333333333337</v>
      </c>
      <c r="E278" s="350">
        <v>58.816666666666677</v>
      </c>
      <c r="F278" s="350">
        <v>58.38333333333334</v>
      </c>
      <c r="G278" s="350">
        <v>57.76666666666668</v>
      </c>
      <c r="H278" s="350">
        <v>59.866666666666674</v>
      </c>
      <c r="I278" s="350">
        <v>60.483333333333334</v>
      </c>
      <c r="J278" s="350">
        <v>60.916666666666671</v>
      </c>
      <c r="K278" s="349">
        <v>60.05</v>
      </c>
      <c r="L278" s="349">
        <v>59</v>
      </c>
      <c r="M278" s="349">
        <v>13.970370000000001</v>
      </c>
      <c r="N278" s="1"/>
      <c r="O278" s="1"/>
    </row>
    <row r="279" spans="1:15" ht="12.75" customHeight="1">
      <c r="A279" s="30">
        <v>269</v>
      </c>
      <c r="B279" s="378" t="s">
        <v>436</v>
      </c>
      <c r="C279" s="349">
        <v>479.7</v>
      </c>
      <c r="D279" s="350">
        <v>481.13333333333338</v>
      </c>
      <c r="E279" s="350">
        <v>474.26666666666677</v>
      </c>
      <c r="F279" s="350">
        <v>468.83333333333337</v>
      </c>
      <c r="G279" s="350">
        <v>461.96666666666675</v>
      </c>
      <c r="H279" s="350">
        <v>486.56666666666678</v>
      </c>
      <c r="I279" s="350">
        <v>493.43333333333345</v>
      </c>
      <c r="J279" s="350">
        <v>498.86666666666679</v>
      </c>
      <c r="K279" s="349">
        <v>488</v>
      </c>
      <c r="L279" s="349">
        <v>475.7</v>
      </c>
      <c r="M279" s="349">
        <v>1.12294</v>
      </c>
      <c r="N279" s="1"/>
      <c r="O279" s="1"/>
    </row>
    <row r="280" spans="1:15" ht="12.75" customHeight="1">
      <c r="A280" s="30">
        <v>270</v>
      </c>
      <c r="B280" s="378" t="s">
        <v>437</v>
      </c>
      <c r="C280" s="349">
        <v>48.3</v>
      </c>
      <c r="D280" s="350">
        <v>48.783333333333331</v>
      </c>
      <c r="E280" s="350">
        <v>47.566666666666663</v>
      </c>
      <c r="F280" s="350">
        <v>46.833333333333329</v>
      </c>
      <c r="G280" s="350">
        <v>45.61666666666666</v>
      </c>
      <c r="H280" s="350">
        <v>49.516666666666666</v>
      </c>
      <c r="I280" s="350">
        <v>50.733333333333334</v>
      </c>
      <c r="J280" s="350">
        <v>51.466666666666669</v>
      </c>
      <c r="K280" s="349">
        <v>50</v>
      </c>
      <c r="L280" s="349">
        <v>48.05</v>
      </c>
      <c r="M280" s="349">
        <v>18.8293</v>
      </c>
      <c r="N280" s="1"/>
      <c r="O280" s="1"/>
    </row>
    <row r="281" spans="1:15" ht="12.75" customHeight="1">
      <c r="A281" s="30">
        <v>271</v>
      </c>
      <c r="B281" s="378" t="s">
        <v>439</v>
      </c>
      <c r="C281" s="349">
        <v>456.75</v>
      </c>
      <c r="D281" s="350">
        <v>455.61666666666662</v>
      </c>
      <c r="E281" s="350">
        <v>451.23333333333323</v>
      </c>
      <c r="F281" s="350">
        <v>445.71666666666664</v>
      </c>
      <c r="G281" s="350">
        <v>441.33333333333326</v>
      </c>
      <c r="H281" s="350">
        <v>461.13333333333321</v>
      </c>
      <c r="I281" s="350">
        <v>465.51666666666654</v>
      </c>
      <c r="J281" s="350">
        <v>471.03333333333319</v>
      </c>
      <c r="K281" s="349">
        <v>460</v>
      </c>
      <c r="L281" s="349">
        <v>450.1</v>
      </c>
      <c r="M281" s="349">
        <v>0.68867</v>
      </c>
      <c r="N281" s="1"/>
      <c r="O281" s="1"/>
    </row>
    <row r="282" spans="1:15" ht="12.75" customHeight="1">
      <c r="A282" s="30">
        <v>272</v>
      </c>
      <c r="B282" s="378" t="s">
        <v>429</v>
      </c>
      <c r="C282" s="349">
        <v>1010.75</v>
      </c>
      <c r="D282" s="350">
        <v>994.98333333333323</v>
      </c>
      <c r="E282" s="350">
        <v>966.76666666666642</v>
      </c>
      <c r="F282" s="350">
        <v>922.78333333333319</v>
      </c>
      <c r="G282" s="350">
        <v>894.56666666666638</v>
      </c>
      <c r="H282" s="350">
        <v>1038.9666666666665</v>
      </c>
      <c r="I282" s="350">
        <v>1067.1833333333334</v>
      </c>
      <c r="J282" s="350">
        <v>1111.1666666666665</v>
      </c>
      <c r="K282" s="349">
        <v>1023.2</v>
      </c>
      <c r="L282" s="349">
        <v>951</v>
      </c>
      <c r="M282" s="349">
        <v>1.4240299999999999</v>
      </c>
      <c r="N282" s="1"/>
      <c r="O282" s="1"/>
    </row>
    <row r="283" spans="1:15" ht="12.75" customHeight="1">
      <c r="A283" s="30">
        <v>273</v>
      </c>
      <c r="B283" s="378" t="s">
        <v>430</v>
      </c>
      <c r="C283" s="349">
        <v>300.7</v>
      </c>
      <c r="D283" s="350">
        <v>303.14999999999998</v>
      </c>
      <c r="E283" s="350">
        <v>294.64999999999998</v>
      </c>
      <c r="F283" s="350">
        <v>288.60000000000002</v>
      </c>
      <c r="G283" s="350">
        <v>280.10000000000002</v>
      </c>
      <c r="H283" s="350">
        <v>309.19999999999993</v>
      </c>
      <c r="I283" s="350">
        <v>317.69999999999993</v>
      </c>
      <c r="J283" s="350">
        <v>323.74999999999989</v>
      </c>
      <c r="K283" s="349">
        <v>311.64999999999998</v>
      </c>
      <c r="L283" s="349">
        <v>297.10000000000002</v>
      </c>
      <c r="M283" s="349">
        <v>5.7462900000000001</v>
      </c>
      <c r="N283" s="1"/>
      <c r="O283" s="1"/>
    </row>
    <row r="284" spans="1:15" ht="12.75" customHeight="1">
      <c r="A284" s="30">
        <v>274</v>
      </c>
      <c r="B284" s="378" t="s">
        <v>142</v>
      </c>
      <c r="C284" s="349">
        <v>1841.75</v>
      </c>
      <c r="D284" s="350">
        <v>1826.95</v>
      </c>
      <c r="E284" s="350">
        <v>1804.8000000000002</v>
      </c>
      <c r="F284" s="350">
        <v>1767.8500000000001</v>
      </c>
      <c r="G284" s="350">
        <v>1745.7000000000003</v>
      </c>
      <c r="H284" s="350">
        <v>1863.9</v>
      </c>
      <c r="I284" s="350">
        <v>1886.0500000000002</v>
      </c>
      <c r="J284" s="350">
        <v>1923</v>
      </c>
      <c r="K284" s="349">
        <v>1849.1</v>
      </c>
      <c r="L284" s="349">
        <v>1790</v>
      </c>
      <c r="M284" s="349">
        <v>30.220749999999999</v>
      </c>
      <c r="N284" s="1"/>
      <c r="O284" s="1"/>
    </row>
    <row r="285" spans="1:15" ht="12.75" customHeight="1">
      <c r="A285" s="30">
        <v>275</v>
      </c>
      <c r="B285" s="378" t="s">
        <v>431</v>
      </c>
      <c r="C285" s="349">
        <v>571.75</v>
      </c>
      <c r="D285" s="350">
        <v>553.33333333333337</v>
      </c>
      <c r="E285" s="350">
        <v>528.66666666666674</v>
      </c>
      <c r="F285" s="350">
        <v>485.58333333333337</v>
      </c>
      <c r="G285" s="350">
        <v>460.91666666666674</v>
      </c>
      <c r="H285" s="350">
        <v>596.41666666666674</v>
      </c>
      <c r="I285" s="350">
        <v>621.08333333333348</v>
      </c>
      <c r="J285" s="350">
        <v>664.16666666666674</v>
      </c>
      <c r="K285" s="349">
        <v>578</v>
      </c>
      <c r="L285" s="349">
        <v>510.25</v>
      </c>
      <c r="M285" s="349">
        <v>32.634749999999997</v>
      </c>
      <c r="N285" s="1"/>
      <c r="O285" s="1"/>
    </row>
    <row r="286" spans="1:15" ht="12.75" customHeight="1">
      <c r="A286" s="30">
        <v>276</v>
      </c>
      <c r="B286" s="378" t="s">
        <v>428</v>
      </c>
      <c r="C286" s="349">
        <v>641.9</v>
      </c>
      <c r="D286" s="350">
        <v>639.09999999999991</v>
      </c>
      <c r="E286" s="350">
        <v>618.39999999999986</v>
      </c>
      <c r="F286" s="350">
        <v>594.9</v>
      </c>
      <c r="G286" s="350">
        <v>574.19999999999993</v>
      </c>
      <c r="H286" s="350">
        <v>662.5999999999998</v>
      </c>
      <c r="I286" s="350">
        <v>683.29999999999984</v>
      </c>
      <c r="J286" s="350">
        <v>706.79999999999973</v>
      </c>
      <c r="K286" s="349">
        <v>659.8</v>
      </c>
      <c r="L286" s="349">
        <v>615.6</v>
      </c>
      <c r="M286" s="349">
        <v>3.5935700000000002</v>
      </c>
      <c r="N286" s="1"/>
      <c r="O286" s="1"/>
    </row>
    <row r="287" spans="1:15" ht="12.75" customHeight="1">
      <c r="A287" s="30">
        <v>277</v>
      </c>
      <c r="B287" s="378" t="s">
        <v>432</v>
      </c>
      <c r="C287" s="349">
        <v>195.55</v>
      </c>
      <c r="D287" s="350">
        <v>192.36666666666667</v>
      </c>
      <c r="E287" s="350">
        <v>188.18333333333334</v>
      </c>
      <c r="F287" s="350">
        <v>180.81666666666666</v>
      </c>
      <c r="G287" s="350">
        <v>176.63333333333333</v>
      </c>
      <c r="H287" s="350">
        <v>199.73333333333335</v>
      </c>
      <c r="I287" s="350">
        <v>203.91666666666669</v>
      </c>
      <c r="J287" s="350">
        <v>211.28333333333336</v>
      </c>
      <c r="K287" s="349">
        <v>196.55</v>
      </c>
      <c r="L287" s="349">
        <v>185</v>
      </c>
      <c r="M287" s="349">
        <v>6.7419000000000002</v>
      </c>
      <c r="N287" s="1"/>
      <c r="O287" s="1"/>
    </row>
    <row r="288" spans="1:15" ht="12.75" customHeight="1">
      <c r="A288" s="30">
        <v>278</v>
      </c>
      <c r="B288" s="378" t="s">
        <v>433</v>
      </c>
      <c r="C288" s="349">
        <v>1038.4000000000001</v>
      </c>
      <c r="D288" s="350">
        <v>1045.5</v>
      </c>
      <c r="E288" s="350">
        <v>1019</v>
      </c>
      <c r="F288" s="350">
        <v>999.59999999999991</v>
      </c>
      <c r="G288" s="350">
        <v>973.09999999999991</v>
      </c>
      <c r="H288" s="350">
        <v>1064.9000000000001</v>
      </c>
      <c r="I288" s="350">
        <v>1091.4000000000001</v>
      </c>
      <c r="J288" s="350">
        <v>1110.8000000000002</v>
      </c>
      <c r="K288" s="349">
        <v>1072</v>
      </c>
      <c r="L288" s="349">
        <v>1026.0999999999999</v>
      </c>
      <c r="M288" s="349">
        <v>0.68798999999999999</v>
      </c>
      <c r="N288" s="1"/>
      <c r="O288" s="1"/>
    </row>
    <row r="289" spans="1:15" ht="12.75" customHeight="1">
      <c r="A289" s="30">
        <v>279</v>
      </c>
      <c r="B289" s="378" t="s">
        <v>438</v>
      </c>
      <c r="C289" s="349">
        <v>509.95</v>
      </c>
      <c r="D289" s="350">
        <v>506.3</v>
      </c>
      <c r="E289" s="350">
        <v>496.6</v>
      </c>
      <c r="F289" s="350">
        <v>483.25</v>
      </c>
      <c r="G289" s="350">
        <v>473.55</v>
      </c>
      <c r="H289" s="350">
        <v>519.65000000000009</v>
      </c>
      <c r="I289" s="350">
        <v>529.34999999999991</v>
      </c>
      <c r="J289" s="350">
        <v>542.70000000000005</v>
      </c>
      <c r="K289" s="349">
        <v>516</v>
      </c>
      <c r="L289" s="349">
        <v>492.95</v>
      </c>
      <c r="M289" s="349">
        <v>1.0765400000000001</v>
      </c>
      <c r="N289" s="1"/>
      <c r="O289" s="1"/>
    </row>
    <row r="290" spans="1:15" ht="12.75" customHeight="1">
      <c r="A290" s="30">
        <v>280</v>
      </c>
      <c r="B290" s="378" t="s">
        <v>143</v>
      </c>
      <c r="C290" s="349">
        <v>69.95</v>
      </c>
      <c r="D290" s="350">
        <v>69.36666666666666</v>
      </c>
      <c r="E290" s="350">
        <v>68.48333333333332</v>
      </c>
      <c r="F290" s="350">
        <v>67.016666666666666</v>
      </c>
      <c r="G290" s="350">
        <v>66.133333333333326</v>
      </c>
      <c r="H290" s="350">
        <v>70.833333333333314</v>
      </c>
      <c r="I290" s="350">
        <v>71.716666666666669</v>
      </c>
      <c r="J290" s="350">
        <v>73.183333333333309</v>
      </c>
      <c r="K290" s="349">
        <v>70.25</v>
      </c>
      <c r="L290" s="349">
        <v>67.900000000000006</v>
      </c>
      <c r="M290" s="349">
        <v>57.915370000000003</v>
      </c>
      <c r="N290" s="1"/>
      <c r="O290" s="1"/>
    </row>
    <row r="291" spans="1:15" ht="12.75" customHeight="1">
      <c r="A291" s="30">
        <v>281</v>
      </c>
      <c r="B291" s="378" t="s">
        <v>144</v>
      </c>
      <c r="C291" s="349">
        <v>2667.65</v>
      </c>
      <c r="D291" s="350">
        <v>2647.1666666666665</v>
      </c>
      <c r="E291" s="350">
        <v>2595.4833333333331</v>
      </c>
      <c r="F291" s="350">
        <v>2523.3166666666666</v>
      </c>
      <c r="G291" s="350">
        <v>2471.6333333333332</v>
      </c>
      <c r="H291" s="350">
        <v>2719.333333333333</v>
      </c>
      <c r="I291" s="350">
        <v>2771.0166666666664</v>
      </c>
      <c r="J291" s="350">
        <v>2843.1833333333329</v>
      </c>
      <c r="K291" s="349">
        <v>2698.85</v>
      </c>
      <c r="L291" s="349">
        <v>2575</v>
      </c>
      <c r="M291" s="349">
        <v>3.0014400000000001</v>
      </c>
      <c r="N291" s="1"/>
      <c r="O291" s="1"/>
    </row>
    <row r="292" spans="1:15" ht="12.75" customHeight="1">
      <c r="A292" s="30">
        <v>282</v>
      </c>
      <c r="B292" s="378" t="s">
        <v>440</v>
      </c>
      <c r="C292" s="349">
        <v>337.35</v>
      </c>
      <c r="D292" s="350">
        <v>337.25</v>
      </c>
      <c r="E292" s="350">
        <v>331.15</v>
      </c>
      <c r="F292" s="350">
        <v>324.95</v>
      </c>
      <c r="G292" s="350">
        <v>318.84999999999997</v>
      </c>
      <c r="H292" s="350">
        <v>343.45</v>
      </c>
      <c r="I292" s="350">
        <v>349.55</v>
      </c>
      <c r="J292" s="350">
        <v>355.75</v>
      </c>
      <c r="K292" s="349">
        <v>343.35</v>
      </c>
      <c r="L292" s="349">
        <v>331.05</v>
      </c>
      <c r="M292" s="349">
        <v>1.0995900000000001</v>
      </c>
      <c r="N292" s="1"/>
      <c r="O292" s="1"/>
    </row>
    <row r="293" spans="1:15" ht="12.75" customHeight="1">
      <c r="A293" s="30">
        <v>283</v>
      </c>
      <c r="B293" s="378" t="s">
        <v>268</v>
      </c>
      <c r="C293" s="349">
        <v>527.75</v>
      </c>
      <c r="D293" s="350">
        <v>529.91666666666663</v>
      </c>
      <c r="E293" s="350">
        <v>519.83333333333326</v>
      </c>
      <c r="F293" s="350">
        <v>511.91666666666663</v>
      </c>
      <c r="G293" s="350">
        <v>501.83333333333326</v>
      </c>
      <c r="H293" s="350">
        <v>537.83333333333326</v>
      </c>
      <c r="I293" s="350">
        <v>547.91666666666652</v>
      </c>
      <c r="J293" s="350">
        <v>555.83333333333326</v>
      </c>
      <c r="K293" s="349">
        <v>540</v>
      </c>
      <c r="L293" s="349">
        <v>522</v>
      </c>
      <c r="M293" s="349">
        <v>18.042159999999999</v>
      </c>
      <c r="N293" s="1"/>
      <c r="O293" s="1"/>
    </row>
    <row r="294" spans="1:15" ht="12.75" customHeight="1">
      <c r="A294" s="30">
        <v>284</v>
      </c>
      <c r="B294" s="378" t="s">
        <v>441</v>
      </c>
      <c r="C294" s="349">
        <v>9949</v>
      </c>
      <c r="D294" s="350">
        <v>9968.1333333333332</v>
      </c>
      <c r="E294" s="350">
        <v>9814.8666666666668</v>
      </c>
      <c r="F294" s="350">
        <v>9680.7333333333336</v>
      </c>
      <c r="G294" s="350">
        <v>9527.4666666666672</v>
      </c>
      <c r="H294" s="350">
        <v>10102.266666666666</v>
      </c>
      <c r="I294" s="350">
        <v>10255.533333333333</v>
      </c>
      <c r="J294" s="350">
        <v>10389.666666666666</v>
      </c>
      <c r="K294" s="349">
        <v>10121.4</v>
      </c>
      <c r="L294" s="349">
        <v>9834</v>
      </c>
      <c r="M294" s="349">
        <v>0.10082000000000001</v>
      </c>
      <c r="N294" s="1"/>
      <c r="O294" s="1"/>
    </row>
    <row r="295" spans="1:15" ht="12.75" customHeight="1">
      <c r="A295" s="30">
        <v>285</v>
      </c>
      <c r="B295" s="378" t="s">
        <v>442</v>
      </c>
      <c r="C295" s="349">
        <v>50.25</v>
      </c>
      <c r="D295" s="350">
        <v>50.300000000000004</v>
      </c>
      <c r="E295" s="350">
        <v>49.100000000000009</v>
      </c>
      <c r="F295" s="350">
        <v>47.95</v>
      </c>
      <c r="G295" s="350">
        <v>46.750000000000007</v>
      </c>
      <c r="H295" s="350">
        <v>51.45000000000001</v>
      </c>
      <c r="I295" s="350">
        <v>52.650000000000013</v>
      </c>
      <c r="J295" s="350">
        <v>53.800000000000011</v>
      </c>
      <c r="K295" s="349">
        <v>51.5</v>
      </c>
      <c r="L295" s="349">
        <v>49.15</v>
      </c>
      <c r="M295" s="349">
        <v>65.740570000000005</v>
      </c>
      <c r="N295" s="1"/>
      <c r="O295" s="1"/>
    </row>
    <row r="296" spans="1:15" ht="12.75" customHeight="1">
      <c r="A296" s="30">
        <v>286</v>
      </c>
      <c r="B296" s="378" t="s">
        <v>145</v>
      </c>
      <c r="C296" s="349">
        <v>367.15</v>
      </c>
      <c r="D296" s="350">
        <v>364.55</v>
      </c>
      <c r="E296" s="350">
        <v>360.1</v>
      </c>
      <c r="F296" s="350">
        <v>353.05</v>
      </c>
      <c r="G296" s="350">
        <v>348.6</v>
      </c>
      <c r="H296" s="350">
        <v>371.6</v>
      </c>
      <c r="I296" s="350">
        <v>376.04999999999995</v>
      </c>
      <c r="J296" s="350">
        <v>383.1</v>
      </c>
      <c r="K296" s="349">
        <v>369</v>
      </c>
      <c r="L296" s="349">
        <v>357.5</v>
      </c>
      <c r="M296" s="349">
        <v>38.381900000000002</v>
      </c>
      <c r="N296" s="1"/>
      <c r="O296" s="1"/>
    </row>
    <row r="297" spans="1:15" ht="12.75" customHeight="1">
      <c r="A297" s="30">
        <v>287</v>
      </c>
      <c r="B297" s="378" t="s">
        <v>443</v>
      </c>
      <c r="C297" s="349">
        <v>2852.05</v>
      </c>
      <c r="D297" s="350">
        <v>2877.7833333333333</v>
      </c>
      <c r="E297" s="350">
        <v>2807.5666666666666</v>
      </c>
      <c r="F297" s="350">
        <v>2763.0833333333335</v>
      </c>
      <c r="G297" s="350">
        <v>2692.8666666666668</v>
      </c>
      <c r="H297" s="350">
        <v>2922.2666666666664</v>
      </c>
      <c r="I297" s="350">
        <v>2992.4833333333327</v>
      </c>
      <c r="J297" s="350">
        <v>3036.9666666666662</v>
      </c>
      <c r="K297" s="349">
        <v>2948</v>
      </c>
      <c r="L297" s="349">
        <v>2833.3</v>
      </c>
      <c r="M297" s="349">
        <v>3.8736600000000001</v>
      </c>
      <c r="N297" s="1"/>
      <c r="O297" s="1"/>
    </row>
    <row r="298" spans="1:15" ht="12.75" customHeight="1">
      <c r="A298" s="30">
        <v>288</v>
      </c>
      <c r="B298" s="378" t="s">
        <v>843</v>
      </c>
      <c r="C298" s="349">
        <v>1185.1500000000001</v>
      </c>
      <c r="D298" s="350">
        <v>1211.8833333333334</v>
      </c>
      <c r="E298" s="350">
        <v>1153.2666666666669</v>
      </c>
      <c r="F298" s="350">
        <v>1121.3833333333334</v>
      </c>
      <c r="G298" s="350">
        <v>1062.7666666666669</v>
      </c>
      <c r="H298" s="350">
        <v>1243.7666666666669</v>
      </c>
      <c r="I298" s="350">
        <v>1302.3833333333332</v>
      </c>
      <c r="J298" s="350">
        <v>1334.2666666666669</v>
      </c>
      <c r="K298" s="349">
        <v>1270.5</v>
      </c>
      <c r="L298" s="349">
        <v>1180</v>
      </c>
      <c r="M298" s="349">
        <v>5.4304100000000002</v>
      </c>
      <c r="N298" s="1"/>
      <c r="O298" s="1"/>
    </row>
    <row r="299" spans="1:15" ht="12.75" customHeight="1">
      <c r="A299" s="30">
        <v>289</v>
      </c>
      <c r="B299" s="378" t="s">
        <v>146</v>
      </c>
      <c r="C299" s="349">
        <v>1844.45</v>
      </c>
      <c r="D299" s="350">
        <v>1833.3166666666666</v>
      </c>
      <c r="E299" s="350">
        <v>1811.6333333333332</v>
      </c>
      <c r="F299" s="350">
        <v>1778.8166666666666</v>
      </c>
      <c r="G299" s="350">
        <v>1757.1333333333332</v>
      </c>
      <c r="H299" s="350">
        <v>1866.1333333333332</v>
      </c>
      <c r="I299" s="350">
        <v>1887.8166666666666</v>
      </c>
      <c r="J299" s="350">
        <v>1920.6333333333332</v>
      </c>
      <c r="K299" s="349">
        <v>1855</v>
      </c>
      <c r="L299" s="349">
        <v>1800.5</v>
      </c>
      <c r="M299" s="349">
        <v>22.88298</v>
      </c>
      <c r="N299" s="1"/>
      <c r="O299" s="1"/>
    </row>
    <row r="300" spans="1:15" ht="12.75" customHeight="1">
      <c r="A300" s="30">
        <v>290</v>
      </c>
      <c r="B300" s="378" t="s">
        <v>147</v>
      </c>
      <c r="C300" s="349">
        <v>5991.05</v>
      </c>
      <c r="D300" s="350">
        <v>5901.3499999999995</v>
      </c>
      <c r="E300" s="350">
        <v>5787.6999999999989</v>
      </c>
      <c r="F300" s="350">
        <v>5584.3499999999995</v>
      </c>
      <c r="G300" s="350">
        <v>5470.6999999999989</v>
      </c>
      <c r="H300" s="350">
        <v>6104.6999999999989</v>
      </c>
      <c r="I300" s="350">
        <v>6218.3499999999985</v>
      </c>
      <c r="J300" s="350">
        <v>6421.6999999999989</v>
      </c>
      <c r="K300" s="349">
        <v>6015</v>
      </c>
      <c r="L300" s="349">
        <v>5698</v>
      </c>
      <c r="M300" s="349">
        <v>3.17699</v>
      </c>
      <c r="N300" s="1"/>
      <c r="O300" s="1"/>
    </row>
    <row r="301" spans="1:15" ht="12.75" customHeight="1">
      <c r="A301" s="30">
        <v>291</v>
      </c>
      <c r="B301" s="378" t="s">
        <v>148</v>
      </c>
      <c r="C301" s="349">
        <v>4432.75</v>
      </c>
      <c r="D301" s="350">
        <v>4380.7</v>
      </c>
      <c r="E301" s="350">
        <v>4262.3999999999996</v>
      </c>
      <c r="F301" s="350">
        <v>4092.05</v>
      </c>
      <c r="G301" s="350">
        <v>3973.75</v>
      </c>
      <c r="H301" s="350">
        <v>4551.0499999999993</v>
      </c>
      <c r="I301" s="350">
        <v>4669.3500000000004</v>
      </c>
      <c r="J301" s="350">
        <v>4839.6999999999989</v>
      </c>
      <c r="K301" s="349">
        <v>4499</v>
      </c>
      <c r="L301" s="349">
        <v>4210.3500000000004</v>
      </c>
      <c r="M301" s="349">
        <v>4.41587</v>
      </c>
      <c r="N301" s="1"/>
      <c r="O301" s="1"/>
    </row>
    <row r="302" spans="1:15" ht="12.75" customHeight="1">
      <c r="A302" s="30">
        <v>292</v>
      </c>
      <c r="B302" s="378" t="s">
        <v>149</v>
      </c>
      <c r="C302" s="349">
        <v>752.2</v>
      </c>
      <c r="D302" s="350">
        <v>747.78333333333342</v>
      </c>
      <c r="E302" s="350">
        <v>740.71666666666681</v>
      </c>
      <c r="F302" s="350">
        <v>729.23333333333335</v>
      </c>
      <c r="G302" s="350">
        <v>722.16666666666674</v>
      </c>
      <c r="H302" s="350">
        <v>759.26666666666688</v>
      </c>
      <c r="I302" s="350">
        <v>766.33333333333348</v>
      </c>
      <c r="J302" s="350">
        <v>777.81666666666695</v>
      </c>
      <c r="K302" s="349">
        <v>754.85</v>
      </c>
      <c r="L302" s="349">
        <v>736.3</v>
      </c>
      <c r="M302" s="349">
        <v>11.443440000000001</v>
      </c>
      <c r="N302" s="1"/>
      <c r="O302" s="1"/>
    </row>
    <row r="303" spans="1:15" ht="12.75" customHeight="1">
      <c r="A303" s="30">
        <v>293</v>
      </c>
      <c r="B303" s="378" t="s">
        <v>444</v>
      </c>
      <c r="C303" s="349">
        <v>2509.6</v>
      </c>
      <c r="D303" s="350">
        <v>2510.5333333333333</v>
      </c>
      <c r="E303" s="350">
        <v>2474.0666666666666</v>
      </c>
      <c r="F303" s="350">
        <v>2438.5333333333333</v>
      </c>
      <c r="G303" s="350">
        <v>2402.0666666666666</v>
      </c>
      <c r="H303" s="350">
        <v>2546.0666666666666</v>
      </c>
      <c r="I303" s="350">
        <v>2582.5333333333328</v>
      </c>
      <c r="J303" s="350">
        <v>2618.0666666666666</v>
      </c>
      <c r="K303" s="349">
        <v>2547</v>
      </c>
      <c r="L303" s="349">
        <v>2475</v>
      </c>
      <c r="M303" s="349">
        <v>0.47614000000000001</v>
      </c>
      <c r="N303" s="1"/>
      <c r="O303" s="1"/>
    </row>
    <row r="304" spans="1:15" ht="12.75" customHeight="1">
      <c r="A304" s="30">
        <v>294</v>
      </c>
      <c r="B304" s="378" t="s">
        <v>844</v>
      </c>
      <c r="C304" s="349">
        <v>403.2</v>
      </c>
      <c r="D304" s="350">
        <v>402.90000000000003</v>
      </c>
      <c r="E304" s="350">
        <v>397.80000000000007</v>
      </c>
      <c r="F304" s="350">
        <v>392.40000000000003</v>
      </c>
      <c r="G304" s="350">
        <v>387.30000000000007</v>
      </c>
      <c r="H304" s="350">
        <v>408.30000000000007</v>
      </c>
      <c r="I304" s="350">
        <v>413.40000000000009</v>
      </c>
      <c r="J304" s="350">
        <v>418.80000000000007</v>
      </c>
      <c r="K304" s="349">
        <v>408</v>
      </c>
      <c r="L304" s="349">
        <v>397.5</v>
      </c>
      <c r="M304" s="349">
        <v>7.0082100000000001</v>
      </c>
      <c r="N304" s="1"/>
      <c r="O304" s="1"/>
    </row>
    <row r="305" spans="1:15" ht="12.75" customHeight="1">
      <c r="A305" s="30">
        <v>295</v>
      </c>
      <c r="B305" s="378" t="s">
        <v>150</v>
      </c>
      <c r="C305" s="349">
        <v>853.25</v>
      </c>
      <c r="D305" s="350">
        <v>844.19999999999993</v>
      </c>
      <c r="E305" s="350">
        <v>832.39999999999986</v>
      </c>
      <c r="F305" s="350">
        <v>811.55</v>
      </c>
      <c r="G305" s="350">
        <v>799.74999999999989</v>
      </c>
      <c r="H305" s="350">
        <v>865.04999999999984</v>
      </c>
      <c r="I305" s="350">
        <v>876.8499999999998</v>
      </c>
      <c r="J305" s="350">
        <v>897.69999999999982</v>
      </c>
      <c r="K305" s="349">
        <v>856</v>
      </c>
      <c r="L305" s="349">
        <v>823.35</v>
      </c>
      <c r="M305" s="349">
        <v>27.689889999999998</v>
      </c>
      <c r="N305" s="1"/>
      <c r="O305" s="1"/>
    </row>
    <row r="306" spans="1:15" ht="12.75" customHeight="1">
      <c r="A306" s="30">
        <v>296</v>
      </c>
      <c r="B306" s="378" t="s">
        <v>151</v>
      </c>
      <c r="C306" s="349">
        <v>151.75</v>
      </c>
      <c r="D306" s="350">
        <v>151.04999999999998</v>
      </c>
      <c r="E306" s="350">
        <v>149.29999999999995</v>
      </c>
      <c r="F306" s="350">
        <v>146.84999999999997</v>
      </c>
      <c r="G306" s="350">
        <v>145.09999999999994</v>
      </c>
      <c r="H306" s="350">
        <v>153.49999999999997</v>
      </c>
      <c r="I306" s="350">
        <v>155.25000000000003</v>
      </c>
      <c r="J306" s="350">
        <v>157.69999999999999</v>
      </c>
      <c r="K306" s="349">
        <v>152.80000000000001</v>
      </c>
      <c r="L306" s="349">
        <v>148.6</v>
      </c>
      <c r="M306" s="349">
        <v>41.645319999999998</v>
      </c>
      <c r="N306" s="1"/>
      <c r="O306" s="1"/>
    </row>
    <row r="307" spans="1:15" ht="12.75" customHeight="1">
      <c r="A307" s="30">
        <v>297</v>
      </c>
      <c r="B307" s="378" t="s">
        <v>317</v>
      </c>
      <c r="C307" s="349">
        <v>18</v>
      </c>
      <c r="D307" s="350">
        <v>18.05</v>
      </c>
      <c r="E307" s="350">
        <v>17.700000000000003</v>
      </c>
      <c r="F307" s="350">
        <v>17.400000000000002</v>
      </c>
      <c r="G307" s="350">
        <v>17.050000000000004</v>
      </c>
      <c r="H307" s="350">
        <v>18.350000000000001</v>
      </c>
      <c r="I307" s="350">
        <v>18.700000000000003</v>
      </c>
      <c r="J307" s="350">
        <v>19</v>
      </c>
      <c r="K307" s="349">
        <v>18.399999999999999</v>
      </c>
      <c r="L307" s="349">
        <v>17.75</v>
      </c>
      <c r="M307" s="349">
        <v>51.21452</v>
      </c>
      <c r="N307" s="1"/>
      <c r="O307" s="1"/>
    </row>
    <row r="308" spans="1:15" ht="12.75" customHeight="1">
      <c r="A308" s="30">
        <v>298</v>
      </c>
      <c r="B308" s="378" t="s">
        <v>447</v>
      </c>
      <c r="C308" s="349">
        <v>200.05</v>
      </c>
      <c r="D308" s="350">
        <v>197.51666666666665</v>
      </c>
      <c r="E308" s="350">
        <v>192.0333333333333</v>
      </c>
      <c r="F308" s="350">
        <v>184.01666666666665</v>
      </c>
      <c r="G308" s="350">
        <v>178.5333333333333</v>
      </c>
      <c r="H308" s="350">
        <v>205.5333333333333</v>
      </c>
      <c r="I308" s="350">
        <v>211.01666666666665</v>
      </c>
      <c r="J308" s="350">
        <v>219.0333333333333</v>
      </c>
      <c r="K308" s="349">
        <v>203</v>
      </c>
      <c r="L308" s="349">
        <v>189.5</v>
      </c>
      <c r="M308" s="349">
        <v>2.4827400000000002</v>
      </c>
      <c r="N308" s="1"/>
      <c r="O308" s="1"/>
    </row>
    <row r="309" spans="1:15" ht="12.75" customHeight="1">
      <c r="A309" s="30">
        <v>299</v>
      </c>
      <c r="B309" s="378" t="s">
        <v>449</v>
      </c>
      <c r="C309" s="349">
        <v>430.15</v>
      </c>
      <c r="D309" s="350">
        <v>418.3</v>
      </c>
      <c r="E309" s="350">
        <v>402.95000000000005</v>
      </c>
      <c r="F309" s="350">
        <v>375.75000000000006</v>
      </c>
      <c r="G309" s="350">
        <v>360.40000000000009</v>
      </c>
      <c r="H309" s="350">
        <v>445.5</v>
      </c>
      <c r="I309" s="350">
        <v>460.85</v>
      </c>
      <c r="J309" s="350">
        <v>488.04999999999995</v>
      </c>
      <c r="K309" s="349">
        <v>433.65</v>
      </c>
      <c r="L309" s="349">
        <v>391.1</v>
      </c>
      <c r="M309" s="349">
        <v>2.3476900000000001</v>
      </c>
      <c r="N309" s="1"/>
      <c r="O309" s="1"/>
    </row>
    <row r="310" spans="1:15" ht="12.75" customHeight="1">
      <c r="A310" s="30">
        <v>300</v>
      </c>
      <c r="B310" s="378" t="s">
        <v>152</v>
      </c>
      <c r="C310" s="349">
        <v>118.2</v>
      </c>
      <c r="D310" s="350">
        <v>117.39999999999999</v>
      </c>
      <c r="E310" s="350">
        <v>115.79999999999998</v>
      </c>
      <c r="F310" s="350">
        <v>113.39999999999999</v>
      </c>
      <c r="G310" s="350">
        <v>111.79999999999998</v>
      </c>
      <c r="H310" s="350">
        <v>119.79999999999998</v>
      </c>
      <c r="I310" s="350">
        <v>121.39999999999998</v>
      </c>
      <c r="J310" s="350">
        <v>123.79999999999998</v>
      </c>
      <c r="K310" s="349">
        <v>119</v>
      </c>
      <c r="L310" s="349">
        <v>115</v>
      </c>
      <c r="M310" s="349">
        <v>81.490949999999998</v>
      </c>
      <c r="N310" s="1"/>
      <c r="O310" s="1"/>
    </row>
    <row r="311" spans="1:15" ht="12.75" customHeight="1">
      <c r="A311" s="30">
        <v>301</v>
      </c>
      <c r="B311" s="378" t="s">
        <v>153</v>
      </c>
      <c r="C311" s="349">
        <v>505.35</v>
      </c>
      <c r="D311" s="350">
        <v>504.98333333333335</v>
      </c>
      <c r="E311" s="350">
        <v>498.9666666666667</v>
      </c>
      <c r="F311" s="350">
        <v>492.58333333333337</v>
      </c>
      <c r="G311" s="350">
        <v>486.56666666666672</v>
      </c>
      <c r="H311" s="350">
        <v>511.36666666666667</v>
      </c>
      <c r="I311" s="350">
        <v>517.38333333333333</v>
      </c>
      <c r="J311" s="350">
        <v>523.76666666666665</v>
      </c>
      <c r="K311" s="349">
        <v>511</v>
      </c>
      <c r="L311" s="349">
        <v>498.6</v>
      </c>
      <c r="M311" s="349">
        <v>15.865790000000001</v>
      </c>
      <c r="N311" s="1"/>
      <c r="O311" s="1"/>
    </row>
    <row r="312" spans="1:15" ht="12.75" customHeight="1">
      <c r="A312" s="30">
        <v>302</v>
      </c>
      <c r="B312" s="378" t="s">
        <v>154</v>
      </c>
      <c r="C312" s="349">
        <v>8622.7999999999993</v>
      </c>
      <c r="D312" s="350">
        <v>8555.8166666666657</v>
      </c>
      <c r="E312" s="350">
        <v>8451.8333333333321</v>
      </c>
      <c r="F312" s="350">
        <v>8280.8666666666668</v>
      </c>
      <c r="G312" s="350">
        <v>8176.8833333333332</v>
      </c>
      <c r="H312" s="350">
        <v>8726.783333333331</v>
      </c>
      <c r="I312" s="350">
        <v>8830.7666666666646</v>
      </c>
      <c r="J312" s="350">
        <v>9001.7333333333299</v>
      </c>
      <c r="K312" s="349">
        <v>8659.7999999999993</v>
      </c>
      <c r="L312" s="349">
        <v>8384.85</v>
      </c>
      <c r="M312" s="349">
        <v>6.2082800000000002</v>
      </c>
      <c r="N312" s="1"/>
      <c r="O312" s="1"/>
    </row>
    <row r="313" spans="1:15" ht="12.75" customHeight="1">
      <c r="A313" s="30">
        <v>303</v>
      </c>
      <c r="B313" s="378" t="s">
        <v>845</v>
      </c>
      <c r="C313" s="349">
        <v>2604.9499999999998</v>
      </c>
      <c r="D313" s="350">
        <v>2592.4833333333331</v>
      </c>
      <c r="E313" s="350">
        <v>2537.4666666666662</v>
      </c>
      <c r="F313" s="350">
        <v>2469.9833333333331</v>
      </c>
      <c r="G313" s="350">
        <v>2414.9666666666662</v>
      </c>
      <c r="H313" s="350">
        <v>2659.9666666666662</v>
      </c>
      <c r="I313" s="350">
        <v>2714.9833333333336</v>
      </c>
      <c r="J313" s="350">
        <v>2782.4666666666662</v>
      </c>
      <c r="K313" s="349">
        <v>2647.5</v>
      </c>
      <c r="L313" s="349">
        <v>2525</v>
      </c>
      <c r="M313" s="349">
        <v>0.79127999999999998</v>
      </c>
      <c r="N313" s="1"/>
      <c r="O313" s="1"/>
    </row>
    <row r="314" spans="1:15" ht="12.75" customHeight="1">
      <c r="A314" s="30">
        <v>304</v>
      </c>
      <c r="B314" s="378" t="s">
        <v>451</v>
      </c>
      <c r="C314" s="349">
        <v>372.1</v>
      </c>
      <c r="D314" s="350">
        <v>367.7833333333333</v>
      </c>
      <c r="E314" s="350">
        <v>360.81666666666661</v>
      </c>
      <c r="F314" s="350">
        <v>349.5333333333333</v>
      </c>
      <c r="G314" s="350">
        <v>342.56666666666661</v>
      </c>
      <c r="H314" s="350">
        <v>379.06666666666661</v>
      </c>
      <c r="I314" s="350">
        <v>386.0333333333333</v>
      </c>
      <c r="J314" s="350">
        <v>397.31666666666661</v>
      </c>
      <c r="K314" s="349">
        <v>374.75</v>
      </c>
      <c r="L314" s="349">
        <v>356.5</v>
      </c>
      <c r="M314" s="349">
        <v>7.0798300000000003</v>
      </c>
      <c r="N314" s="1"/>
      <c r="O314" s="1"/>
    </row>
    <row r="315" spans="1:15" ht="12.75" customHeight="1">
      <c r="A315" s="30">
        <v>305</v>
      </c>
      <c r="B315" s="378" t="s">
        <v>452</v>
      </c>
      <c r="C315" s="349">
        <v>241.6</v>
      </c>
      <c r="D315" s="350">
        <v>242.75</v>
      </c>
      <c r="E315" s="350">
        <v>239.15</v>
      </c>
      <c r="F315" s="350">
        <v>236.70000000000002</v>
      </c>
      <c r="G315" s="350">
        <v>233.10000000000002</v>
      </c>
      <c r="H315" s="350">
        <v>245.2</v>
      </c>
      <c r="I315" s="350">
        <v>248.8</v>
      </c>
      <c r="J315" s="350">
        <v>251.24999999999997</v>
      </c>
      <c r="K315" s="349">
        <v>246.35</v>
      </c>
      <c r="L315" s="349">
        <v>240.3</v>
      </c>
      <c r="M315" s="349">
        <v>2.2650299999999999</v>
      </c>
      <c r="N315" s="1"/>
      <c r="O315" s="1"/>
    </row>
    <row r="316" spans="1:15" ht="12.75" customHeight="1">
      <c r="A316" s="30">
        <v>306</v>
      </c>
      <c r="B316" s="378" t="s">
        <v>155</v>
      </c>
      <c r="C316" s="349">
        <v>838.9</v>
      </c>
      <c r="D316" s="350">
        <v>834.19999999999993</v>
      </c>
      <c r="E316" s="350">
        <v>826.79999999999984</v>
      </c>
      <c r="F316" s="350">
        <v>814.69999999999993</v>
      </c>
      <c r="G316" s="350">
        <v>807.29999999999984</v>
      </c>
      <c r="H316" s="350">
        <v>846.29999999999984</v>
      </c>
      <c r="I316" s="350">
        <v>853.69999999999993</v>
      </c>
      <c r="J316" s="350">
        <v>865.79999999999984</v>
      </c>
      <c r="K316" s="349">
        <v>841.6</v>
      </c>
      <c r="L316" s="349">
        <v>822.1</v>
      </c>
      <c r="M316" s="349">
        <v>18.130040000000001</v>
      </c>
      <c r="N316" s="1"/>
      <c r="O316" s="1"/>
    </row>
    <row r="317" spans="1:15" ht="12.75" customHeight="1">
      <c r="A317" s="30">
        <v>307</v>
      </c>
      <c r="B317" s="378" t="s">
        <v>457</v>
      </c>
      <c r="C317" s="349">
        <v>1315.75</v>
      </c>
      <c r="D317" s="350">
        <v>1316.4666666666667</v>
      </c>
      <c r="E317" s="350">
        <v>1284.2833333333333</v>
      </c>
      <c r="F317" s="350">
        <v>1252.8166666666666</v>
      </c>
      <c r="G317" s="350">
        <v>1220.6333333333332</v>
      </c>
      <c r="H317" s="350">
        <v>1347.9333333333334</v>
      </c>
      <c r="I317" s="350">
        <v>1380.1166666666668</v>
      </c>
      <c r="J317" s="350">
        <v>1411.5833333333335</v>
      </c>
      <c r="K317" s="349">
        <v>1348.65</v>
      </c>
      <c r="L317" s="349">
        <v>1285</v>
      </c>
      <c r="M317" s="349">
        <v>13.72498</v>
      </c>
      <c r="N317" s="1"/>
      <c r="O317" s="1"/>
    </row>
    <row r="318" spans="1:15" ht="12.75" customHeight="1">
      <c r="A318" s="30">
        <v>308</v>
      </c>
      <c r="B318" s="378" t="s">
        <v>156</v>
      </c>
      <c r="C318" s="349">
        <v>2033.3</v>
      </c>
      <c r="D318" s="350">
        <v>2012.1333333333332</v>
      </c>
      <c r="E318" s="350">
        <v>1954.2666666666664</v>
      </c>
      <c r="F318" s="350">
        <v>1875.2333333333331</v>
      </c>
      <c r="G318" s="350">
        <v>1817.3666666666663</v>
      </c>
      <c r="H318" s="350">
        <v>2091.1666666666665</v>
      </c>
      <c r="I318" s="350">
        <v>2149.0333333333333</v>
      </c>
      <c r="J318" s="350">
        <v>2228.0666666666666</v>
      </c>
      <c r="K318" s="349">
        <v>2070</v>
      </c>
      <c r="L318" s="349">
        <v>1933.1</v>
      </c>
      <c r="M318" s="349">
        <v>7.6207000000000003</v>
      </c>
      <c r="N318" s="1"/>
      <c r="O318" s="1"/>
    </row>
    <row r="319" spans="1:15" ht="12.75" customHeight="1">
      <c r="A319" s="30">
        <v>309</v>
      </c>
      <c r="B319" s="378" t="s">
        <v>157</v>
      </c>
      <c r="C319" s="349">
        <v>832.2</v>
      </c>
      <c r="D319" s="350">
        <v>829.03333333333342</v>
      </c>
      <c r="E319" s="350">
        <v>818.11666666666679</v>
      </c>
      <c r="F319" s="350">
        <v>804.03333333333342</v>
      </c>
      <c r="G319" s="350">
        <v>793.11666666666679</v>
      </c>
      <c r="H319" s="350">
        <v>843.11666666666679</v>
      </c>
      <c r="I319" s="350">
        <v>854.03333333333353</v>
      </c>
      <c r="J319" s="350">
        <v>868.11666666666679</v>
      </c>
      <c r="K319" s="349">
        <v>839.95</v>
      </c>
      <c r="L319" s="349">
        <v>814.95</v>
      </c>
      <c r="M319" s="349">
        <v>5.04251</v>
      </c>
      <c r="N319" s="1"/>
      <c r="O319" s="1"/>
    </row>
    <row r="320" spans="1:15" ht="12.75" customHeight="1">
      <c r="A320" s="30">
        <v>310</v>
      </c>
      <c r="B320" s="378" t="s">
        <v>158</v>
      </c>
      <c r="C320" s="349">
        <v>744.25</v>
      </c>
      <c r="D320" s="350">
        <v>747.6</v>
      </c>
      <c r="E320" s="350">
        <v>736.65000000000009</v>
      </c>
      <c r="F320" s="350">
        <v>729.05000000000007</v>
      </c>
      <c r="G320" s="350">
        <v>718.10000000000014</v>
      </c>
      <c r="H320" s="350">
        <v>755.2</v>
      </c>
      <c r="I320" s="350">
        <v>766.15000000000009</v>
      </c>
      <c r="J320" s="350">
        <v>773.75</v>
      </c>
      <c r="K320" s="349">
        <v>758.55</v>
      </c>
      <c r="L320" s="349">
        <v>740</v>
      </c>
      <c r="M320" s="349">
        <v>4.0058800000000003</v>
      </c>
      <c r="N320" s="1"/>
      <c r="O320" s="1"/>
    </row>
    <row r="321" spans="1:15" ht="12.75" customHeight="1">
      <c r="A321" s="30">
        <v>311</v>
      </c>
      <c r="B321" s="378" t="s">
        <v>448</v>
      </c>
      <c r="C321" s="349">
        <v>212.45</v>
      </c>
      <c r="D321" s="350">
        <v>213.28333333333333</v>
      </c>
      <c r="E321" s="350">
        <v>207.66666666666666</v>
      </c>
      <c r="F321" s="350">
        <v>202.88333333333333</v>
      </c>
      <c r="G321" s="350">
        <v>197.26666666666665</v>
      </c>
      <c r="H321" s="350">
        <v>218.06666666666666</v>
      </c>
      <c r="I321" s="350">
        <v>223.68333333333334</v>
      </c>
      <c r="J321" s="350">
        <v>228.46666666666667</v>
      </c>
      <c r="K321" s="349">
        <v>218.9</v>
      </c>
      <c r="L321" s="349">
        <v>208.5</v>
      </c>
      <c r="M321" s="349">
        <v>5.6368299999999998</v>
      </c>
      <c r="N321" s="1"/>
      <c r="O321" s="1"/>
    </row>
    <row r="322" spans="1:15" ht="12.75" customHeight="1">
      <c r="A322" s="30">
        <v>312</v>
      </c>
      <c r="B322" s="378" t="s">
        <v>455</v>
      </c>
      <c r="C322" s="349">
        <v>172.05</v>
      </c>
      <c r="D322" s="350">
        <v>170.43333333333334</v>
      </c>
      <c r="E322" s="350">
        <v>168.41666666666669</v>
      </c>
      <c r="F322" s="350">
        <v>164.78333333333336</v>
      </c>
      <c r="G322" s="350">
        <v>162.76666666666671</v>
      </c>
      <c r="H322" s="350">
        <v>174.06666666666666</v>
      </c>
      <c r="I322" s="350">
        <v>176.08333333333331</v>
      </c>
      <c r="J322" s="350">
        <v>179.71666666666664</v>
      </c>
      <c r="K322" s="349">
        <v>172.45</v>
      </c>
      <c r="L322" s="349">
        <v>166.8</v>
      </c>
      <c r="M322" s="349">
        <v>1.85371</v>
      </c>
      <c r="N322" s="1"/>
      <c r="O322" s="1"/>
    </row>
    <row r="323" spans="1:15" ht="12.75" customHeight="1">
      <c r="A323" s="30">
        <v>313</v>
      </c>
      <c r="B323" s="378" t="s">
        <v>453</v>
      </c>
      <c r="C323" s="349">
        <v>194.9</v>
      </c>
      <c r="D323" s="350">
        <v>189.46666666666667</v>
      </c>
      <c r="E323" s="350">
        <v>180.93333333333334</v>
      </c>
      <c r="F323" s="350">
        <v>166.96666666666667</v>
      </c>
      <c r="G323" s="350">
        <v>158.43333333333334</v>
      </c>
      <c r="H323" s="350">
        <v>203.43333333333334</v>
      </c>
      <c r="I323" s="350">
        <v>211.9666666666667</v>
      </c>
      <c r="J323" s="350">
        <v>225.93333333333334</v>
      </c>
      <c r="K323" s="349">
        <v>198</v>
      </c>
      <c r="L323" s="349">
        <v>175.5</v>
      </c>
      <c r="M323" s="349">
        <v>11.272460000000001</v>
      </c>
      <c r="N323" s="1"/>
      <c r="O323" s="1"/>
    </row>
    <row r="324" spans="1:15" ht="12.75" customHeight="1">
      <c r="A324" s="30">
        <v>314</v>
      </c>
      <c r="B324" s="378" t="s">
        <v>454</v>
      </c>
      <c r="C324" s="349">
        <v>967.05</v>
      </c>
      <c r="D324" s="350">
        <v>951.58333333333337</v>
      </c>
      <c r="E324" s="350">
        <v>921.01666666666677</v>
      </c>
      <c r="F324" s="350">
        <v>874.98333333333335</v>
      </c>
      <c r="G324" s="350">
        <v>844.41666666666674</v>
      </c>
      <c r="H324" s="350">
        <v>997.61666666666679</v>
      </c>
      <c r="I324" s="350">
        <v>1028.1833333333334</v>
      </c>
      <c r="J324" s="350">
        <v>1074.2166666666667</v>
      </c>
      <c r="K324" s="349">
        <v>982.15</v>
      </c>
      <c r="L324" s="349">
        <v>905.55</v>
      </c>
      <c r="M324" s="349">
        <v>5.3628499999999999</v>
      </c>
      <c r="N324" s="1"/>
      <c r="O324" s="1"/>
    </row>
    <row r="325" spans="1:15" ht="12.75" customHeight="1">
      <c r="A325" s="30">
        <v>315</v>
      </c>
      <c r="B325" s="378" t="s">
        <v>159</v>
      </c>
      <c r="C325" s="349">
        <v>3821.35</v>
      </c>
      <c r="D325" s="350">
        <v>3789.7833333333333</v>
      </c>
      <c r="E325" s="350">
        <v>3736.5666666666666</v>
      </c>
      <c r="F325" s="350">
        <v>3651.7833333333333</v>
      </c>
      <c r="G325" s="350">
        <v>3598.5666666666666</v>
      </c>
      <c r="H325" s="350">
        <v>3874.5666666666666</v>
      </c>
      <c r="I325" s="350">
        <v>3927.7833333333328</v>
      </c>
      <c r="J325" s="350">
        <v>4012.5666666666666</v>
      </c>
      <c r="K325" s="349">
        <v>3843</v>
      </c>
      <c r="L325" s="349">
        <v>3705</v>
      </c>
      <c r="M325" s="349">
        <v>6.2728099999999998</v>
      </c>
      <c r="N325" s="1"/>
      <c r="O325" s="1"/>
    </row>
    <row r="326" spans="1:15" ht="12.75" customHeight="1">
      <c r="A326" s="30">
        <v>316</v>
      </c>
      <c r="B326" s="378" t="s">
        <v>445</v>
      </c>
      <c r="C326" s="349">
        <v>45.2</v>
      </c>
      <c r="D326" s="350">
        <v>45.233333333333327</v>
      </c>
      <c r="E326" s="350">
        <v>44.466666666666654</v>
      </c>
      <c r="F326" s="350">
        <v>43.733333333333327</v>
      </c>
      <c r="G326" s="350">
        <v>42.966666666666654</v>
      </c>
      <c r="H326" s="350">
        <v>45.966666666666654</v>
      </c>
      <c r="I326" s="350">
        <v>46.73333333333332</v>
      </c>
      <c r="J326" s="350">
        <v>47.466666666666654</v>
      </c>
      <c r="K326" s="349">
        <v>46</v>
      </c>
      <c r="L326" s="349">
        <v>44.5</v>
      </c>
      <c r="M326" s="349">
        <v>41.069789999999998</v>
      </c>
      <c r="N326" s="1"/>
      <c r="O326" s="1"/>
    </row>
    <row r="327" spans="1:15" ht="12.75" customHeight="1">
      <c r="A327" s="30">
        <v>317</v>
      </c>
      <c r="B327" s="378" t="s">
        <v>446</v>
      </c>
      <c r="C327" s="349">
        <v>170</v>
      </c>
      <c r="D327" s="350">
        <v>169.35</v>
      </c>
      <c r="E327" s="350">
        <v>167.75</v>
      </c>
      <c r="F327" s="350">
        <v>165.5</v>
      </c>
      <c r="G327" s="350">
        <v>163.9</v>
      </c>
      <c r="H327" s="350">
        <v>171.6</v>
      </c>
      <c r="I327" s="350">
        <v>173.19999999999996</v>
      </c>
      <c r="J327" s="350">
        <v>175.45</v>
      </c>
      <c r="K327" s="349">
        <v>170.95</v>
      </c>
      <c r="L327" s="349">
        <v>167.1</v>
      </c>
      <c r="M327" s="349">
        <v>4.41364</v>
      </c>
      <c r="N327" s="1"/>
      <c r="O327" s="1"/>
    </row>
    <row r="328" spans="1:15" ht="12.75" customHeight="1">
      <c r="A328" s="30">
        <v>318</v>
      </c>
      <c r="B328" s="378" t="s">
        <v>456</v>
      </c>
      <c r="C328" s="349">
        <v>874.7</v>
      </c>
      <c r="D328" s="350">
        <v>874.23333333333323</v>
      </c>
      <c r="E328" s="350">
        <v>864.46666666666647</v>
      </c>
      <c r="F328" s="350">
        <v>854.23333333333323</v>
      </c>
      <c r="G328" s="350">
        <v>844.46666666666647</v>
      </c>
      <c r="H328" s="350">
        <v>884.46666666666647</v>
      </c>
      <c r="I328" s="350">
        <v>894.23333333333312</v>
      </c>
      <c r="J328" s="350">
        <v>904.46666666666647</v>
      </c>
      <c r="K328" s="349">
        <v>884</v>
      </c>
      <c r="L328" s="349">
        <v>864</v>
      </c>
      <c r="M328" s="349">
        <v>0.81228999999999996</v>
      </c>
      <c r="N328" s="1"/>
      <c r="O328" s="1"/>
    </row>
    <row r="329" spans="1:15" ht="12.75" customHeight="1">
      <c r="A329" s="30">
        <v>319</v>
      </c>
      <c r="B329" s="378" t="s">
        <v>161</v>
      </c>
      <c r="C329" s="349">
        <v>3122.35</v>
      </c>
      <c r="D329" s="350">
        <v>3075.75</v>
      </c>
      <c r="E329" s="350">
        <v>3006</v>
      </c>
      <c r="F329" s="350">
        <v>2889.65</v>
      </c>
      <c r="G329" s="350">
        <v>2819.9</v>
      </c>
      <c r="H329" s="350">
        <v>3192.1</v>
      </c>
      <c r="I329" s="350">
        <v>3261.85</v>
      </c>
      <c r="J329" s="350">
        <v>3378.2</v>
      </c>
      <c r="K329" s="349">
        <v>3145.5</v>
      </c>
      <c r="L329" s="349">
        <v>2959.4</v>
      </c>
      <c r="M329" s="349">
        <v>8.4109700000000007</v>
      </c>
      <c r="N329" s="1"/>
      <c r="O329" s="1"/>
    </row>
    <row r="330" spans="1:15" ht="12.75" customHeight="1">
      <c r="A330" s="30">
        <v>320</v>
      </c>
      <c r="B330" s="378" t="s">
        <v>162</v>
      </c>
      <c r="C330" s="349">
        <v>65769.600000000006</v>
      </c>
      <c r="D330" s="350">
        <v>64922.883333333339</v>
      </c>
      <c r="E330" s="350">
        <v>63846.716666666674</v>
      </c>
      <c r="F330" s="350">
        <v>61923.833333333336</v>
      </c>
      <c r="G330" s="350">
        <v>60847.666666666672</v>
      </c>
      <c r="H330" s="350">
        <v>66845.766666666677</v>
      </c>
      <c r="I330" s="350">
        <v>67921.933333333349</v>
      </c>
      <c r="J330" s="350">
        <v>69844.81666666668</v>
      </c>
      <c r="K330" s="349">
        <v>65999.05</v>
      </c>
      <c r="L330" s="349">
        <v>63000</v>
      </c>
      <c r="M330" s="349">
        <v>0.26512999999999998</v>
      </c>
      <c r="N330" s="1"/>
      <c r="O330" s="1"/>
    </row>
    <row r="331" spans="1:15" ht="12.75" customHeight="1">
      <c r="A331" s="30">
        <v>321</v>
      </c>
      <c r="B331" s="378" t="s">
        <v>450</v>
      </c>
      <c r="C331" s="349">
        <v>41</v>
      </c>
      <c r="D331" s="350">
        <v>41.066666666666663</v>
      </c>
      <c r="E331" s="350">
        <v>40.533333333333324</v>
      </c>
      <c r="F331" s="350">
        <v>40.066666666666663</v>
      </c>
      <c r="G331" s="350">
        <v>39.533333333333324</v>
      </c>
      <c r="H331" s="350">
        <v>41.533333333333324</v>
      </c>
      <c r="I331" s="350">
        <v>42.066666666666656</v>
      </c>
      <c r="J331" s="350">
        <v>42.533333333333324</v>
      </c>
      <c r="K331" s="349">
        <v>41.6</v>
      </c>
      <c r="L331" s="349">
        <v>40.6</v>
      </c>
      <c r="M331" s="349">
        <v>10.55349</v>
      </c>
      <c r="N331" s="1"/>
      <c r="O331" s="1"/>
    </row>
    <row r="332" spans="1:15" ht="12.75" customHeight="1">
      <c r="A332" s="30">
        <v>322</v>
      </c>
      <c r="B332" s="378" t="s">
        <v>163</v>
      </c>
      <c r="C332" s="349">
        <v>1348.5</v>
      </c>
      <c r="D332" s="350">
        <v>1333.75</v>
      </c>
      <c r="E332" s="350">
        <v>1314.5</v>
      </c>
      <c r="F332" s="350">
        <v>1280.5</v>
      </c>
      <c r="G332" s="350">
        <v>1261.25</v>
      </c>
      <c r="H332" s="350">
        <v>1367.75</v>
      </c>
      <c r="I332" s="350">
        <v>1387</v>
      </c>
      <c r="J332" s="350">
        <v>1421</v>
      </c>
      <c r="K332" s="349">
        <v>1353</v>
      </c>
      <c r="L332" s="349">
        <v>1299.75</v>
      </c>
      <c r="M332" s="349">
        <v>11.936199999999999</v>
      </c>
      <c r="N332" s="1"/>
      <c r="O332" s="1"/>
    </row>
    <row r="333" spans="1:15" ht="12.75" customHeight="1">
      <c r="A333" s="30">
        <v>323</v>
      </c>
      <c r="B333" s="378" t="s">
        <v>164</v>
      </c>
      <c r="C333" s="349">
        <v>315.60000000000002</v>
      </c>
      <c r="D333" s="350">
        <v>309.7166666666667</v>
      </c>
      <c r="E333" s="350">
        <v>301.88333333333338</v>
      </c>
      <c r="F333" s="350">
        <v>288.16666666666669</v>
      </c>
      <c r="G333" s="350">
        <v>280.33333333333337</v>
      </c>
      <c r="H333" s="350">
        <v>323.43333333333339</v>
      </c>
      <c r="I333" s="350">
        <v>331.26666666666665</v>
      </c>
      <c r="J333" s="350">
        <v>344.98333333333341</v>
      </c>
      <c r="K333" s="349">
        <v>317.55</v>
      </c>
      <c r="L333" s="349">
        <v>296</v>
      </c>
      <c r="M333" s="349">
        <v>10.429119999999999</v>
      </c>
      <c r="N333" s="1"/>
      <c r="O333" s="1"/>
    </row>
    <row r="334" spans="1:15" ht="12.75" customHeight="1">
      <c r="A334" s="30">
        <v>324</v>
      </c>
      <c r="B334" s="378" t="s">
        <v>269</v>
      </c>
      <c r="C334" s="349">
        <v>839.9</v>
      </c>
      <c r="D334" s="350">
        <v>844.63333333333333</v>
      </c>
      <c r="E334" s="350">
        <v>830.26666666666665</v>
      </c>
      <c r="F334" s="350">
        <v>820.63333333333333</v>
      </c>
      <c r="G334" s="350">
        <v>806.26666666666665</v>
      </c>
      <c r="H334" s="350">
        <v>854.26666666666665</v>
      </c>
      <c r="I334" s="350">
        <v>868.63333333333321</v>
      </c>
      <c r="J334" s="350">
        <v>878.26666666666665</v>
      </c>
      <c r="K334" s="349">
        <v>859</v>
      </c>
      <c r="L334" s="349">
        <v>835</v>
      </c>
      <c r="M334" s="349">
        <v>1.1405099999999999</v>
      </c>
      <c r="N334" s="1"/>
      <c r="O334" s="1"/>
    </row>
    <row r="335" spans="1:15" ht="12.75" customHeight="1">
      <c r="A335" s="30">
        <v>325</v>
      </c>
      <c r="B335" s="378" t="s">
        <v>165</v>
      </c>
      <c r="C335" s="349">
        <v>115.5</v>
      </c>
      <c r="D335" s="350">
        <v>113.68333333333332</v>
      </c>
      <c r="E335" s="350">
        <v>110.66666666666664</v>
      </c>
      <c r="F335" s="350">
        <v>105.83333333333331</v>
      </c>
      <c r="G335" s="350">
        <v>102.81666666666663</v>
      </c>
      <c r="H335" s="350">
        <v>118.51666666666665</v>
      </c>
      <c r="I335" s="350">
        <v>121.53333333333333</v>
      </c>
      <c r="J335" s="350">
        <v>126.36666666666666</v>
      </c>
      <c r="K335" s="349">
        <v>116.7</v>
      </c>
      <c r="L335" s="349">
        <v>108.85</v>
      </c>
      <c r="M335" s="349">
        <v>344.67444</v>
      </c>
      <c r="N335" s="1"/>
      <c r="O335" s="1"/>
    </row>
    <row r="336" spans="1:15" ht="12.75" customHeight="1">
      <c r="A336" s="30">
        <v>326</v>
      </c>
      <c r="B336" s="378" t="s">
        <v>166</v>
      </c>
      <c r="C336" s="349">
        <v>4460.8</v>
      </c>
      <c r="D336" s="350">
        <v>4430.9333333333334</v>
      </c>
      <c r="E336" s="350">
        <v>4351.8666666666668</v>
      </c>
      <c r="F336" s="350">
        <v>4242.9333333333334</v>
      </c>
      <c r="G336" s="350">
        <v>4163.8666666666668</v>
      </c>
      <c r="H336" s="350">
        <v>4539.8666666666668</v>
      </c>
      <c r="I336" s="350">
        <v>4618.9333333333343</v>
      </c>
      <c r="J336" s="350">
        <v>4727.8666666666668</v>
      </c>
      <c r="K336" s="349">
        <v>4510</v>
      </c>
      <c r="L336" s="349">
        <v>4322</v>
      </c>
      <c r="M336" s="349">
        <v>5.3646599999999998</v>
      </c>
      <c r="N336" s="1"/>
      <c r="O336" s="1"/>
    </row>
    <row r="337" spans="1:15" ht="12.75" customHeight="1">
      <c r="A337" s="30">
        <v>327</v>
      </c>
      <c r="B337" s="378" t="s">
        <v>167</v>
      </c>
      <c r="C337" s="349">
        <v>3850.2</v>
      </c>
      <c r="D337" s="350">
        <v>3809.3666666666668</v>
      </c>
      <c r="E337" s="350">
        <v>3750.8333333333335</v>
      </c>
      <c r="F337" s="350">
        <v>3651.4666666666667</v>
      </c>
      <c r="G337" s="350">
        <v>3592.9333333333334</v>
      </c>
      <c r="H337" s="350">
        <v>3908.7333333333336</v>
      </c>
      <c r="I337" s="350">
        <v>3967.2666666666664</v>
      </c>
      <c r="J337" s="350">
        <v>4066.6333333333337</v>
      </c>
      <c r="K337" s="349">
        <v>3867.9</v>
      </c>
      <c r="L337" s="349">
        <v>3710</v>
      </c>
      <c r="M337" s="349">
        <v>1.19123</v>
      </c>
      <c r="N337" s="1"/>
      <c r="O337" s="1"/>
    </row>
    <row r="338" spans="1:15" ht="12.75" customHeight="1">
      <c r="A338" s="30">
        <v>328</v>
      </c>
      <c r="B338" s="378" t="s">
        <v>846</v>
      </c>
      <c r="C338" s="349">
        <v>1843.75</v>
      </c>
      <c r="D338" s="350">
        <v>1858.8666666666668</v>
      </c>
      <c r="E338" s="350">
        <v>1792.9333333333336</v>
      </c>
      <c r="F338" s="350">
        <v>1742.1166666666668</v>
      </c>
      <c r="G338" s="350">
        <v>1676.1833333333336</v>
      </c>
      <c r="H338" s="350">
        <v>1909.6833333333336</v>
      </c>
      <c r="I338" s="350">
        <v>1975.616666666667</v>
      </c>
      <c r="J338" s="350">
        <v>2026.4333333333336</v>
      </c>
      <c r="K338" s="349">
        <v>1924.8</v>
      </c>
      <c r="L338" s="349">
        <v>1808.05</v>
      </c>
      <c r="M338" s="349">
        <v>0.89587000000000006</v>
      </c>
      <c r="N338" s="1"/>
      <c r="O338" s="1"/>
    </row>
    <row r="339" spans="1:15" ht="12.75" customHeight="1">
      <c r="A339" s="30">
        <v>329</v>
      </c>
      <c r="B339" s="378" t="s">
        <v>458</v>
      </c>
      <c r="C339" s="349">
        <v>38.9</v>
      </c>
      <c r="D339" s="350">
        <v>38.866666666666667</v>
      </c>
      <c r="E339" s="350">
        <v>38.233333333333334</v>
      </c>
      <c r="F339" s="350">
        <v>37.56666666666667</v>
      </c>
      <c r="G339" s="350">
        <v>36.933333333333337</v>
      </c>
      <c r="H339" s="350">
        <v>39.533333333333331</v>
      </c>
      <c r="I339" s="350">
        <v>40.166666666666671</v>
      </c>
      <c r="J339" s="350">
        <v>40.833333333333329</v>
      </c>
      <c r="K339" s="349">
        <v>39.5</v>
      </c>
      <c r="L339" s="349">
        <v>38.200000000000003</v>
      </c>
      <c r="M339" s="349">
        <v>81.791409999999999</v>
      </c>
      <c r="N339" s="1"/>
      <c r="O339" s="1"/>
    </row>
    <row r="340" spans="1:15" ht="12.75" customHeight="1">
      <c r="A340" s="30">
        <v>330</v>
      </c>
      <c r="B340" s="378" t="s">
        <v>459</v>
      </c>
      <c r="C340" s="349">
        <v>60.9</v>
      </c>
      <c r="D340" s="350">
        <v>61.133333333333333</v>
      </c>
      <c r="E340" s="350">
        <v>60.266666666666666</v>
      </c>
      <c r="F340" s="350">
        <v>59.633333333333333</v>
      </c>
      <c r="G340" s="350">
        <v>58.766666666666666</v>
      </c>
      <c r="H340" s="350">
        <v>61.766666666666666</v>
      </c>
      <c r="I340" s="350">
        <v>62.633333333333326</v>
      </c>
      <c r="J340" s="350">
        <v>63.266666666666666</v>
      </c>
      <c r="K340" s="349">
        <v>62</v>
      </c>
      <c r="L340" s="349">
        <v>60.5</v>
      </c>
      <c r="M340" s="349">
        <v>35.303019999999997</v>
      </c>
      <c r="N340" s="1"/>
      <c r="O340" s="1"/>
    </row>
    <row r="341" spans="1:15" ht="12.75" customHeight="1">
      <c r="A341" s="30">
        <v>331</v>
      </c>
      <c r="B341" s="378" t="s">
        <v>460</v>
      </c>
      <c r="C341" s="349">
        <v>548.85</v>
      </c>
      <c r="D341" s="350">
        <v>544.96666666666658</v>
      </c>
      <c r="E341" s="350">
        <v>534.93333333333317</v>
      </c>
      <c r="F341" s="350">
        <v>521.01666666666654</v>
      </c>
      <c r="G341" s="350">
        <v>510.98333333333312</v>
      </c>
      <c r="H341" s="350">
        <v>558.88333333333321</v>
      </c>
      <c r="I341" s="350">
        <v>568.91666666666674</v>
      </c>
      <c r="J341" s="350">
        <v>582.83333333333326</v>
      </c>
      <c r="K341" s="349">
        <v>555</v>
      </c>
      <c r="L341" s="349">
        <v>531.04999999999995</v>
      </c>
      <c r="M341" s="349">
        <v>0.28625</v>
      </c>
      <c r="N341" s="1"/>
      <c r="O341" s="1"/>
    </row>
    <row r="342" spans="1:15" ht="12.75" customHeight="1">
      <c r="A342" s="30">
        <v>332</v>
      </c>
      <c r="B342" s="378" t="s">
        <v>168</v>
      </c>
      <c r="C342" s="349">
        <v>18111</v>
      </c>
      <c r="D342" s="350">
        <v>18014.666666666668</v>
      </c>
      <c r="E342" s="350">
        <v>17835.983333333337</v>
      </c>
      <c r="F342" s="350">
        <v>17560.966666666671</v>
      </c>
      <c r="G342" s="350">
        <v>17382.28333333334</v>
      </c>
      <c r="H342" s="350">
        <v>18289.683333333334</v>
      </c>
      <c r="I342" s="350">
        <v>18468.366666666661</v>
      </c>
      <c r="J342" s="350">
        <v>18743.383333333331</v>
      </c>
      <c r="K342" s="349">
        <v>18193.349999999999</v>
      </c>
      <c r="L342" s="349">
        <v>17739.650000000001</v>
      </c>
      <c r="M342" s="349">
        <v>0.63087000000000004</v>
      </c>
      <c r="N342" s="1"/>
      <c r="O342" s="1"/>
    </row>
    <row r="343" spans="1:15" ht="12.75" customHeight="1">
      <c r="A343" s="30">
        <v>333</v>
      </c>
      <c r="B343" s="378" t="s">
        <v>466</v>
      </c>
      <c r="C343" s="349">
        <v>78.05</v>
      </c>
      <c r="D343" s="350">
        <v>78.816666666666663</v>
      </c>
      <c r="E343" s="350">
        <v>77.283333333333331</v>
      </c>
      <c r="F343" s="350">
        <v>76.516666666666666</v>
      </c>
      <c r="G343" s="350">
        <v>74.983333333333334</v>
      </c>
      <c r="H343" s="350">
        <v>79.583333333333329</v>
      </c>
      <c r="I343" s="350">
        <v>81.11666666666666</v>
      </c>
      <c r="J343" s="350">
        <v>81.883333333333326</v>
      </c>
      <c r="K343" s="349">
        <v>80.349999999999994</v>
      </c>
      <c r="L343" s="349">
        <v>78.05</v>
      </c>
      <c r="M343" s="349">
        <v>12.989739999999999</v>
      </c>
      <c r="N343" s="1"/>
      <c r="O343" s="1"/>
    </row>
    <row r="344" spans="1:15" ht="12.75" customHeight="1">
      <c r="A344" s="30">
        <v>334</v>
      </c>
      <c r="B344" s="378" t="s">
        <v>465</v>
      </c>
      <c r="C344" s="349">
        <v>45.95</v>
      </c>
      <c r="D344" s="350">
        <v>46.216666666666669</v>
      </c>
      <c r="E344" s="350">
        <v>45.233333333333334</v>
      </c>
      <c r="F344" s="350">
        <v>44.516666666666666</v>
      </c>
      <c r="G344" s="350">
        <v>43.533333333333331</v>
      </c>
      <c r="H344" s="350">
        <v>46.933333333333337</v>
      </c>
      <c r="I344" s="350">
        <v>47.916666666666671</v>
      </c>
      <c r="J344" s="350">
        <v>48.63333333333334</v>
      </c>
      <c r="K344" s="349">
        <v>47.2</v>
      </c>
      <c r="L344" s="349">
        <v>45.5</v>
      </c>
      <c r="M344" s="349">
        <v>5.8456799999999998</v>
      </c>
      <c r="N344" s="1"/>
      <c r="O344" s="1"/>
    </row>
    <row r="345" spans="1:15" ht="12.75" customHeight="1">
      <c r="A345" s="30">
        <v>335</v>
      </c>
      <c r="B345" s="378" t="s">
        <v>464</v>
      </c>
      <c r="C345" s="349">
        <v>638.29999999999995</v>
      </c>
      <c r="D345" s="350">
        <v>629.30000000000007</v>
      </c>
      <c r="E345" s="350">
        <v>609.00000000000011</v>
      </c>
      <c r="F345" s="350">
        <v>579.70000000000005</v>
      </c>
      <c r="G345" s="350">
        <v>559.40000000000009</v>
      </c>
      <c r="H345" s="350">
        <v>658.60000000000014</v>
      </c>
      <c r="I345" s="350">
        <v>678.90000000000009</v>
      </c>
      <c r="J345" s="350">
        <v>708.20000000000016</v>
      </c>
      <c r="K345" s="349">
        <v>649.6</v>
      </c>
      <c r="L345" s="349">
        <v>600</v>
      </c>
      <c r="M345" s="349">
        <v>1.86751</v>
      </c>
      <c r="N345" s="1"/>
      <c r="O345" s="1"/>
    </row>
    <row r="346" spans="1:15" ht="12.75" customHeight="1">
      <c r="A346" s="30">
        <v>336</v>
      </c>
      <c r="B346" s="378" t="s">
        <v>461</v>
      </c>
      <c r="C346" s="349">
        <v>28.8</v>
      </c>
      <c r="D346" s="350">
        <v>28.783333333333331</v>
      </c>
      <c r="E346" s="350">
        <v>28.566666666666663</v>
      </c>
      <c r="F346" s="350">
        <v>28.333333333333332</v>
      </c>
      <c r="G346" s="350">
        <v>28.116666666666664</v>
      </c>
      <c r="H346" s="350">
        <v>29.016666666666662</v>
      </c>
      <c r="I346" s="350">
        <v>29.233333333333331</v>
      </c>
      <c r="J346" s="350">
        <v>29.466666666666661</v>
      </c>
      <c r="K346" s="349">
        <v>29</v>
      </c>
      <c r="L346" s="349">
        <v>28.55</v>
      </c>
      <c r="M346" s="349">
        <v>47.758890000000001</v>
      </c>
      <c r="N346" s="1"/>
      <c r="O346" s="1"/>
    </row>
    <row r="347" spans="1:15" ht="12.75" customHeight="1">
      <c r="A347" s="30">
        <v>337</v>
      </c>
      <c r="B347" s="378" t="s">
        <v>537</v>
      </c>
      <c r="C347" s="349">
        <v>123.85</v>
      </c>
      <c r="D347" s="350">
        <v>123.98333333333333</v>
      </c>
      <c r="E347" s="350">
        <v>122.11666666666667</v>
      </c>
      <c r="F347" s="350">
        <v>120.38333333333334</v>
      </c>
      <c r="G347" s="350">
        <v>118.51666666666668</v>
      </c>
      <c r="H347" s="350">
        <v>125.71666666666667</v>
      </c>
      <c r="I347" s="350">
        <v>127.58333333333331</v>
      </c>
      <c r="J347" s="350">
        <v>129.31666666666666</v>
      </c>
      <c r="K347" s="349">
        <v>125.85</v>
      </c>
      <c r="L347" s="349">
        <v>122.25</v>
      </c>
      <c r="M347" s="349">
        <v>1.81871</v>
      </c>
      <c r="N347" s="1"/>
      <c r="O347" s="1"/>
    </row>
    <row r="348" spans="1:15" ht="12.75" customHeight="1">
      <c r="A348" s="30">
        <v>338</v>
      </c>
      <c r="B348" s="378" t="s">
        <v>467</v>
      </c>
      <c r="C348" s="349">
        <v>2139.6999999999998</v>
      </c>
      <c r="D348" s="350">
        <v>2147.5833333333335</v>
      </c>
      <c r="E348" s="350">
        <v>2105.0166666666669</v>
      </c>
      <c r="F348" s="350">
        <v>2070.3333333333335</v>
      </c>
      <c r="G348" s="350">
        <v>2027.7666666666669</v>
      </c>
      <c r="H348" s="350">
        <v>2182.2666666666669</v>
      </c>
      <c r="I348" s="350">
        <v>2224.8333333333335</v>
      </c>
      <c r="J348" s="350">
        <v>2259.5166666666669</v>
      </c>
      <c r="K348" s="349">
        <v>2190.15</v>
      </c>
      <c r="L348" s="349">
        <v>2112.9</v>
      </c>
      <c r="M348" s="349">
        <v>2.8129999999999999E-2</v>
      </c>
      <c r="N348" s="1"/>
      <c r="O348" s="1"/>
    </row>
    <row r="349" spans="1:15" ht="12.75" customHeight="1">
      <c r="A349" s="30">
        <v>339</v>
      </c>
      <c r="B349" s="378" t="s">
        <v>462</v>
      </c>
      <c r="C349" s="349">
        <v>59.2</v>
      </c>
      <c r="D349" s="350">
        <v>59.316666666666663</v>
      </c>
      <c r="E349" s="350">
        <v>58.433333333333323</v>
      </c>
      <c r="F349" s="350">
        <v>57.666666666666657</v>
      </c>
      <c r="G349" s="350">
        <v>56.783333333333317</v>
      </c>
      <c r="H349" s="350">
        <v>60.083333333333329</v>
      </c>
      <c r="I349" s="350">
        <v>60.966666666666669</v>
      </c>
      <c r="J349" s="350">
        <v>61.733333333333334</v>
      </c>
      <c r="K349" s="349">
        <v>60.2</v>
      </c>
      <c r="L349" s="349">
        <v>58.55</v>
      </c>
      <c r="M349" s="349">
        <v>25.430599999999998</v>
      </c>
      <c r="N349" s="1"/>
      <c r="O349" s="1"/>
    </row>
    <row r="350" spans="1:15" ht="12.75" customHeight="1">
      <c r="A350" s="30">
        <v>340</v>
      </c>
      <c r="B350" s="378" t="s">
        <v>169</v>
      </c>
      <c r="C350" s="349">
        <v>140.05000000000001</v>
      </c>
      <c r="D350" s="350">
        <v>138.81666666666669</v>
      </c>
      <c r="E350" s="350">
        <v>137.13333333333338</v>
      </c>
      <c r="F350" s="350">
        <v>134.2166666666667</v>
      </c>
      <c r="G350" s="350">
        <v>132.53333333333339</v>
      </c>
      <c r="H350" s="350">
        <v>141.73333333333338</v>
      </c>
      <c r="I350" s="350">
        <v>143.41666666666671</v>
      </c>
      <c r="J350" s="350">
        <v>146.33333333333337</v>
      </c>
      <c r="K350" s="349">
        <v>140.5</v>
      </c>
      <c r="L350" s="349">
        <v>135.9</v>
      </c>
      <c r="M350" s="349">
        <v>115.06176000000001</v>
      </c>
      <c r="N350" s="1"/>
      <c r="O350" s="1"/>
    </row>
    <row r="351" spans="1:15" ht="12.75" customHeight="1">
      <c r="A351" s="30">
        <v>341</v>
      </c>
      <c r="B351" s="378" t="s">
        <v>463</v>
      </c>
      <c r="C351" s="349">
        <v>202.05</v>
      </c>
      <c r="D351" s="350">
        <v>201.25</v>
      </c>
      <c r="E351" s="350">
        <v>198.5</v>
      </c>
      <c r="F351" s="350">
        <v>194.95</v>
      </c>
      <c r="G351" s="350">
        <v>192.2</v>
      </c>
      <c r="H351" s="350">
        <v>204.8</v>
      </c>
      <c r="I351" s="350">
        <v>207.55</v>
      </c>
      <c r="J351" s="350">
        <v>211.10000000000002</v>
      </c>
      <c r="K351" s="349">
        <v>204</v>
      </c>
      <c r="L351" s="349">
        <v>197.7</v>
      </c>
      <c r="M351" s="349">
        <v>6.4453399999999998</v>
      </c>
      <c r="N351" s="1"/>
      <c r="O351" s="1"/>
    </row>
    <row r="352" spans="1:15" ht="12.75" customHeight="1">
      <c r="A352" s="30">
        <v>342</v>
      </c>
      <c r="B352" s="378" t="s">
        <v>171</v>
      </c>
      <c r="C352" s="349">
        <v>132.1</v>
      </c>
      <c r="D352" s="350">
        <v>130.83333333333334</v>
      </c>
      <c r="E352" s="350">
        <v>129.16666666666669</v>
      </c>
      <c r="F352" s="350">
        <v>126.23333333333335</v>
      </c>
      <c r="G352" s="350">
        <v>124.56666666666669</v>
      </c>
      <c r="H352" s="350">
        <v>133.76666666666668</v>
      </c>
      <c r="I352" s="350">
        <v>135.43333333333337</v>
      </c>
      <c r="J352" s="350">
        <v>138.36666666666667</v>
      </c>
      <c r="K352" s="349">
        <v>132.5</v>
      </c>
      <c r="L352" s="349">
        <v>127.9</v>
      </c>
      <c r="M352" s="349">
        <v>135.78566000000001</v>
      </c>
      <c r="N352" s="1"/>
      <c r="O352" s="1"/>
    </row>
    <row r="353" spans="1:15" ht="12.75" customHeight="1">
      <c r="A353" s="30">
        <v>343</v>
      </c>
      <c r="B353" s="378" t="s">
        <v>270</v>
      </c>
      <c r="C353" s="349">
        <v>892</v>
      </c>
      <c r="D353" s="350">
        <v>885.30000000000007</v>
      </c>
      <c r="E353" s="350">
        <v>871.70000000000016</v>
      </c>
      <c r="F353" s="350">
        <v>851.40000000000009</v>
      </c>
      <c r="G353" s="350">
        <v>837.80000000000018</v>
      </c>
      <c r="H353" s="350">
        <v>905.60000000000014</v>
      </c>
      <c r="I353" s="350">
        <v>919.2</v>
      </c>
      <c r="J353" s="350">
        <v>939.50000000000011</v>
      </c>
      <c r="K353" s="349">
        <v>898.9</v>
      </c>
      <c r="L353" s="349">
        <v>865</v>
      </c>
      <c r="M353" s="349">
        <v>9.1152200000000008</v>
      </c>
      <c r="N353" s="1"/>
      <c r="O353" s="1"/>
    </row>
    <row r="354" spans="1:15" ht="12.75" customHeight="1">
      <c r="A354" s="30">
        <v>344</v>
      </c>
      <c r="B354" s="378" t="s">
        <v>468</v>
      </c>
      <c r="C354" s="349">
        <v>3474.55</v>
      </c>
      <c r="D354" s="350">
        <v>3460.9666666666667</v>
      </c>
      <c r="E354" s="350">
        <v>3396.1833333333334</v>
      </c>
      <c r="F354" s="350">
        <v>3317.8166666666666</v>
      </c>
      <c r="G354" s="350">
        <v>3253.0333333333333</v>
      </c>
      <c r="H354" s="350">
        <v>3539.3333333333335</v>
      </c>
      <c r="I354" s="350">
        <v>3604.1166666666672</v>
      </c>
      <c r="J354" s="350">
        <v>3682.4833333333336</v>
      </c>
      <c r="K354" s="349">
        <v>3525.75</v>
      </c>
      <c r="L354" s="349">
        <v>3382.6</v>
      </c>
      <c r="M354" s="349">
        <v>0.85028999999999999</v>
      </c>
      <c r="N354" s="1"/>
      <c r="O354" s="1"/>
    </row>
    <row r="355" spans="1:15" ht="12.75" customHeight="1">
      <c r="A355" s="30">
        <v>345</v>
      </c>
      <c r="B355" s="378" t="s">
        <v>271</v>
      </c>
      <c r="C355" s="349">
        <v>220.5</v>
      </c>
      <c r="D355" s="350">
        <v>220.63333333333333</v>
      </c>
      <c r="E355" s="350">
        <v>216.01666666666665</v>
      </c>
      <c r="F355" s="350">
        <v>211.53333333333333</v>
      </c>
      <c r="G355" s="350">
        <v>206.91666666666666</v>
      </c>
      <c r="H355" s="350">
        <v>225.11666666666665</v>
      </c>
      <c r="I355" s="350">
        <v>229.73333333333332</v>
      </c>
      <c r="J355" s="350">
        <v>234.21666666666664</v>
      </c>
      <c r="K355" s="349">
        <v>225.25</v>
      </c>
      <c r="L355" s="349">
        <v>216.15</v>
      </c>
      <c r="M355" s="349">
        <v>12.422029999999999</v>
      </c>
      <c r="N355" s="1"/>
      <c r="O355" s="1"/>
    </row>
    <row r="356" spans="1:15" ht="12.75" customHeight="1">
      <c r="A356" s="30">
        <v>346</v>
      </c>
      <c r="B356" s="378" t="s">
        <v>172</v>
      </c>
      <c r="C356" s="349">
        <v>164.95</v>
      </c>
      <c r="D356" s="350">
        <v>164.9</v>
      </c>
      <c r="E356" s="350">
        <v>163.30000000000001</v>
      </c>
      <c r="F356" s="350">
        <v>161.65</v>
      </c>
      <c r="G356" s="350">
        <v>160.05000000000001</v>
      </c>
      <c r="H356" s="350">
        <v>166.55</v>
      </c>
      <c r="I356" s="350">
        <v>168.14999999999998</v>
      </c>
      <c r="J356" s="350">
        <v>169.8</v>
      </c>
      <c r="K356" s="349">
        <v>166.5</v>
      </c>
      <c r="L356" s="349">
        <v>163.25</v>
      </c>
      <c r="M356" s="349">
        <v>293.99171999999999</v>
      </c>
      <c r="N356" s="1"/>
      <c r="O356" s="1"/>
    </row>
    <row r="357" spans="1:15" ht="12.75" customHeight="1">
      <c r="A357" s="30">
        <v>347</v>
      </c>
      <c r="B357" s="378" t="s">
        <v>469</v>
      </c>
      <c r="C357" s="349">
        <v>328.65</v>
      </c>
      <c r="D357" s="350">
        <v>325.51666666666665</v>
      </c>
      <c r="E357" s="350">
        <v>320.13333333333333</v>
      </c>
      <c r="F357" s="350">
        <v>311.61666666666667</v>
      </c>
      <c r="G357" s="350">
        <v>306.23333333333335</v>
      </c>
      <c r="H357" s="350">
        <v>334.0333333333333</v>
      </c>
      <c r="I357" s="350">
        <v>339.41666666666663</v>
      </c>
      <c r="J357" s="350">
        <v>347.93333333333328</v>
      </c>
      <c r="K357" s="349">
        <v>330.9</v>
      </c>
      <c r="L357" s="349">
        <v>317</v>
      </c>
      <c r="M357" s="349">
        <v>2.28037</v>
      </c>
      <c r="N357" s="1"/>
      <c r="O357" s="1"/>
    </row>
    <row r="358" spans="1:15" ht="12.75" customHeight="1">
      <c r="A358" s="30">
        <v>348</v>
      </c>
      <c r="B358" s="378" t="s">
        <v>173</v>
      </c>
      <c r="C358" s="349">
        <v>40771.75</v>
      </c>
      <c r="D358" s="350">
        <v>40507.233333333337</v>
      </c>
      <c r="E358" s="350">
        <v>39864.616666666676</v>
      </c>
      <c r="F358" s="350">
        <v>38957.483333333337</v>
      </c>
      <c r="G358" s="350">
        <v>38314.866666666676</v>
      </c>
      <c r="H358" s="350">
        <v>41414.366666666676</v>
      </c>
      <c r="I358" s="350">
        <v>42056.983333333344</v>
      </c>
      <c r="J358" s="350">
        <v>42964.116666666676</v>
      </c>
      <c r="K358" s="349">
        <v>41149.85</v>
      </c>
      <c r="L358" s="349">
        <v>39600.1</v>
      </c>
      <c r="M358" s="349">
        <v>0.18106</v>
      </c>
      <c r="N358" s="1"/>
      <c r="O358" s="1"/>
    </row>
    <row r="359" spans="1:15" ht="12.75" customHeight="1">
      <c r="A359" s="30">
        <v>349</v>
      </c>
      <c r="B359" s="378" t="s">
        <v>174</v>
      </c>
      <c r="C359" s="349">
        <v>2045.8</v>
      </c>
      <c r="D359" s="350">
        <v>2034.3833333333332</v>
      </c>
      <c r="E359" s="350">
        <v>2008.0666666666666</v>
      </c>
      <c r="F359" s="350">
        <v>1970.3333333333335</v>
      </c>
      <c r="G359" s="350">
        <v>1944.0166666666669</v>
      </c>
      <c r="H359" s="350">
        <v>2072.1166666666663</v>
      </c>
      <c r="I359" s="350">
        <v>2098.4333333333329</v>
      </c>
      <c r="J359" s="350">
        <v>2136.1666666666661</v>
      </c>
      <c r="K359" s="349">
        <v>2060.6999999999998</v>
      </c>
      <c r="L359" s="349">
        <v>1996.65</v>
      </c>
      <c r="M359" s="349">
        <v>9.7892299999999999</v>
      </c>
      <c r="N359" s="1"/>
      <c r="O359" s="1"/>
    </row>
    <row r="360" spans="1:15" ht="12.75" customHeight="1">
      <c r="A360" s="30">
        <v>350</v>
      </c>
      <c r="B360" s="378" t="s">
        <v>473</v>
      </c>
      <c r="C360" s="349">
        <v>3927</v>
      </c>
      <c r="D360" s="350">
        <v>3842.65</v>
      </c>
      <c r="E360" s="350">
        <v>3735.4</v>
      </c>
      <c r="F360" s="350">
        <v>3543.8</v>
      </c>
      <c r="G360" s="350">
        <v>3436.55</v>
      </c>
      <c r="H360" s="350">
        <v>4034.25</v>
      </c>
      <c r="I360" s="350">
        <v>4141.5</v>
      </c>
      <c r="J360" s="350">
        <v>4333.1000000000004</v>
      </c>
      <c r="K360" s="349">
        <v>3949.9</v>
      </c>
      <c r="L360" s="349">
        <v>3651.05</v>
      </c>
      <c r="M360" s="349">
        <v>3.2525200000000001</v>
      </c>
      <c r="N360" s="1"/>
      <c r="O360" s="1"/>
    </row>
    <row r="361" spans="1:15" ht="12.75" customHeight="1">
      <c r="A361" s="30">
        <v>351</v>
      </c>
      <c r="B361" s="378" t="s">
        <v>175</v>
      </c>
      <c r="C361" s="349">
        <v>207.25</v>
      </c>
      <c r="D361" s="350">
        <v>206.54999999999998</v>
      </c>
      <c r="E361" s="350">
        <v>204.44999999999996</v>
      </c>
      <c r="F361" s="350">
        <v>201.64999999999998</v>
      </c>
      <c r="G361" s="350">
        <v>199.54999999999995</v>
      </c>
      <c r="H361" s="350">
        <v>209.34999999999997</v>
      </c>
      <c r="I361" s="350">
        <v>211.45</v>
      </c>
      <c r="J361" s="350">
        <v>214.24999999999997</v>
      </c>
      <c r="K361" s="349">
        <v>208.65</v>
      </c>
      <c r="L361" s="349">
        <v>203.75</v>
      </c>
      <c r="M361" s="349">
        <v>16.573270000000001</v>
      </c>
      <c r="N361" s="1"/>
      <c r="O361" s="1"/>
    </row>
    <row r="362" spans="1:15" ht="12.75" customHeight="1">
      <c r="A362" s="30">
        <v>352</v>
      </c>
      <c r="B362" s="378" t="s">
        <v>176</v>
      </c>
      <c r="C362" s="349">
        <v>117.2</v>
      </c>
      <c r="D362" s="350">
        <v>116.7</v>
      </c>
      <c r="E362" s="350">
        <v>115.80000000000001</v>
      </c>
      <c r="F362" s="350">
        <v>114.4</v>
      </c>
      <c r="G362" s="350">
        <v>113.50000000000001</v>
      </c>
      <c r="H362" s="350">
        <v>118.10000000000001</v>
      </c>
      <c r="I362" s="350">
        <v>119.00000000000001</v>
      </c>
      <c r="J362" s="350">
        <v>120.4</v>
      </c>
      <c r="K362" s="349">
        <v>117.6</v>
      </c>
      <c r="L362" s="349">
        <v>115.3</v>
      </c>
      <c r="M362" s="349">
        <v>62.349589999999999</v>
      </c>
      <c r="N362" s="1"/>
      <c r="O362" s="1"/>
    </row>
    <row r="363" spans="1:15" ht="12.75" customHeight="1">
      <c r="A363" s="30">
        <v>353</v>
      </c>
      <c r="B363" s="378" t="s">
        <v>177</v>
      </c>
      <c r="C363" s="349">
        <v>4200</v>
      </c>
      <c r="D363" s="350">
        <v>4217.8833333333341</v>
      </c>
      <c r="E363" s="350">
        <v>4165.8166666666684</v>
      </c>
      <c r="F363" s="350">
        <v>4131.6333333333341</v>
      </c>
      <c r="G363" s="350">
        <v>4079.5666666666684</v>
      </c>
      <c r="H363" s="350">
        <v>4252.0666666666684</v>
      </c>
      <c r="I363" s="350">
        <v>4304.1333333333341</v>
      </c>
      <c r="J363" s="350">
        <v>4338.3166666666684</v>
      </c>
      <c r="K363" s="349">
        <v>4269.95</v>
      </c>
      <c r="L363" s="349">
        <v>4183.7</v>
      </c>
      <c r="M363" s="349">
        <v>0.47714000000000001</v>
      </c>
      <c r="N363" s="1"/>
      <c r="O363" s="1"/>
    </row>
    <row r="364" spans="1:15" ht="12.75" customHeight="1">
      <c r="A364" s="30">
        <v>354</v>
      </c>
      <c r="B364" s="378" t="s">
        <v>274</v>
      </c>
      <c r="C364" s="349">
        <v>15431.25</v>
      </c>
      <c r="D364" s="350">
        <v>15312.416666666666</v>
      </c>
      <c r="E364" s="350">
        <v>15124.833333333332</v>
      </c>
      <c r="F364" s="350">
        <v>14818.416666666666</v>
      </c>
      <c r="G364" s="350">
        <v>14630.833333333332</v>
      </c>
      <c r="H364" s="350">
        <v>15618.833333333332</v>
      </c>
      <c r="I364" s="350">
        <v>15806.416666666664</v>
      </c>
      <c r="J364" s="350">
        <v>16112.833333333332</v>
      </c>
      <c r="K364" s="349">
        <v>15500</v>
      </c>
      <c r="L364" s="349">
        <v>15006</v>
      </c>
      <c r="M364" s="349">
        <v>0.10697</v>
      </c>
      <c r="N364" s="1"/>
      <c r="O364" s="1"/>
    </row>
    <row r="365" spans="1:15" ht="12.75" customHeight="1">
      <c r="A365" s="30">
        <v>355</v>
      </c>
      <c r="B365" s="378" t="s">
        <v>480</v>
      </c>
      <c r="C365" s="349">
        <v>4565.3</v>
      </c>
      <c r="D365" s="350">
        <v>4547.0999999999995</v>
      </c>
      <c r="E365" s="350">
        <v>4506.1999999999989</v>
      </c>
      <c r="F365" s="350">
        <v>4447.0999999999995</v>
      </c>
      <c r="G365" s="350">
        <v>4406.1999999999989</v>
      </c>
      <c r="H365" s="350">
        <v>4606.1999999999989</v>
      </c>
      <c r="I365" s="350">
        <v>4647.0999999999985</v>
      </c>
      <c r="J365" s="350">
        <v>4706.1999999999989</v>
      </c>
      <c r="K365" s="349">
        <v>4588</v>
      </c>
      <c r="L365" s="349">
        <v>4488</v>
      </c>
      <c r="M365" s="349">
        <v>7.3899999999999993E-2</v>
      </c>
      <c r="N365" s="1"/>
      <c r="O365" s="1"/>
    </row>
    <row r="366" spans="1:15" ht="12.75" customHeight="1">
      <c r="A366" s="30">
        <v>356</v>
      </c>
      <c r="B366" s="378" t="s">
        <v>475</v>
      </c>
      <c r="C366" s="349">
        <v>959.5</v>
      </c>
      <c r="D366" s="350">
        <v>962.98333333333323</v>
      </c>
      <c r="E366" s="350">
        <v>941.01666666666642</v>
      </c>
      <c r="F366" s="350">
        <v>922.53333333333319</v>
      </c>
      <c r="G366" s="350">
        <v>900.56666666666638</v>
      </c>
      <c r="H366" s="350">
        <v>981.46666666666647</v>
      </c>
      <c r="I366" s="350">
        <v>1003.4333333333334</v>
      </c>
      <c r="J366" s="350">
        <v>1021.9166666666665</v>
      </c>
      <c r="K366" s="349">
        <v>984.95</v>
      </c>
      <c r="L366" s="349">
        <v>944.5</v>
      </c>
      <c r="M366" s="349">
        <v>1.8034399999999999</v>
      </c>
      <c r="N366" s="1"/>
      <c r="O366" s="1"/>
    </row>
    <row r="367" spans="1:15" ht="12.75" customHeight="1">
      <c r="A367" s="30">
        <v>357</v>
      </c>
      <c r="B367" s="378" t="s">
        <v>178</v>
      </c>
      <c r="C367" s="349">
        <v>2382.6999999999998</v>
      </c>
      <c r="D367" s="350">
        <v>2382.8166666666666</v>
      </c>
      <c r="E367" s="350">
        <v>2353.8833333333332</v>
      </c>
      <c r="F367" s="350">
        <v>2325.0666666666666</v>
      </c>
      <c r="G367" s="350">
        <v>2296.1333333333332</v>
      </c>
      <c r="H367" s="350">
        <v>2411.6333333333332</v>
      </c>
      <c r="I367" s="350">
        <v>2440.5666666666666</v>
      </c>
      <c r="J367" s="350">
        <v>2469.3833333333332</v>
      </c>
      <c r="K367" s="349">
        <v>2411.75</v>
      </c>
      <c r="L367" s="349">
        <v>2354</v>
      </c>
      <c r="M367" s="349">
        <v>4.8588500000000003</v>
      </c>
      <c r="N367" s="1"/>
      <c r="O367" s="1"/>
    </row>
    <row r="368" spans="1:15" ht="12.75" customHeight="1">
      <c r="A368" s="30">
        <v>358</v>
      </c>
      <c r="B368" s="378" t="s">
        <v>179</v>
      </c>
      <c r="C368" s="349">
        <v>2494.9</v>
      </c>
      <c r="D368" s="350">
        <v>2464.5</v>
      </c>
      <c r="E368" s="350">
        <v>2421</v>
      </c>
      <c r="F368" s="350">
        <v>2347.1</v>
      </c>
      <c r="G368" s="350">
        <v>2303.6</v>
      </c>
      <c r="H368" s="350">
        <v>2538.4</v>
      </c>
      <c r="I368" s="350">
        <v>2581.9</v>
      </c>
      <c r="J368" s="350">
        <v>2655.8</v>
      </c>
      <c r="K368" s="349">
        <v>2508</v>
      </c>
      <c r="L368" s="349">
        <v>2390.6</v>
      </c>
      <c r="M368" s="349">
        <v>4.5849299999999999</v>
      </c>
      <c r="N368" s="1"/>
      <c r="O368" s="1"/>
    </row>
    <row r="369" spans="1:15" ht="12.75" customHeight="1">
      <c r="A369" s="30">
        <v>359</v>
      </c>
      <c r="B369" s="378" t="s">
        <v>180</v>
      </c>
      <c r="C369" s="349">
        <v>37.200000000000003</v>
      </c>
      <c r="D369" s="350">
        <v>37.016666666666673</v>
      </c>
      <c r="E369" s="350">
        <v>36.683333333333344</v>
      </c>
      <c r="F369" s="350">
        <v>36.166666666666671</v>
      </c>
      <c r="G369" s="350">
        <v>35.833333333333343</v>
      </c>
      <c r="H369" s="350">
        <v>37.533333333333346</v>
      </c>
      <c r="I369" s="350">
        <v>37.866666666666674</v>
      </c>
      <c r="J369" s="350">
        <v>38.383333333333347</v>
      </c>
      <c r="K369" s="349">
        <v>37.35</v>
      </c>
      <c r="L369" s="349">
        <v>36.5</v>
      </c>
      <c r="M369" s="349">
        <v>371.87227999999999</v>
      </c>
      <c r="N369" s="1"/>
      <c r="O369" s="1"/>
    </row>
    <row r="370" spans="1:15" ht="12.75" customHeight="1">
      <c r="A370" s="30">
        <v>360</v>
      </c>
      <c r="B370" s="378" t="s">
        <v>471</v>
      </c>
      <c r="C370" s="349">
        <v>401</v>
      </c>
      <c r="D370" s="350">
        <v>404.25</v>
      </c>
      <c r="E370" s="350">
        <v>393.8</v>
      </c>
      <c r="F370" s="350">
        <v>386.6</v>
      </c>
      <c r="G370" s="350">
        <v>376.15000000000003</v>
      </c>
      <c r="H370" s="350">
        <v>411.45</v>
      </c>
      <c r="I370" s="350">
        <v>421.90000000000003</v>
      </c>
      <c r="J370" s="350">
        <v>429.09999999999997</v>
      </c>
      <c r="K370" s="349">
        <v>414.7</v>
      </c>
      <c r="L370" s="349">
        <v>397.05</v>
      </c>
      <c r="M370" s="349">
        <v>3.9260999999999999</v>
      </c>
      <c r="N370" s="1"/>
      <c r="O370" s="1"/>
    </row>
    <row r="371" spans="1:15" ht="12.75" customHeight="1">
      <c r="A371" s="30">
        <v>361</v>
      </c>
      <c r="B371" s="378" t="s">
        <v>472</v>
      </c>
      <c r="C371" s="349">
        <v>244.85</v>
      </c>
      <c r="D371" s="350">
        <v>247.65</v>
      </c>
      <c r="E371" s="350">
        <v>239.8</v>
      </c>
      <c r="F371" s="350">
        <v>234.75</v>
      </c>
      <c r="G371" s="350">
        <v>226.9</v>
      </c>
      <c r="H371" s="350">
        <v>252.70000000000002</v>
      </c>
      <c r="I371" s="350">
        <v>260.54999999999995</v>
      </c>
      <c r="J371" s="350">
        <v>265.60000000000002</v>
      </c>
      <c r="K371" s="349">
        <v>255.5</v>
      </c>
      <c r="L371" s="349">
        <v>242.6</v>
      </c>
      <c r="M371" s="349">
        <v>4.2234299999999996</v>
      </c>
      <c r="N371" s="1"/>
      <c r="O371" s="1"/>
    </row>
    <row r="372" spans="1:15" ht="12.75" customHeight="1">
      <c r="A372" s="30">
        <v>362</v>
      </c>
      <c r="B372" s="378" t="s">
        <v>272</v>
      </c>
      <c r="C372" s="349">
        <v>2373.6</v>
      </c>
      <c r="D372" s="350">
        <v>2350.8833333333337</v>
      </c>
      <c r="E372" s="350">
        <v>2302.7666666666673</v>
      </c>
      <c r="F372" s="350">
        <v>2231.9333333333338</v>
      </c>
      <c r="G372" s="350">
        <v>2183.8166666666675</v>
      </c>
      <c r="H372" s="350">
        <v>2421.7166666666672</v>
      </c>
      <c r="I372" s="350">
        <v>2469.833333333333</v>
      </c>
      <c r="J372" s="350">
        <v>2540.666666666667</v>
      </c>
      <c r="K372" s="349">
        <v>2399</v>
      </c>
      <c r="L372" s="349">
        <v>2280.0500000000002</v>
      </c>
      <c r="M372" s="349">
        <v>2.8021799999999999</v>
      </c>
      <c r="N372" s="1"/>
      <c r="O372" s="1"/>
    </row>
    <row r="373" spans="1:15" ht="12.75" customHeight="1">
      <c r="A373" s="30">
        <v>363</v>
      </c>
      <c r="B373" s="378" t="s">
        <v>476</v>
      </c>
      <c r="C373" s="349">
        <v>707.05</v>
      </c>
      <c r="D373" s="350">
        <v>704.2833333333333</v>
      </c>
      <c r="E373" s="350">
        <v>688.36666666666656</v>
      </c>
      <c r="F373" s="350">
        <v>669.68333333333328</v>
      </c>
      <c r="G373" s="350">
        <v>653.76666666666654</v>
      </c>
      <c r="H373" s="350">
        <v>722.96666666666658</v>
      </c>
      <c r="I373" s="350">
        <v>738.88333333333333</v>
      </c>
      <c r="J373" s="350">
        <v>757.56666666666661</v>
      </c>
      <c r="K373" s="349">
        <v>720.2</v>
      </c>
      <c r="L373" s="349">
        <v>685.6</v>
      </c>
      <c r="M373" s="349">
        <v>0.47138999999999998</v>
      </c>
      <c r="N373" s="1"/>
      <c r="O373" s="1"/>
    </row>
    <row r="374" spans="1:15" ht="12.75" customHeight="1">
      <c r="A374" s="30">
        <v>364</v>
      </c>
      <c r="B374" s="378" t="s">
        <v>477</v>
      </c>
      <c r="C374" s="349">
        <v>1872.6</v>
      </c>
      <c r="D374" s="350">
        <v>1865.9833333333333</v>
      </c>
      <c r="E374" s="350">
        <v>1841.9166666666667</v>
      </c>
      <c r="F374" s="350">
        <v>1811.2333333333333</v>
      </c>
      <c r="G374" s="350">
        <v>1787.1666666666667</v>
      </c>
      <c r="H374" s="350">
        <v>1896.6666666666667</v>
      </c>
      <c r="I374" s="350">
        <v>1920.7333333333333</v>
      </c>
      <c r="J374" s="350">
        <v>1951.4166666666667</v>
      </c>
      <c r="K374" s="349">
        <v>1890.05</v>
      </c>
      <c r="L374" s="349">
        <v>1835.3</v>
      </c>
      <c r="M374" s="349">
        <v>1.15351</v>
      </c>
      <c r="N374" s="1"/>
      <c r="O374" s="1"/>
    </row>
    <row r="375" spans="1:15" ht="12.75" customHeight="1">
      <c r="A375" s="30">
        <v>365</v>
      </c>
      <c r="B375" s="378" t="s">
        <v>847</v>
      </c>
      <c r="C375" s="349">
        <v>235.95</v>
      </c>
      <c r="D375" s="350">
        <v>236.29999999999998</v>
      </c>
      <c r="E375" s="350">
        <v>230.64999999999998</v>
      </c>
      <c r="F375" s="350">
        <v>225.35</v>
      </c>
      <c r="G375" s="350">
        <v>219.7</v>
      </c>
      <c r="H375" s="350">
        <v>241.59999999999997</v>
      </c>
      <c r="I375" s="350">
        <v>247.25</v>
      </c>
      <c r="J375" s="350">
        <v>252.54999999999995</v>
      </c>
      <c r="K375" s="349">
        <v>241.95</v>
      </c>
      <c r="L375" s="349">
        <v>231</v>
      </c>
      <c r="M375" s="349">
        <v>34.592210000000001</v>
      </c>
      <c r="N375" s="1"/>
      <c r="O375" s="1"/>
    </row>
    <row r="376" spans="1:15" ht="12.75" customHeight="1">
      <c r="A376" s="30">
        <v>366</v>
      </c>
      <c r="B376" s="378" t="s">
        <v>181</v>
      </c>
      <c r="C376" s="349">
        <v>198.15</v>
      </c>
      <c r="D376" s="350">
        <v>196.13333333333335</v>
      </c>
      <c r="E376" s="350">
        <v>193.81666666666672</v>
      </c>
      <c r="F376" s="350">
        <v>189.48333333333338</v>
      </c>
      <c r="G376" s="350">
        <v>187.16666666666674</v>
      </c>
      <c r="H376" s="350">
        <v>200.4666666666667</v>
      </c>
      <c r="I376" s="350">
        <v>202.78333333333336</v>
      </c>
      <c r="J376" s="350">
        <v>207.11666666666667</v>
      </c>
      <c r="K376" s="349">
        <v>198.45</v>
      </c>
      <c r="L376" s="349">
        <v>191.8</v>
      </c>
      <c r="M376" s="349">
        <v>102.04544</v>
      </c>
      <c r="N376" s="1"/>
      <c r="O376" s="1"/>
    </row>
    <row r="377" spans="1:15" ht="12.75" customHeight="1">
      <c r="A377" s="30">
        <v>367</v>
      </c>
      <c r="B377" s="378" t="s">
        <v>291</v>
      </c>
      <c r="C377" s="349">
        <v>3172.2</v>
      </c>
      <c r="D377" s="350">
        <v>3114.0666666666671</v>
      </c>
      <c r="E377" s="350">
        <v>3032.1333333333341</v>
      </c>
      <c r="F377" s="350">
        <v>2892.0666666666671</v>
      </c>
      <c r="G377" s="350">
        <v>2810.1333333333341</v>
      </c>
      <c r="H377" s="350">
        <v>3254.1333333333341</v>
      </c>
      <c r="I377" s="350">
        <v>3336.0666666666675</v>
      </c>
      <c r="J377" s="350">
        <v>3476.1333333333341</v>
      </c>
      <c r="K377" s="349">
        <v>3196</v>
      </c>
      <c r="L377" s="349">
        <v>2974</v>
      </c>
      <c r="M377" s="349">
        <v>0.87033000000000005</v>
      </c>
      <c r="N377" s="1"/>
      <c r="O377" s="1"/>
    </row>
    <row r="378" spans="1:15" ht="12.75" customHeight="1">
      <c r="A378" s="30">
        <v>368</v>
      </c>
      <c r="B378" s="378" t="s">
        <v>848</v>
      </c>
      <c r="C378" s="349">
        <v>326.10000000000002</v>
      </c>
      <c r="D378" s="350">
        <v>328.93333333333334</v>
      </c>
      <c r="E378" s="350">
        <v>321.51666666666665</v>
      </c>
      <c r="F378" s="350">
        <v>316.93333333333334</v>
      </c>
      <c r="G378" s="350">
        <v>309.51666666666665</v>
      </c>
      <c r="H378" s="350">
        <v>333.51666666666665</v>
      </c>
      <c r="I378" s="350">
        <v>340.93333333333328</v>
      </c>
      <c r="J378" s="350">
        <v>345.51666666666665</v>
      </c>
      <c r="K378" s="349">
        <v>336.35</v>
      </c>
      <c r="L378" s="349">
        <v>324.35000000000002</v>
      </c>
      <c r="M378" s="349">
        <v>9.4092199999999995</v>
      </c>
      <c r="N378" s="1"/>
      <c r="O378" s="1"/>
    </row>
    <row r="379" spans="1:15" ht="12.75" customHeight="1">
      <c r="A379" s="30">
        <v>369</v>
      </c>
      <c r="B379" s="378" t="s">
        <v>273</v>
      </c>
      <c r="C379" s="349">
        <v>429.4</v>
      </c>
      <c r="D379" s="350">
        <v>433.83333333333331</v>
      </c>
      <c r="E379" s="350">
        <v>421.31666666666661</v>
      </c>
      <c r="F379" s="350">
        <v>413.23333333333329</v>
      </c>
      <c r="G379" s="350">
        <v>400.71666666666658</v>
      </c>
      <c r="H379" s="350">
        <v>441.91666666666663</v>
      </c>
      <c r="I379" s="350">
        <v>454.43333333333339</v>
      </c>
      <c r="J379" s="350">
        <v>462.51666666666665</v>
      </c>
      <c r="K379" s="349">
        <v>446.35</v>
      </c>
      <c r="L379" s="349">
        <v>425.75</v>
      </c>
      <c r="M379" s="349">
        <v>7.2692399999999999</v>
      </c>
      <c r="N379" s="1"/>
      <c r="O379" s="1"/>
    </row>
    <row r="380" spans="1:15" ht="12.75" customHeight="1">
      <c r="A380" s="30">
        <v>370</v>
      </c>
      <c r="B380" s="378" t="s">
        <v>478</v>
      </c>
      <c r="C380" s="349">
        <v>660.2</v>
      </c>
      <c r="D380" s="350">
        <v>660.01666666666677</v>
      </c>
      <c r="E380" s="350">
        <v>644.18333333333351</v>
      </c>
      <c r="F380" s="350">
        <v>628.16666666666674</v>
      </c>
      <c r="G380" s="350">
        <v>612.33333333333348</v>
      </c>
      <c r="H380" s="350">
        <v>676.03333333333353</v>
      </c>
      <c r="I380" s="350">
        <v>691.86666666666679</v>
      </c>
      <c r="J380" s="350">
        <v>707.88333333333355</v>
      </c>
      <c r="K380" s="349">
        <v>675.85</v>
      </c>
      <c r="L380" s="349">
        <v>644</v>
      </c>
      <c r="M380" s="349">
        <v>1.7140200000000001</v>
      </c>
      <c r="N380" s="1"/>
      <c r="O380" s="1"/>
    </row>
    <row r="381" spans="1:15" ht="12.75" customHeight="1">
      <c r="A381" s="30">
        <v>371</v>
      </c>
      <c r="B381" s="378" t="s">
        <v>479</v>
      </c>
      <c r="C381" s="349">
        <v>117.75</v>
      </c>
      <c r="D381" s="350">
        <v>117.88333333333333</v>
      </c>
      <c r="E381" s="350">
        <v>116.81666666666665</v>
      </c>
      <c r="F381" s="350">
        <v>115.88333333333333</v>
      </c>
      <c r="G381" s="350">
        <v>114.81666666666665</v>
      </c>
      <c r="H381" s="350">
        <v>118.81666666666665</v>
      </c>
      <c r="I381" s="350">
        <v>119.88333333333331</v>
      </c>
      <c r="J381" s="350">
        <v>120.81666666666665</v>
      </c>
      <c r="K381" s="349">
        <v>118.95</v>
      </c>
      <c r="L381" s="349">
        <v>116.95</v>
      </c>
      <c r="M381" s="349">
        <v>2.56223</v>
      </c>
      <c r="N381" s="1"/>
      <c r="O381" s="1"/>
    </row>
    <row r="382" spans="1:15" ht="12.75" customHeight="1">
      <c r="A382" s="30">
        <v>372</v>
      </c>
      <c r="B382" s="378" t="s">
        <v>183</v>
      </c>
      <c r="C382" s="349">
        <v>1573.6</v>
      </c>
      <c r="D382" s="350">
        <v>1560.2833333333335</v>
      </c>
      <c r="E382" s="350">
        <v>1540.666666666667</v>
      </c>
      <c r="F382" s="350">
        <v>1507.7333333333333</v>
      </c>
      <c r="G382" s="350">
        <v>1488.1166666666668</v>
      </c>
      <c r="H382" s="350">
        <v>1593.2166666666672</v>
      </c>
      <c r="I382" s="350">
        <v>1612.8333333333335</v>
      </c>
      <c r="J382" s="350">
        <v>1645.7666666666673</v>
      </c>
      <c r="K382" s="349">
        <v>1579.9</v>
      </c>
      <c r="L382" s="349">
        <v>1527.35</v>
      </c>
      <c r="M382" s="349">
        <v>5.2542</v>
      </c>
      <c r="N382" s="1"/>
      <c r="O382" s="1"/>
    </row>
    <row r="383" spans="1:15" ht="12.75" customHeight="1">
      <c r="A383" s="30">
        <v>373</v>
      </c>
      <c r="B383" s="378" t="s">
        <v>481</v>
      </c>
      <c r="C383" s="349">
        <v>620.5</v>
      </c>
      <c r="D383" s="350">
        <v>612.66666666666663</v>
      </c>
      <c r="E383" s="350">
        <v>580.2833333333333</v>
      </c>
      <c r="F383" s="350">
        <v>540.06666666666672</v>
      </c>
      <c r="G383" s="350">
        <v>507.68333333333339</v>
      </c>
      <c r="H383" s="350">
        <v>652.88333333333321</v>
      </c>
      <c r="I383" s="350">
        <v>685.26666666666665</v>
      </c>
      <c r="J383" s="350">
        <v>725.48333333333312</v>
      </c>
      <c r="K383" s="349">
        <v>645.04999999999995</v>
      </c>
      <c r="L383" s="349">
        <v>572.45000000000005</v>
      </c>
      <c r="M383" s="349">
        <v>4.5844500000000004</v>
      </c>
      <c r="N383" s="1"/>
      <c r="O383" s="1"/>
    </row>
    <row r="384" spans="1:15" ht="12.75" customHeight="1">
      <c r="A384" s="30">
        <v>374</v>
      </c>
      <c r="B384" s="378" t="s">
        <v>483</v>
      </c>
      <c r="C384" s="349">
        <v>921.4</v>
      </c>
      <c r="D384" s="350">
        <v>917.13333333333333</v>
      </c>
      <c r="E384" s="350">
        <v>909.26666666666665</v>
      </c>
      <c r="F384" s="350">
        <v>897.13333333333333</v>
      </c>
      <c r="G384" s="350">
        <v>889.26666666666665</v>
      </c>
      <c r="H384" s="350">
        <v>929.26666666666665</v>
      </c>
      <c r="I384" s="350">
        <v>937.13333333333321</v>
      </c>
      <c r="J384" s="350">
        <v>949.26666666666665</v>
      </c>
      <c r="K384" s="349">
        <v>925</v>
      </c>
      <c r="L384" s="349">
        <v>905</v>
      </c>
      <c r="M384" s="349">
        <v>2.83487</v>
      </c>
      <c r="N384" s="1"/>
      <c r="O384" s="1"/>
    </row>
    <row r="385" spans="1:15" ht="12.75" customHeight="1">
      <c r="A385" s="30">
        <v>375</v>
      </c>
      <c r="B385" s="378" t="s">
        <v>849</v>
      </c>
      <c r="C385" s="349">
        <v>98.6</v>
      </c>
      <c r="D385" s="350">
        <v>98.016666666666666</v>
      </c>
      <c r="E385" s="350">
        <v>96.833333333333329</v>
      </c>
      <c r="F385" s="350">
        <v>95.066666666666663</v>
      </c>
      <c r="G385" s="350">
        <v>93.883333333333326</v>
      </c>
      <c r="H385" s="350">
        <v>99.783333333333331</v>
      </c>
      <c r="I385" s="350">
        <v>100.96666666666667</v>
      </c>
      <c r="J385" s="350">
        <v>102.73333333333333</v>
      </c>
      <c r="K385" s="349">
        <v>99.2</v>
      </c>
      <c r="L385" s="349">
        <v>96.25</v>
      </c>
      <c r="M385" s="349">
        <v>7.0359800000000003</v>
      </c>
      <c r="N385" s="1"/>
      <c r="O385" s="1"/>
    </row>
    <row r="386" spans="1:15" ht="12.75" customHeight="1">
      <c r="A386" s="30">
        <v>376</v>
      </c>
      <c r="B386" s="378" t="s">
        <v>485</v>
      </c>
      <c r="C386" s="349">
        <v>209.05</v>
      </c>
      <c r="D386" s="350">
        <v>208.68333333333337</v>
      </c>
      <c r="E386" s="350">
        <v>202.71666666666673</v>
      </c>
      <c r="F386" s="350">
        <v>196.38333333333335</v>
      </c>
      <c r="G386" s="350">
        <v>190.41666666666671</v>
      </c>
      <c r="H386" s="350">
        <v>215.01666666666674</v>
      </c>
      <c r="I386" s="350">
        <v>220.98333333333338</v>
      </c>
      <c r="J386" s="350">
        <v>227.31666666666675</v>
      </c>
      <c r="K386" s="349">
        <v>214.65</v>
      </c>
      <c r="L386" s="349">
        <v>202.35</v>
      </c>
      <c r="M386" s="349">
        <v>41.200989999999997</v>
      </c>
      <c r="N386" s="1"/>
      <c r="O386" s="1"/>
    </row>
    <row r="387" spans="1:15" ht="12.75" customHeight="1">
      <c r="A387" s="30">
        <v>377</v>
      </c>
      <c r="B387" s="378" t="s">
        <v>486</v>
      </c>
      <c r="C387" s="349">
        <v>816.25</v>
      </c>
      <c r="D387" s="350">
        <v>804.80000000000007</v>
      </c>
      <c r="E387" s="350">
        <v>781.60000000000014</v>
      </c>
      <c r="F387" s="350">
        <v>746.95</v>
      </c>
      <c r="G387" s="350">
        <v>723.75000000000011</v>
      </c>
      <c r="H387" s="350">
        <v>839.45000000000016</v>
      </c>
      <c r="I387" s="350">
        <v>862.6500000000002</v>
      </c>
      <c r="J387" s="350">
        <v>897.30000000000018</v>
      </c>
      <c r="K387" s="349">
        <v>828</v>
      </c>
      <c r="L387" s="349">
        <v>770.15</v>
      </c>
      <c r="M387" s="349">
        <v>3.1285699999999999</v>
      </c>
      <c r="N387" s="1"/>
      <c r="O387" s="1"/>
    </row>
    <row r="388" spans="1:15" ht="12.75" customHeight="1">
      <c r="A388" s="30">
        <v>378</v>
      </c>
      <c r="B388" s="378" t="s">
        <v>487</v>
      </c>
      <c r="C388" s="349">
        <v>239.45</v>
      </c>
      <c r="D388" s="350">
        <v>239.23333333333335</v>
      </c>
      <c r="E388" s="350">
        <v>237.4666666666667</v>
      </c>
      <c r="F388" s="350">
        <v>235.48333333333335</v>
      </c>
      <c r="G388" s="350">
        <v>233.7166666666667</v>
      </c>
      <c r="H388" s="350">
        <v>241.2166666666667</v>
      </c>
      <c r="I388" s="350">
        <v>242.98333333333335</v>
      </c>
      <c r="J388" s="350">
        <v>244.9666666666667</v>
      </c>
      <c r="K388" s="349">
        <v>241</v>
      </c>
      <c r="L388" s="349">
        <v>237.25</v>
      </c>
      <c r="M388" s="349">
        <v>1.66046</v>
      </c>
      <c r="N388" s="1"/>
      <c r="O388" s="1"/>
    </row>
    <row r="389" spans="1:15" ht="12.75" customHeight="1">
      <c r="A389" s="30">
        <v>379</v>
      </c>
      <c r="B389" s="378" t="s">
        <v>184</v>
      </c>
      <c r="C389" s="349">
        <v>822.65</v>
      </c>
      <c r="D389" s="350">
        <v>815.55000000000007</v>
      </c>
      <c r="E389" s="350">
        <v>806.10000000000014</v>
      </c>
      <c r="F389" s="350">
        <v>789.55000000000007</v>
      </c>
      <c r="G389" s="350">
        <v>780.10000000000014</v>
      </c>
      <c r="H389" s="350">
        <v>832.10000000000014</v>
      </c>
      <c r="I389" s="350">
        <v>841.55000000000018</v>
      </c>
      <c r="J389" s="350">
        <v>858.10000000000014</v>
      </c>
      <c r="K389" s="349">
        <v>825</v>
      </c>
      <c r="L389" s="349">
        <v>799</v>
      </c>
      <c r="M389" s="349">
        <v>2.1541700000000001</v>
      </c>
      <c r="N389" s="1"/>
      <c r="O389" s="1"/>
    </row>
    <row r="390" spans="1:15" ht="12.75" customHeight="1">
      <c r="A390" s="30">
        <v>380</v>
      </c>
      <c r="B390" s="378" t="s">
        <v>489</v>
      </c>
      <c r="C390" s="349">
        <v>2200.5</v>
      </c>
      <c r="D390" s="350">
        <v>2186.3166666666666</v>
      </c>
      <c r="E390" s="350">
        <v>2153.6333333333332</v>
      </c>
      <c r="F390" s="350">
        <v>2106.7666666666664</v>
      </c>
      <c r="G390" s="350">
        <v>2074.083333333333</v>
      </c>
      <c r="H390" s="350">
        <v>2233.1833333333334</v>
      </c>
      <c r="I390" s="350">
        <v>2265.8666666666668</v>
      </c>
      <c r="J390" s="350">
        <v>2312.7333333333336</v>
      </c>
      <c r="K390" s="349">
        <v>2219</v>
      </c>
      <c r="L390" s="349">
        <v>2139.4499999999998</v>
      </c>
      <c r="M390" s="349">
        <v>0.17344000000000001</v>
      </c>
      <c r="N390" s="1"/>
      <c r="O390" s="1"/>
    </row>
    <row r="391" spans="1:15" ht="12.75" customHeight="1">
      <c r="A391" s="30">
        <v>381</v>
      </c>
      <c r="B391" s="378" t="s">
        <v>185</v>
      </c>
      <c r="C391" s="349">
        <v>137.94999999999999</v>
      </c>
      <c r="D391" s="350">
        <v>136.23333333333332</v>
      </c>
      <c r="E391" s="350">
        <v>133.71666666666664</v>
      </c>
      <c r="F391" s="350">
        <v>129.48333333333332</v>
      </c>
      <c r="G391" s="350">
        <v>126.96666666666664</v>
      </c>
      <c r="H391" s="350">
        <v>140.46666666666664</v>
      </c>
      <c r="I391" s="350">
        <v>142.98333333333335</v>
      </c>
      <c r="J391" s="350">
        <v>147.21666666666664</v>
      </c>
      <c r="K391" s="349">
        <v>138.75</v>
      </c>
      <c r="L391" s="349">
        <v>132</v>
      </c>
      <c r="M391" s="349">
        <v>130.56406999999999</v>
      </c>
      <c r="N391" s="1"/>
      <c r="O391" s="1"/>
    </row>
    <row r="392" spans="1:15" ht="12.75" customHeight="1">
      <c r="A392" s="30">
        <v>382</v>
      </c>
      <c r="B392" s="378" t="s">
        <v>488</v>
      </c>
      <c r="C392" s="349">
        <v>70</v>
      </c>
      <c r="D392" s="350">
        <v>69.216666666666669</v>
      </c>
      <c r="E392" s="350">
        <v>67.783333333333331</v>
      </c>
      <c r="F392" s="350">
        <v>65.566666666666663</v>
      </c>
      <c r="G392" s="350">
        <v>64.133333333333326</v>
      </c>
      <c r="H392" s="350">
        <v>71.433333333333337</v>
      </c>
      <c r="I392" s="350">
        <v>72.866666666666674</v>
      </c>
      <c r="J392" s="350">
        <v>75.083333333333343</v>
      </c>
      <c r="K392" s="349">
        <v>70.650000000000006</v>
      </c>
      <c r="L392" s="349">
        <v>67</v>
      </c>
      <c r="M392" s="349">
        <v>19.98659</v>
      </c>
      <c r="N392" s="1"/>
      <c r="O392" s="1"/>
    </row>
    <row r="393" spans="1:15" ht="12.75" customHeight="1">
      <c r="A393" s="30">
        <v>383</v>
      </c>
      <c r="B393" s="378" t="s">
        <v>186</v>
      </c>
      <c r="C393" s="349">
        <v>123.75</v>
      </c>
      <c r="D393" s="350">
        <v>123.34999999999998</v>
      </c>
      <c r="E393" s="350">
        <v>121.99999999999996</v>
      </c>
      <c r="F393" s="350">
        <v>120.24999999999997</v>
      </c>
      <c r="G393" s="350">
        <v>118.89999999999995</v>
      </c>
      <c r="H393" s="350">
        <v>125.09999999999997</v>
      </c>
      <c r="I393" s="350">
        <v>126.44999999999999</v>
      </c>
      <c r="J393" s="350">
        <v>128.19999999999999</v>
      </c>
      <c r="K393" s="349">
        <v>124.7</v>
      </c>
      <c r="L393" s="349">
        <v>121.6</v>
      </c>
      <c r="M393" s="349">
        <v>41.873010000000001</v>
      </c>
      <c r="N393" s="1"/>
      <c r="O393" s="1"/>
    </row>
    <row r="394" spans="1:15" ht="12.75" customHeight="1">
      <c r="A394" s="30">
        <v>384</v>
      </c>
      <c r="B394" s="378" t="s">
        <v>490</v>
      </c>
      <c r="C394" s="349">
        <v>153.05000000000001</v>
      </c>
      <c r="D394" s="350">
        <v>152.51666666666668</v>
      </c>
      <c r="E394" s="350">
        <v>150.53333333333336</v>
      </c>
      <c r="F394" s="350">
        <v>148.01666666666668</v>
      </c>
      <c r="G394" s="350">
        <v>146.03333333333336</v>
      </c>
      <c r="H394" s="350">
        <v>155.03333333333336</v>
      </c>
      <c r="I394" s="350">
        <v>157.01666666666665</v>
      </c>
      <c r="J394" s="350">
        <v>159.53333333333336</v>
      </c>
      <c r="K394" s="349">
        <v>154.5</v>
      </c>
      <c r="L394" s="349">
        <v>150</v>
      </c>
      <c r="M394" s="349">
        <v>31.663229999999999</v>
      </c>
      <c r="N394" s="1"/>
      <c r="O394" s="1"/>
    </row>
    <row r="395" spans="1:15" ht="12.75" customHeight="1">
      <c r="A395" s="30">
        <v>385</v>
      </c>
      <c r="B395" s="378" t="s">
        <v>491</v>
      </c>
      <c r="C395" s="349">
        <v>1249.95</v>
      </c>
      <c r="D395" s="350">
        <v>1249.3333333333333</v>
      </c>
      <c r="E395" s="350">
        <v>1238.6166666666666</v>
      </c>
      <c r="F395" s="350">
        <v>1227.2833333333333</v>
      </c>
      <c r="G395" s="350">
        <v>1216.5666666666666</v>
      </c>
      <c r="H395" s="350">
        <v>1260.6666666666665</v>
      </c>
      <c r="I395" s="350">
        <v>1271.3833333333332</v>
      </c>
      <c r="J395" s="350">
        <v>1282.7166666666665</v>
      </c>
      <c r="K395" s="349">
        <v>1260.05</v>
      </c>
      <c r="L395" s="349">
        <v>1238</v>
      </c>
      <c r="M395" s="349">
        <v>1.4924599999999999</v>
      </c>
      <c r="N395" s="1"/>
      <c r="O395" s="1"/>
    </row>
    <row r="396" spans="1:15" ht="12.75" customHeight="1">
      <c r="A396" s="30">
        <v>386</v>
      </c>
      <c r="B396" s="378" t="s">
        <v>187</v>
      </c>
      <c r="C396" s="349">
        <v>2389</v>
      </c>
      <c r="D396" s="350">
        <v>2377.35</v>
      </c>
      <c r="E396" s="350">
        <v>2358.7999999999997</v>
      </c>
      <c r="F396" s="350">
        <v>2328.6</v>
      </c>
      <c r="G396" s="350">
        <v>2310.0499999999997</v>
      </c>
      <c r="H396" s="350">
        <v>2407.5499999999997</v>
      </c>
      <c r="I396" s="350">
        <v>2426.1</v>
      </c>
      <c r="J396" s="350">
        <v>2456.2999999999997</v>
      </c>
      <c r="K396" s="349">
        <v>2395.9</v>
      </c>
      <c r="L396" s="349">
        <v>2347.15</v>
      </c>
      <c r="M396" s="349">
        <v>62.27901</v>
      </c>
      <c r="N396" s="1"/>
      <c r="O396" s="1"/>
    </row>
    <row r="397" spans="1:15" ht="12.75" customHeight="1">
      <c r="A397" s="30">
        <v>387</v>
      </c>
      <c r="B397" s="378" t="s">
        <v>850</v>
      </c>
      <c r="C397" s="349">
        <v>488.15</v>
      </c>
      <c r="D397" s="350">
        <v>492.7166666666667</v>
      </c>
      <c r="E397" s="350">
        <v>480.43333333333339</v>
      </c>
      <c r="F397" s="350">
        <v>472.7166666666667</v>
      </c>
      <c r="G397" s="350">
        <v>460.43333333333339</v>
      </c>
      <c r="H397" s="350">
        <v>500.43333333333339</v>
      </c>
      <c r="I397" s="350">
        <v>512.7166666666667</v>
      </c>
      <c r="J397" s="350">
        <v>520.43333333333339</v>
      </c>
      <c r="K397" s="349">
        <v>505</v>
      </c>
      <c r="L397" s="349">
        <v>485</v>
      </c>
      <c r="M397" s="349">
        <v>3.0352899999999998</v>
      </c>
      <c r="N397" s="1"/>
      <c r="O397" s="1"/>
    </row>
    <row r="398" spans="1:15" ht="12.75" customHeight="1">
      <c r="A398" s="30">
        <v>388</v>
      </c>
      <c r="B398" s="378" t="s">
        <v>482</v>
      </c>
      <c r="C398" s="349">
        <v>251</v>
      </c>
      <c r="D398" s="350">
        <v>249.5</v>
      </c>
      <c r="E398" s="350">
        <v>247.25</v>
      </c>
      <c r="F398" s="350">
        <v>243.5</v>
      </c>
      <c r="G398" s="350">
        <v>241.25</v>
      </c>
      <c r="H398" s="350">
        <v>253.25</v>
      </c>
      <c r="I398" s="350">
        <v>255.5</v>
      </c>
      <c r="J398" s="350">
        <v>259.25</v>
      </c>
      <c r="K398" s="349">
        <v>251.75</v>
      </c>
      <c r="L398" s="349">
        <v>245.75</v>
      </c>
      <c r="M398" s="349">
        <v>1.1238999999999999</v>
      </c>
      <c r="N398" s="1"/>
      <c r="O398" s="1"/>
    </row>
    <row r="399" spans="1:15" ht="12.75" customHeight="1">
      <c r="A399" s="30">
        <v>389</v>
      </c>
      <c r="B399" s="378" t="s">
        <v>492</v>
      </c>
      <c r="C399" s="349">
        <v>980.9</v>
      </c>
      <c r="D399" s="350">
        <v>983.30000000000007</v>
      </c>
      <c r="E399" s="350">
        <v>968.60000000000014</v>
      </c>
      <c r="F399" s="350">
        <v>956.30000000000007</v>
      </c>
      <c r="G399" s="350">
        <v>941.60000000000014</v>
      </c>
      <c r="H399" s="350">
        <v>995.60000000000014</v>
      </c>
      <c r="I399" s="350">
        <v>1010.3000000000002</v>
      </c>
      <c r="J399" s="350">
        <v>1022.6000000000001</v>
      </c>
      <c r="K399" s="349">
        <v>998</v>
      </c>
      <c r="L399" s="349">
        <v>971</v>
      </c>
      <c r="M399" s="349">
        <v>0.59445000000000003</v>
      </c>
      <c r="N399" s="1"/>
      <c r="O399" s="1"/>
    </row>
    <row r="400" spans="1:15" ht="12.75" customHeight="1">
      <c r="A400" s="30">
        <v>390</v>
      </c>
      <c r="B400" s="378" t="s">
        <v>493</v>
      </c>
      <c r="C400" s="349">
        <v>1499.65</v>
      </c>
      <c r="D400" s="350">
        <v>1487.8500000000001</v>
      </c>
      <c r="E400" s="350">
        <v>1444.7000000000003</v>
      </c>
      <c r="F400" s="350">
        <v>1389.7500000000002</v>
      </c>
      <c r="G400" s="350">
        <v>1346.6000000000004</v>
      </c>
      <c r="H400" s="350">
        <v>1542.8000000000002</v>
      </c>
      <c r="I400" s="350">
        <v>1585.9500000000003</v>
      </c>
      <c r="J400" s="350">
        <v>1640.9</v>
      </c>
      <c r="K400" s="349">
        <v>1531</v>
      </c>
      <c r="L400" s="349">
        <v>1432.9</v>
      </c>
      <c r="M400" s="349">
        <v>2.7907700000000002</v>
      </c>
      <c r="N400" s="1"/>
      <c r="O400" s="1"/>
    </row>
    <row r="401" spans="1:15" ht="12.75" customHeight="1">
      <c r="A401" s="30">
        <v>391</v>
      </c>
      <c r="B401" s="378" t="s">
        <v>484</v>
      </c>
      <c r="C401" s="349">
        <v>31.2</v>
      </c>
      <c r="D401" s="350">
        <v>31.233333333333331</v>
      </c>
      <c r="E401" s="350">
        <v>30.816666666666663</v>
      </c>
      <c r="F401" s="350">
        <v>30.433333333333334</v>
      </c>
      <c r="G401" s="350">
        <v>30.016666666666666</v>
      </c>
      <c r="H401" s="350">
        <v>31.61666666666666</v>
      </c>
      <c r="I401" s="350">
        <v>32.033333333333324</v>
      </c>
      <c r="J401" s="350">
        <v>32.416666666666657</v>
      </c>
      <c r="K401" s="349">
        <v>31.65</v>
      </c>
      <c r="L401" s="349">
        <v>30.85</v>
      </c>
      <c r="M401" s="349">
        <v>32.441319999999997</v>
      </c>
      <c r="N401" s="1"/>
      <c r="O401" s="1"/>
    </row>
    <row r="402" spans="1:15" ht="12.75" customHeight="1">
      <c r="A402" s="30">
        <v>392</v>
      </c>
      <c r="B402" s="378" t="s">
        <v>188</v>
      </c>
      <c r="C402" s="349">
        <v>93.25</v>
      </c>
      <c r="D402" s="350">
        <v>92.899999999999991</v>
      </c>
      <c r="E402" s="350">
        <v>91.449999999999989</v>
      </c>
      <c r="F402" s="350">
        <v>89.649999999999991</v>
      </c>
      <c r="G402" s="350">
        <v>88.199999999999989</v>
      </c>
      <c r="H402" s="350">
        <v>94.699999999999989</v>
      </c>
      <c r="I402" s="350">
        <v>96.15</v>
      </c>
      <c r="J402" s="350">
        <v>97.949999999999989</v>
      </c>
      <c r="K402" s="349">
        <v>94.35</v>
      </c>
      <c r="L402" s="349">
        <v>91.1</v>
      </c>
      <c r="M402" s="349">
        <v>315.44269000000003</v>
      </c>
      <c r="N402" s="1"/>
      <c r="O402" s="1"/>
    </row>
    <row r="403" spans="1:15" ht="12.75" customHeight="1">
      <c r="A403" s="30">
        <v>393</v>
      </c>
      <c r="B403" s="378" t="s">
        <v>276</v>
      </c>
      <c r="C403" s="349">
        <v>7143.2</v>
      </c>
      <c r="D403" s="350">
        <v>7157.2833333333328</v>
      </c>
      <c r="E403" s="350">
        <v>7054.6166666666659</v>
      </c>
      <c r="F403" s="350">
        <v>6966.0333333333328</v>
      </c>
      <c r="G403" s="350">
        <v>6863.3666666666659</v>
      </c>
      <c r="H403" s="350">
        <v>7245.8666666666659</v>
      </c>
      <c r="I403" s="350">
        <v>7348.5333333333338</v>
      </c>
      <c r="J403" s="350">
        <v>7437.1166666666659</v>
      </c>
      <c r="K403" s="349">
        <v>7259.95</v>
      </c>
      <c r="L403" s="349">
        <v>7068.7</v>
      </c>
      <c r="M403" s="349">
        <v>0.11020000000000001</v>
      </c>
      <c r="N403" s="1"/>
      <c r="O403" s="1"/>
    </row>
    <row r="404" spans="1:15" ht="12.75" customHeight="1">
      <c r="A404" s="30">
        <v>394</v>
      </c>
      <c r="B404" s="378" t="s">
        <v>275</v>
      </c>
      <c r="C404" s="349">
        <v>790.5</v>
      </c>
      <c r="D404" s="350">
        <v>786.83333333333337</v>
      </c>
      <c r="E404" s="350">
        <v>779.66666666666674</v>
      </c>
      <c r="F404" s="350">
        <v>768.83333333333337</v>
      </c>
      <c r="G404" s="350">
        <v>761.66666666666674</v>
      </c>
      <c r="H404" s="350">
        <v>797.66666666666674</v>
      </c>
      <c r="I404" s="350">
        <v>804.83333333333348</v>
      </c>
      <c r="J404" s="350">
        <v>815.66666666666674</v>
      </c>
      <c r="K404" s="349">
        <v>794</v>
      </c>
      <c r="L404" s="349">
        <v>776</v>
      </c>
      <c r="M404" s="349">
        <v>19.725490000000001</v>
      </c>
      <c r="N404" s="1"/>
      <c r="O404" s="1"/>
    </row>
    <row r="405" spans="1:15" ht="12.75" customHeight="1">
      <c r="A405" s="30">
        <v>395</v>
      </c>
      <c r="B405" s="378" t="s">
        <v>189</v>
      </c>
      <c r="C405" s="349">
        <v>1100.95</v>
      </c>
      <c r="D405" s="350">
        <v>1107.8499999999999</v>
      </c>
      <c r="E405" s="350">
        <v>1089.1999999999998</v>
      </c>
      <c r="F405" s="350">
        <v>1077.4499999999998</v>
      </c>
      <c r="G405" s="350">
        <v>1058.7999999999997</v>
      </c>
      <c r="H405" s="350">
        <v>1119.5999999999999</v>
      </c>
      <c r="I405" s="350">
        <v>1138.25</v>
      </c>
      <c r="J405" s="350">
        <v>1150</v>
      </c>
      <c r="K405" s="349">
        <v>1126.5</v>
      </c>
      <c r="L405" s="349">
        <v>1096.0999999999999</v>
      </c>
      <c r="M405" s="349">
        <v>21.15917</v>
      </c>
      <c r="N405" s="1"/>
      <c r="O405" s="1"/>
    </row>
    <row r="406" spans="1:15" ht="12.75" customHeight="1">
      <c r="A406" s="30">
        <v>396</v>
      </c>
      <c r="B406" s="378" t="s">
        <v>190</v>
      </c>
      <c r="C406" s="349">
        <v>498.4</v>
      </c>
      <c r="D406" s="350">
        <v>499.73333333333335</v>
      </c>
      <c r="E406" s="350">
        <v>494.16666666666669</v>
      </c>
      <c r="F406" s="350">
        <v>489.93333333333334</v>
      </c>
      <c r="G406" s="350">
        <v>484.36666666666667</v>
      </c>
      <c r="H406" s="350">
        <v>503.9666666666667</v>
      </c>
      <c r="I406" s="350">
        <v>509.5333333333333</v>
      </c>
      <c r="J406" s="350">
        <v>513.76666666666665</v>
      </c>
      <c r="K406" s="349">
        <v>505.3</v>
      </c>
      <c r="L406" s="349">
        <v>495.5</v>
      </c>
      <c r="M406" s="349">
        <v>271.08771999999999</v>
      </c>
      <c r="N406" s="1"/>
      <c r="O406" s="1"/>
    </row>
    <row r="407" spans="1:15" ht="12.75" customHeight="1">
      <c r="A407" s="30">
        <v>397</v>
      </c>
      <c r="B407" s="378" t="s">
        <v>497</v>
      </c>
      <c r="C407" s="349">
        <v>1819.8</v>
      </c>
      <c r="D407" s="350">
        <v>1827.9833333333333</v>
      </c>
      <c r="E407" s="350">
        <v>1794.0666666666666</v>
      </c>
      <c r="F407" s="350">
        <v>1768.3333333333333</v>
      </c>
      <c r="G407" s="350">
        <v>1734.4166666666665</v>
      </c>
      <c r="H407" s="350">
        <v>1853.7166666666667</v>
      </c>
      <c r="I407" s="350">
        <v>1887.6333333333332</v>
      </c>
      <c r="J407" s="350">
        <v>1913.3666666666668</v>
      </c>
      <c r="K407" s="349">
        <v>1861.9</v>
      </c>
      <c r="L407" s="349">
        <v>1802.25</v>
      </c>
      <c r="M407" s="349">
        <v>1.3214699999999999</v>
      </c>
      <c r="N407" s="1"/>
      <c r="O407" s="1"/>
    </row>
    <row r="408" spans="1:15" ht="12.75" customHeight="1">
      <c r="A408" s="30">
        <v>398</v>
      </c>
      <c r="B408" s="378" t="s">
        <v>498</v>
      </c>
      <c r="C408" s="349">
        <v>113.6</v>
      </c>
      <c r="D408" s="350">
        <v>113.3</v>
      </c>
      <c r="E408" s="350">
        <v>110.69999999999999</v>
      </c>
      <c r="F408" s="350">
        <v>107.8</v>
      </c>
      <c r="G408" s="350">
        <v>105.19999999999999</v>
      </c>
      <c r="H408" s="350">
        <v>116.19999999999999</v>
      </c>
      <c r="I408" s="350">
        <v>118.79999999999998</v>
      </c>
      <c r="J408" s="350">
        <v>121.69999999999999</v>
      </c>
      <c r="K408" s="349">
        <v>115.9</v>
      </c>
      <c r="L408" s="349">
        <v>110.4</v>
      </c>
      <c r="M408" s="349">
        <v>11.85477</v>
      </c>
      <c r="N408" s="1"/>
      <c r="O408" s="1"/>
    </row>
    <row r="409" spans="1:15" ht="12.75" customHeight="1">
      <c r="A409" s="30">
        <v>399</v>
      </c>
      <c r="B409" s="378" t="s">
        <v>503</v>
      </c>
      <c r="C409" s="349">
        <v>112.6</v>
      </c>
      <c r="D409" s="350">
        <v>111.06666666666666</v>
      </c>
      <c r="E409" s="350">
        <v>109.08333333333333</v>
      </c>
      <c r="F409" s="350">
        <v>105.56666666666666</v>
      </c>
      <c r="G409" s="350">
        <v>103.58333333333333</v>
      </c>
      <c r="H409" s="350">
        <v>114.58333333333333</v>
      </c>
      <c r="I409" s="350">
        <v>116.56666666666668</v>
      </c>
      <c r="J409" s="350">
        <v>120.08333333333333</v>
      </c>
      <c r="K409" s="349">
        <v>113.05</v>
      </c>
      <c r="L409" s="349">
        <v>107.55</v>
      </c>
      <c r="M409" s="349">
        <v>14.259</v>
      </c>
      <c r="N409" s="1"/>
      <c r="O409" s="1"/>
    </row>
    <row r="410" spans="1:15" ht="12.75" customHeight="1">
      <c r="A410" s="30">
        <v>400</v>
      </c>
      <c r="B410" s="378" t="s">
        <v>499</v>
      </c>
      <c r="C410" s="349">
        <v>139.69999999999999</v>
      </c>
      <c r="D410" s="350">
        <v>139.18333333333334</v>
      </c>
      <c r="E410" s="350">
        <v>136.81666666666666</v>
      </c>
      <c r="F410" s="350">
        <v>133.93333333333334</v>
      </c>
      <c r="G410" s="350">
        <v>131.56666666666666</v>
      </c>
      <c r="H410" s="350">
        <v>142.06666666666666</v>
      </c>
      <c r="I410" s="350">
        <v>144.43333333333334</v>
      </c>
      <c r="J410" s="350">
        <v>147.31666666666666</v>
      </c>
      <c r="K410" s="349">
        <v>141.55000000000001</v>
      </c>
      <c r="L410" s="349">
        <v>136.30000000000001</v>
      </c>
      <c r="M410" s="349">
        <v>10.76379</v>
      </c>
      <c r="N410" s="1"/>
      <c r="O410" s="1"/>
    </row>
    <row r="411" spans="1:15" ht="12.75" customHeight="1">
      <c r="A411" s="30">
        <v>401</v>
      </c>
      <c r="B411" s="378" t="s">
        <v>501</v>
      </c>
      <c r="C411" s="349">
        <v>3243.95</v>
      </c>
      <c r="D411" s="350">
        <v>3222.4333333333329</v>
      </c>
      <c r="E411" s="350">
        <v>3184.516666666666</v>
      </c>
      <c r="F411" s="350">
        <v>3125.083333333333</v>
      </c>
      <c r="G411" s="350">
        <v>3087.1666666666661</v>
      </c>
      <c r="H411" s="350">
        <v>3281.8666666666659</v>
      </c>
      <c r="I411" s="350">
        <v>3319.7833333333328</v>
      </c>
      <c r="J411" s="350">
        <v>3379.2166666666658</v>
      </c>
      <c r="K411" s="349">
        <v>3260.35</v>
      </c>
      <c r="L411" s="349">
        <v>3163</v>
      </c>
      <c r="M411" s="349">
        <v>0.28154000000000001</v>
      </c>
      <c r="N411" s="1"/>
      <c r="O411" s="1"/>
    </row>
    <row r="412" spans="1:15" ht="12.75" customHeight="1">
      <c r="A412" s="30">
        <v>402</v>
      </c>
      <c r="B412" s="378" t="s">
        <v>500</v>
      </c>
      <c r="C412" s="349">
        <v>517.79999999999995</v>
      </c>
      <c r="D412" s="350">
        <v>514.98333333333323</v>
      </c>
      <c r="E412" s="350">
        <v>503.06666666666649</v>
      </c>
      <c r="F412" s="350">
        <v>488.33333333333326</v>
      </c>
      <c r="G412" s="350">
        <v>476.41666666666652</v>
      </c>
      <c r="H412" s="350">
        <v>529.71666666666647</v>
      </c>
      <c r="I412" s="350">
        <v>541.63333333333321</v>
      </c>
      <c r="J412" s="350">
        <v>556.36666666666645</v>
      </c>
      <c r="K412" s="349">
        <v>526.9</v>
      </c>
      <c r="L412" s="349">
        <v>500.25</v>
      </c>
      <c r="M412" s="349">
        <v>1.8102400000000001</v>
      </c>
      <c r="N412" s="1"/>
      <c r="O412" s="1"/>
    </row>
    <row r="413" spans="1:15" ht="12.75" customHeight="1">
      <c r="A413" s="30">
        <v>403</v>
      </c>
      <c r="B413" s="378" t="s">
        <v>502</v>
      </c>
      <c r="C413" s="349">
        <v>441</v>
      </c>
      <c r="D413" s="350">
        <v>429.95</v>
      </c>
      <c r="E413" s="350">
        <v>417.4</v>
      </c>
      <c r="F413" s="350">
        <v>393.8</v>
      </c>
      <c r="G413" s="350">
        <v>381.25</v>
      </c>
      <c r="H413" s="350">
        <v>453.54999999999995</v>
      </c>
      <c r="I413" s="350">
        <v>466.1</v>
      </c>
      <c r="J413" s="350">
        <v>489.69999999999993</v>
      </c>
      <c r="K413" s="349">
        <v>442.5</v>
      </c>
      <c r="L413" s="349">
        <v>406.35</v>
      </c>
      <c r="M413" s="349">
        <v>1.31694</v>
      </c>
      <c r="N413" s="1"/>
      <c r="O413" s="1"/>
    </row>
    <row r="414" spans="1:15" ht="12.75" customHeight="1">
      <c r="A414" s="30">
        <v>404</v>
      </c>
      <c r="B414" s="378" t="s">
        <v>191</v>
      </c>
      <c r="C414" s="349">
        <v>24393.7</v>
      </c>
      <c r="D414" s="350">
        <v>24284.566666666666</v>
      </c>
      <c r="E414" s="350">
        <v>24019.133333333331</v>
      </c>
      <c r="F414" s="350">
        <v>23644.566666666666</v>
      </c>
      <c r="G414" s="350">
        <v>23379.133333333331</v>
      </c>
      <c r="H414" s="350">
        <v>24659.133333333331</v>
      </c>
      <c r="I414" s="350">
        <v>24924.566666666666</v>
      </c>
      <c r="J414" s="350">
        <v>25299.133333333331</v>
      </c>
      <c r="K414" s="349">
        <v>24550</v>
      </c>
      <c r="L414" s="349">
        <v>23910</v>
      </c>
      <c r="M414" s="349">
        <v>0.62312999999999996</v>
      </c>
      <c r="N414" s="1"/>
      <c r="O414" s="1"/>
    </row>
    <row r="415" spans="1:15" ht="12.75" customHeight="1">
      <c r="A415" s="30">
        <v>405</v>
      </c>
      <c r="B415" s="378" t="s">
        <v>504</v>
      </c>
      <c r="C415" s="349">
        <v>1710.85</v>
      </c>
      <c r="D415" s="350">
        <v>1712.5</v>
      </c>
      <c r="E415" s="350">
        <v>1677.35</v>
      </c>
      <c r="F415" s="350">
        <v>1643.85</v>
      </c>
      <c r="G415" s="350">
        <v>1608.6999999999998</v>
      </c>
      <c r="H415" s="350">
        <v>1746</v>
      </c>
      <c r="I415" s="350">
        <v>1781.15</v>
      </c>
      <c r="J415" s="350">
        <v>1814.65</v>
      </c>
      <c r="K415" s="349">
        <v>1747.65</v>
      </c>
      <c r="L415" s="349">
        <v>1679</v>
      </c>
      <c r="M415" s="349">
        <v>0.20407</v>
      </c>
      <c r="N415" s="1"/>
      <c r="O415" s="1"/>
    </row>
    <row r="416" spans="1:15" ht="12.75" customHeight="1">
      <c r="A416" s="30">
        <v>406</v>
      </c>
      <c r="B416" s="378" t="s">
        <v>192</v>
      </c>
      <c r="C416" s="349">
        <v>2406.9</v>
      </c>
      <c r="D416" s="350">
        <v>2391.3833333333332</v>
      </c>
      <c r="E416" s="350">
        <v>2357.8666666666663</v>
      </c>
      <c r="F416" s="350">
        <v>2308.833333333333</v>
      </c>
      <c r="G416" s="350">
        <v>2275.3166666666662</v>
      </c>
      <c r="H416" s="350">
        <v>2440.4166666666665</v>
      </c>
      <c r="I416" s="350">
        <v>2473.9333333333329</v>
      </c>
      <c r="J416" s="350">
        <v>2522.9666666666667</v>
      </c>
      <c r="K416" s="349">
        <v>2424.9</v>
      </c>
      <c r="L416" s="349">
        <v>2342.35</v>
      </c>
      <c r="M416" s="349">
        <v>2.4186800000000002</v>
      </c>
      <c r="N416" s="1"/>
      <c r="O416" s="1"/>
    </row>
    <row r="417" spans="1:15" ht="12.75" customHeight="1">
      <c r="A417" s="30">
        <v>407</v>
      </c>
      <c r="B417" s="378" t="s">
        <v>494</v>
      </c>
      <c r="C417" s="349">
        <v>479.7</v>
      </c>
      <c r="D417" s="350">
        <v>483.0333333333333</v>
      </c>
      <c r="E417" s="350">
        <v>471.66666666666663</v>
      </c>
      <c r="F417" s="350">
        <v>463.63333333333333</v>
      </c>
      <c r="G417" s="350">
        <v>452.26666666666665</v>
      </c>
      <c r="H417" s="350">
        <v>491.06666666666661</v>
      </c>
      <c r="I417" s="350">
        <v>502.43333333333328</v>
      </c>
      <c r="J417" s="350">
        <v>510.46666666666658</v>
      </c>
      <c r="K417" s="349">
        <v>494.4</v>
      </c>
      <c r="L417" s="349">
        <v>475</v>
      </c>
      <c r="M417" s="349">
        <v>1.34903</v>
      </c>
      <c r="N417" s="1"/>
      <c r="O417" s="1"/>
    </row>
    <row r="418" spans="1:15" ht="12.75" customHeight="1">
      <c r="A418" s="30">
        <v>408</v>
      </c>
      <c r="B418" s="378" t="s">
        <v>495</v>
      </c>
      <c r="C418" s="349">
        <v>28.5</v>
      </c>
      <c r="D418" s="350">
        <v>28.483333333333334</v>
      </c>
      <c r="E418" s="350">
        <v>28.266666666666669</v>
      </c>
      <c r="F418" s="350">
        <v>28.033333333333335</v>
      </c>
      <c r="G418" s="350">
        <v>27.81666666666667</v>
      </c>
      <c r="H418" s="350">
        <v>28.716666666666669</v>
      </c>
      <c r="I418" s="350">
        <v>28.933333333333337</v>
      </c>
      <c r="J418" s="350">
        <v>29.166666666666668</v>
      </c>
      <c r="K418" s="349">
        <v>28.7</v>
      </c>
      <c r="L418" s="349">
        <v>28.25</v>
      </c>
      <c r="M418" s="349">
        <v>27.557169999999999</v>
      </c>
      <c r="N418" s="1"/>
      <c r="O418" s="1"/>
    </row>
    <row r="419" spans="1:15" ht="12.75" customHeight="1">
      <c r="A419" s="30">
        <v>409</v>
      </c>
      <c r="B419" s="378" t="s">
        <v>496</v>
      </c>
      <c r="C419" s="349">
        <v>3412.75</v>
      </c>
      <c r="D419" s="350">
        <v>3407.75</v>
      </c>
      <c r="E419" s="350">
        <v>3370.5</v>
      </c>
      <c r="F419" s="350">
        <v>3328.25</v>
      </c>
      <c r="G419" s="350">
        <v>3291</v>
      </c>
      <c r="H419" s="350">
        <v>3450</v>
      </c>
      <c r="I419" s="350">
        <v>3487.25</v>
      </c>
      <c r="J419" s="350">
        <v>3529.5</v>
      </c>
      <c r="K419" s="349">
        <v>3445</v>
      </c>
      <c r="L419" s="349">
        <v>3365.5</v>
      </c>
      <c r="M419" s="349">
        <v>0.18354000000000001</v>
      </c>
      <c r="N419" s="1"/>
      <c r="O419" s="1"/>
    </row>
    <row r="420" spans="1:15" ht="12.75" customHeight="1">
      <c r="A420" s="30">
        <v>410</v>
      </c>
      <c r="B420" s="378" t="s">
        <v>505</v>
      </c>
      <c r="C420" s="349">
        <v>728.95</v>
      </c>
      <c r="D420" s="350">
        <v>730.05000000000007</v>
      </c>
      <c r="E420" s="350">
        <v>710.40000000000009</v>
      </c>
      <c r="F420" s="350">
        <v>691.85</v>
      </c>
      <c r="G420" s="350">
        <v>672.2</v>
      </c>
      <c r="H420" s="350">
        <v>748.60000000000014</v>
      </c>
      <c r="I420" s="350">
        <v>768.25</v>
      </c>
      <c r="J420" s="350">
        <v>786.80000000000018</v>
      </c>
      <c r="K420" s="349">
        <v>749.7</v>
      </c>
      <c r="L420" s="349">
        <v>711.5</v>
      </c>
      <c r="M420" s="349">
        <v>2.4574600000000002</v>
      </c>
      <c r="N420" s="1"/>
      <c r="O420" s="1"/>
    </row>
    <row r="421" spans="1:15" ht="12.75" customHeight="1">
      <c r="A421" s="30">
        <v>411</v>
      </c>
      <c r="B421" s="378" t="s">
        <v>507</v>
      </c>
      <c r="C421" s="349">
        <v>707.25</v>
      </c>
      <c r="D421" s="350">
        <v>700.4</v>
      </c>
      <c r="E421" s="350">
        <v>673.4</v>
      </c>
      <c r="F421" s="350">
        <v>639.54999999999995</v>
      </c>
      <c r="G421" s="350">
        <v>612.54999999999995</v>
      </c>
      <c r="H421" s="350">
        <v>734.25</v>
      </c>
      <c r="I421" s="350">
        <v>761.25</v>
      </c>
      <c r="J421" s="350">
        <v>795.1</v>
      </c>
      <c r="K421" s="349">
        <v>727.4</v>
      </c>
      <c r="L421" s="349">
        <v>666.55</v>
      </c>
      <c r="M421" s="349">
        <v>1.52197</v>
      </c>
      <c r="N421" s="1"/>
      <c r="O421" s="1"/>
    </row>
    <row r="422" spans="1:15" ht="12.75" customHeight="1">
      <c r="A422" s="30">
        <v>412</v>
      </c>
      <c r="B422" s="378" t="s">
        <v>506</v>
      </c>
      <c r="C422" s="349">
        <v>2305.9</v>
      </c>
      <c r="D422" s="350">
        <v>2287.2999999999997</v>
      </c>
      <c r="E422" s="350">
        <v>2249.5999999999995</v>
      </c>
      <c r="F422" s="350">
        <v>2193.2999999999997</v>
      </c>
      <c r="G422" s="350">
        <v>2155.5999999999995</v>
      </c>
      <c r="H422" s="350">
        <v>2343.5999999999995</v>
      </c>
      <c r="I422" s="350">
        <v>2381.2999999999993</v>
      </c>
      <c r="J422" s="350">
        <v>2437.5999999999995</v>
      </c>
      <c r="K422" s="349">
        <v>2325</v>
      </c>
      <c r="L422" s="349">
        <v>2231</v>
      </c>
      <c r="M422" s="349">
        <v>0.25607999999999997</v>
      </c>
      <c r="N422" s="1"/>
      <c r="O422" s="1"/>
    </row>
    <row r="423" spans="1:15" ht="12.75" customHeight="1">
      <c r="A423" s="30">
        <v>413</v>
      </c>
      <c r="B423" s="378" t="s">
        <v>508</v>
      </c>
      <c r="C423" s="349">
        <v>722.15</v>
      </c>
      <c r="D423" s="350">
        <v>719.38333333333333</v>
      </c>
      <c r="E423" s="350">
        <v>704.76666666666665</v>
      </c>
      <c r="F423" s="350">
        <v>687.38333333333333</v>
      </c>
      <c r="G423" s="350">
        <v>672.76666666666665</v>
      </c>
      <c r="H423" s="350">
        <v>736.76666666666665</v>
      </c>
      <c r="I423" s="350">
        <v>751.38333333333321</v>
      </c>
      <c r="J423" s="350">
        <v>768.76666666666665</v>
      </c>
      <c r="K423" s="349">
        <v>734</v>
      </c>
      <c r="L423" s="349">
        <v>702</v>
      </c>
      <c r="M423" s="349">
        <v>2.1495099999999998</v>
      </c>
      <c r="N423" s="1"/>
      <c r="O423" s="1"/>
    </row>
    <row r="424" spans="1:15" ht="12.75" customHeight="1">
      <c r="A424" s="30">
        <v>414</v>
      </c>
      <c r="B424" s="378" t="s">
        <v>509</v>
      </c>
      <c r="C424" s="349">
        <v>372</v>
      </c>
      <c r="D424" s="350">
        <v>368.7166666666667</v>
      </c>
      <c r="E424" s="350">
        <v>359.93333333333339</v>
      </c>
      <c r="F424" s="350">
        <v>347.86666666666667</v>
      </c>
      <c r="G424" s="350">
        <v>339.08333333333337</v>
      </c>
      <c r="H424" s="350">
        <v>380.78333333333342</v>
      </c>
      <c r="I424" s="350">
        <v>389.56666666666672</v>
      </c>
      <c r="J424" s="350">
        <v>401.63333333333344</v>
      </c>
      <c r="K424" s="349">
        <v>377.5</v>
      </c>
      <c r="L424" s="349">
        <v>356.65</v>
      </c>
      <c r="M424" s="349">
        <v>2.4606300000000001</v>
      </c>
      <c r="N424" s="1"/>
      <c r="O424" s="1"/>
    </row>
    <row r="425" spans="1:15" ht="12.75" customHeight="1">
      <c r="A425" s="30">
        <v>415</v>
      </c>
      <c r="B425" s="378" t="s">
        <v>517</v>
      </c>
      <c r="C425" s="349">
        <v>282.2</v>
      </c>
      <c r="D425" s="350">
        <v>283.08333333333331</v>
      </c>
      <c r="E425" s="350">
        <v>277.51666666666665</v>
      </c>
      <c r="F425" s="350">
        <v>272.83333333333331</v>
      </c>
      <c r="G425" s="350">
        <v>267.26666666666665</v>
      </c>
      <c r="H425" s="350">
        <v>287.76666666666665</v>
      </c>
      <c r="I425" s="350">
        <v>293.33333333333337</v>
      </c>
      <c r="J425" s="350">
        <v>298.01666666666665</v>
      </c>
      <c r="K425" s="349">
        <v>288.64999999999998</v>
      </c>
      <c r="L425" s="349">
        <v>278.39999999999998</v>
      </c>
      <c r="M425" s="349">
        <v>2.9521999999999999</v>
      </c>
      <c r="N425" s="1"/>
      <c r="O425" s="1"/>
    </row>
    <row r="426" spans="1:15" ht="12.75" customHeight="1">
      <c r="A426" s="30">
        <v>416</v>
      </c>
      <c r="B426" s="378" t="s">
        <v>510</v>
      </c>
      <c r="C426" s="349">
        <v>60.85</v>
      </c>
      <c r="D426" s="350">
        <v>61.066666666666663</v>
      </c>
      <c r="E426" s="350">
        <v>59.533333333333324</v>
      </c>
      <c r="F426" s="350">
        <v>58.216666666666661</v>
      </c>
      <c r="G426" s="350">
        <v>56.683333333333323</v>
      </c>
      <c r="H426" s="350">
        <v>62.383333333333326</v>
      </c>
      <c r="I426" s="350">
        <v>63.916666666666657</v>
      </c>
      <c r="J426" s="350">
        <v>65.23333333333332</v>
      </c>
      <c r="K426" s="349">
        <v>62.6</v>
      </c>
      <c r="L426" s="349">
        <v>59.75</v>
      </c>
      <c r="M426" s="349">
        <v>48.257710000000003</v>
      </c>
      <c r="N426" s="1"/>
      <c r="O426" s="1"/>
    </row>
    <row r="427" spans="1:15" ht="12.75" customHeight="1">
      <c r="A427" s="30">
        <v>417</v>
      </c>
      <c r="B427" s="378" t="s">
        <v>193</v>
      </c>
      <c r="C427" s="349">
        <v>2375.5500000000002</v>
      </c>
      <c r="D427" s="350">
        <v>2352.9333333333338</v>
      </c>
      <c r="E427" s="350">
        <v>2322.7166666666676</v>
      </c>
      <c r="F427" s="350">
        <v>2269.8833333333337</v>
      </c>
      <c r="G427" s="350">
        <v>2239.6666666666674</v>
      </c>
      <c r="H427" s="350">
        <v>2405.7666666666678</v>
      </c>
      <c r="I427" s="350">
        <v>2435.983333333334</v>
      </c>
      <c r="J427" s="350">
        <v>2488.816666666668</v>
      </c>
      <c r="K427" s="349">
        <v>2383.15</v>
      </c>
      <c r="L427" s="349">
        <v>2300.1</v>
      </c>
      <c r="M427" s="349">
        <v>5.4865500000000003</v>
      </c>
      <c r="N427" s="1"/>
      <c r="O427" s="1"/>
    </row>
    <row r="428" spans="1:15" ht="12.75" customHeight="1">
      <c r="A428" s="30">
        <v>418</v>
      </c>
      <c r="B428" s="378" t="s">
        <v>194</v>
      </c>
      <c r="C428" s="349">
        <v>1204.2</v>
      </c>
      <c r="D428" s="350">
        <v>1198.8499999999999</v>
      </c>
      <c r="E428" s="350">
        <v>1181.6999999999998</v>
      </c>
      <c r="F428" s="350">
        <v>1159.1999999999998</v>
      </c>
      <c r="G428" s="350">
        <v>1142.0499999999997</v>
      </c>
      <c r="H428" s="350">
        <v>1221.3499999999999</v>
      </c>
      <c r="I428" s="350">
        <v>1238.5</v>
      </c>
      <c r="J428" s="350">
        <v>1261</v>
      </c>
      <c r="K428" s="349">
        <v>1216</v>
      </c>
      <c r="L428" s="349">
        <v>1176.3499999999999</v>
      </c>
      <c r="M428" s="349">
        <v>8.8163300000000007</v>
      </c>
      <c r="N428" s="1"/>
      <c r="O428" s="1"/>
    </row>
    <row r="429" spans="1:15" ht="12.75" customHeight="1">
      <c r="A429" s="30">
        <v>419</v>
      </c>
      <c r="B429" s="378" t="s">
        <v>514</v>
      </c>
      <c r="C429" s="349">
        <v>341.4</v>
      </c>
      <c r="D429" s="350">
        <v>343.2166666666667</v>
      </c>
      <c r="E429" s="350">
        <v>336.18333333333339</v>
      </c>
      <c r="F429" s="350">
        <v>330.9666666666667</v>
      </c>
      <c r="G429" s="350">
        <v>323.93333333333339</v>
      </c>
      <c r="H429" s="350">
        <v>348.43333333333339</v>
      </c>
      <c r="I429" s="350">
        <v>355.4666666666667</v>
      </c>
      <c r="J429" s="350">
        <v>360.68333333333339</v>
      </c>
      <c r="K429" s="349">
        <v>350.25</v>
      </c>
      <c r="L429" s="349">
        <v>338</v>
      </c>
      <c r="M429" s="349">
        <v>7.2478699999999998</v>
      </c>
      <c r="N429" s="1"/>
      <c r="O429" s="1"/>
    </row>
    <row r="430" spans="1:15" ht="12.75" customHeight="1">
      <c r="A430" s="30">
        <v>420</v>
      </c>
      <c r="B430" s="378" t="s">
        <v>511</v>
      </c>
      <c r="C430" s="349">
        <v>89.5</v>
      </c>
      <c r="D430" s="350">
        <v>89.266666666666666</v>
      </c>
      <c r="E430" s="350">
        <v>88.533333333333331</v>
      </c>
      <c r="F430" s="350">
        <v>87.566666666666663</v>
      </c>
      <c r="G430" s="350">
        <v>86.833333333333329</v>
      </c>
      <c r="H430" s="350">
        <v>90.233333333333334</v>
      </c>
      <c r="I430" s="350">
        <v>90.966666666666654</v>
      </c>
      <c r="J430" s="350">
        <v>91.933333333333337</v>
      </c>
      <c r="K430" s="349">
        <v>90</v>
      </c>
      <c r="L430" s="349">
        <v>88.3</v>
      </c>
      <c r="M430" s="349">
        <v>1.6443099999999999</v>
      </c>
      <c r="N430" s="1"/>
      <c r="O430" s="1"/>
    </row>
    <row r="431" spans="1:15" ht="12.75" customHeight="1">
      <c r="A431" s="30">
        <v>421</v>
      </c>
      <c r="B431" s="378" t="s">
        <v>513</v>
      </c>
      <c r="C431" s="349">
        <v>185.45</v>
      </c>
      <c r="D431" s="350">
        <v>185.36666666666667</v>
      </c>
      <c r="E431" s="350">
        <v>180.73333333333335</v>
      </c>
      <c r="F431" s="350">
        <v>176.01666666666668</v>
      </c>
      <c r="G431" s="350">
        <v>171.38333333333335</v>
      </c>
      <c r="H431" s="350">
        <v>190.08333333333334</v>
      </c>
      <c r="I431" s="350">
        <v>194.71666666666667</v>
      </c>
      <c r="J431" s="350">
        <v>199.43333333333334</v>
      </c>
      <c r="K431" s="349">
        <v>190</v>
      </c>
      <c r="L431" s="349">
        <v>180.65</v>
      </c>
      <c r="M431" s="349">
        <v>7.9938200000000004</v>
      </c>
      <c r="N431" s="1"/>
      <c r="O431" s="1"/>
    </row>
    <row r="432" spans="1:15" ht="12.75" customHeight="1">
      <c r="A432" s="30">
        <v>422</v>
      </c>
      <c r="B432" s="378" t="s">
        <v>515</v>
      </c>
      <c r="C432" s="349">
        <v>553.6</v>
      </c>
      <c r="D432" s="350">
        <v>551.25</v>
      </c>
      <c r="E432" s="350">
        <v>537.35</v>
      </c>
      <c r="F432" s="350">
        <v>521.1</v>
      </c>
      <c r="G432" s="350">
        <v>507.20000000000005</v>
      </c>
      <c r="H432" s="350">
        <v>567.5</v>
      </c>
      <c r="I432" s="350">
        <v>581.40000000000009</v>
      </c>
      <c r="J432" s="350">
        <v>597.65</v>
      </c>
      <c r="K432" s="349">
        <v>565.15</v>
      </c>
      <c r="L432" s="349">
        <v>535</v>
      </c>
      <c r="M432" s="349">
        <v>0.80413000000000001</v>
      </c>
      <c r="N432" s="1"/>
      <c r="O432" s="1"/>
    </row>
    <row r="433" spans="1:15" ht="12.75" customHeight="1">
      <c r="A433" s="30">
        <v>423</v>
      </c>
      <c r="B433" s="378" t="s">
        <v>516</v>
      </c>
      <c r="C433" s="349">
        <v>362.2</v>
      </c>
      <c r="D433" s="350">
        <v>361.05</v>
      </c>
      <c r="E433" s="350">
        <v>356.15000000000003</v>
      </c>
      <c r="F433" s="350">
        <v>350.1</v>
      </c>
      <c r="G433" s="350">
        <v>345.20000000000005</v>
      </c>
      <c r="H433" s="350">
        <v>367.1</v>
      </c>
      <c r="I433" s="350">
        <v>372</v>
      </c>
      <c r="J433" s="350">
        <v>378.05</v>
      </c>
      <c r="K433" s="349">
        <v>365.95</v>
      </c>
      <c r="L433" s="349">
        <v>355</v>
      </c>
      <c r="M433" s="349">
        <v>2.6195300000000001</v>
      </c>
      <c r="N433" s="1"/>
      <c r="O433" s="1"/>
    </row>
    <row r="434" spans="1:15" ht="12.75" customHeight="1">
      <c r="A434" s="30">
        <v>424</v>
      </c>
      <c r="B434" s="378" t="s">
        <v>518</v>
      </c>
      <c r="C434" s="349">
        <v>1992.1</v>
      </c>
      <c r="D434" s="350">
        <v>2002.05</v>
      </c>
      <c r="E434" s="350">
        <v>1972.05</v>
      </c>
      <c r="F434" s="350">
        <v>1952</v>
      </c>
      <c r="G434" s="350">
        <v>1922</v>
      </c>
      <c r="H434" s="350">
        <v>2022.1</v>
      </c>
      <c r="I434" s="350">
        <v>2052.1</v>
      </c>
      <c r="J434" s="350">
        <v>2072.1499999999996</v>
      </c>
      <c r="K434" s="349">
        <v>2032.05</v>
      </c>
      <c r="L434" s="349">
        <v>1982</v>
      </c>
      <c r="M434" s="349">
        <v>0.14398</v>
      </c>
      <c r="N434" s="1"/>
      <c r="O434" s="1"/>
    </row>
    <row r="435" spans="1:15" ht="12.75" customHeight="1">
      <c r="A435" s="30">
        <v>425</v>
      </c>
      <c r="B435" s="378" t="s">
        <v>519</v>
      </c>
      <c r="C435" s="349">
        <v>809.75</v>
      </c>
      <c r="D435" s="350">
        <v>816.78333333333342</v>
      </c>
      <c r="E435" s="350">
        <v>799.41666666666686</v>
      </c>
      <c r="F435" s="350">
        <v>789.08333333333348</v>
      </c>
      <c r="G435" s="350">
        <v>771.71666666666692</v>
      </c>
      <c r="H435" s="350">
        <v>827.11666666666679</v>
      </c>
      <c r="I435" s="350">
        <v>844.48333333333335</v>
      </c>
      <c r="J435" s="350">
        <v>854.81666666666672</v>
      </c>
      <c r="K435" s="349">
        <v>834.15</v>
      </c>
      <c r="L435" s="349">
        <v>806.45</v>
      </c>
      <c r="M435" s="349">
        <v>0.24207000000000001</v>
      </c>
      <c r="N435" s="1"/>
      <c r="O435" s="1"/>
    </row>
    <row r="436" spans="1:15" ht="12.75" customHeight="1">
      <c r="A436" s="30">
        <v>426</v>
      </c>
      <c r="B436" s="378" t="s">
        <v>195</v>
      </c>
      <c r="C436" s="349">
        <v>845.8</v>
      </c>
      <c r="D436" s="350">
        <v>839.80000000000007</v>
      </c>
      <c r="E436" s="350">
        <v>830.60000000000014</v>
      </c>
      <c r="F436" s="350">
        <v>815.40000000000009</v>
      </c>
      <c r="G436" s="350">
        <v>806.20000000000016</v>
      </c>
      <c r="H436" s="350">
        <v>855.00000000000011</v>
      </c>
      <c r="I436" s="350">
        <v>864.20000000000016</v>
      </c>
      <c r="J436" s="350">
        <v>879.40000000000009</v>
      </c>
      <c r="K436" s="349">
        <v>849</v>
      </c>
      <c r="L436" s="349">
        <v>824.6</v>
      </c>
      <c r="M436" s="349">
        <v>31.715520000000001</v>
      </c>
      <c r="N436" s="1"/>
      <c r="O436" s="1"/>
    </row>
    <row r="437" spans="1:15" ht="12.75" customHeight="1">
      <c r="A437" s="30">
        <v>427</v>
      </c>
      <c r="B437" s="378" t="s">
        <v>520</v>
      </c>
      <c r="C437" s="349">
        <v>424.4</v>
      </c>
      <c r="D437" s="350">
        <v>426.23333333333335</v>
      </c>
      <c r="E437" s="350">
        <v>417.41666666666669</v>
      </c>
      <c r="F437" s="350">
        <v>410.43333333333334</v>
      </c>
      <c r="G437" s="350">
        <v>401.61666666666667</v>
      </c>
      <c r="H437" s="350">
        <v>433.2166666666667</v>
      </c>
      <c r="I437" s="350">
        <v>442.0333333333333</v>
      </c>
      <c r="J437" s="350">
        <v>449.01666666666671</v>
      </c>
      <c r="K437" s="349">
        <v>435.05</v>
      </c>
      <c r="L437" s="349">
        <v>419.25</v>
      </c>
      <c r="M437" s="349">
        <v>4.4680200000000001</v>
      </c>
      <c r="N437" s="1"/>
      <c r="O437" s="1"/>
    </row>
    <row r="438" spans="1:15" ht="12.75" customHeight="1">
      <c r="A438" s="30">
        <v>428</v>
      </c>
      <c r="B438" s="378" t="s">
        <v>196</v>
      </c>
      <c r="C438" s="349">
        <v>462.65</v>
      </c>
      <c r="D438" s="350">
        <v>463.08333333333331</v>
      </c>
      <c r="E438" s="350">
        <v>456.16666666666663</v>
      </c>
      <c r="F438" s="350">
        <v>449.68333333333334</v>
      </c>
      <c r="G438" s="350">
        <v>442.76666666666665</v>
      </c>
      <c r="H438" s="350">
        <v>469.56666666666661</v>
      </c>
      <c r="I438" s="350">
        <v>476.48333333333323</v>
      </c>
      <c r="J438" s="350">
        <v>482.96666666666658</v>
      </c>
      <c r="K438" s="349">
        <v>470</v>
      </c>
      <c r="L438" s="349">
        <v>456.6</v>
      </c>
      <c r="M438" s="349">
        <v>10.11286</v>
      </c>
      <c r="N438" s="1"/>
      <c r="O438" s="1"/>
    </row>
    <row r="439" spans="1:15" ht="12.75" customHeight="1">
      <c r="A439" s="30">
        <v>429</v>
      </c>
      <c r="B439" s="378" t="s">
        <v>523</v>
      </c>
      <c r="C439" s="349">
        <v>677.4</v>
      </c>
      <c r="D439" s="350">
        <v>666.85</v>
      </c>
      <c r="E439" s="350">
        <v>644.70000000000005</v>
      </c>
      <c r="F439" s="350">
        <v>612</v>
      </c>
      <c r="G439" s="350">
        <v>589.85</v>
      </c>
      <c r="H439" s="350">
        <v>699.55000000000007</v>
      </c>
      <c r="I439" s="350">
        <v>721.69999999999993</v>
      </c>
      <c r="J439" s="350">
        <v>754.40000000000009</v>
      </c>
      <c r="K439" s="349">
        <v>689</v>
      </c>
      <c r="L439" s="349">
        <v>634.15</v>
      </c>
      <c r="M439" s="349">
        <v>1.1216299999999999</v>
      </c>
      <c r="N439" s="1"/>
      <c r="O439" s="1"/>
    </row>
    <row r="440" spans="1:15" ht="12.75" customHeight="1">
      <c r="A440" s="30">
        <v>430</v>
      </c>
      <c r="B440" s="378" t="s">
        <v>521</v>
      </c>
      <c r="C440" s="349">
        <v>303.55</v>
      </c>
      <c r="D440" s="350">
        <v>306.95</v>
      </c>
      <c r="E440" s="350">
        <v>297.45</v>
      </c>
      <c r="F440" s="350">
        <v>291.35000000000002</v>
      </c>
      <c r="G440" s="350">
        <v>281.85000000000002</v>
      </c>
      <c r="H440" s="350">
        <v>313.04999999999995</v>
      </c>
      <c r="I440" s="350">
        <v>322.54999999999995</v>
      </c>
      <c r="J440" s="350">
        <v>328.64999999999992</v>
      </c>
      <c r="K440" s="349">
        <v>316.45</v>
      </c>
      <c r="L440" s="349">
        <v>300.85000000000002</v>
      </c>
      <c r="M440" s="349">
        <v>2.3849300000000002</v>
      </c>
      <c r="N440" s="1"/>
      <c r="O440" s="1"/>
    </row>
    <row r="441" spans="1:15" ht="12.75" customHeight="1">
      <c r="A441" s="30">
        <v>431</v>
      </c>
      <c r="B441" s="378" t="s">
        <v>522</v>
      </c>
      <c r="C441" s="349">
        <v>2040.5</v>
      </c>
      <c r="D441" s="350">
        <v>1993.8333333333333</v>
      </c>
      <c r="E441" s="350">
        <v>1937.6666666666665</v>
      </c>
      <c r="F441" s="350">
        <v>1834.8333333333333</v>
      </c>
      <c r="G441" s="350">
        <v>1778.6666666666665</v>
      </c>
      <c r="H441" s="350">
        <v>2096.6666666666665</v>
      </c>
      <c r="I441" s="350">
        <v>2152.833333333333</v>
      </c>
      <c r="J441" s="350">
        <v>2255.6666666666665</v>
      </c>
      <c r="K441" s="349">
        <v>2050</v>
      </c>
      <c r="L441" s="349">
        <v>1891</v>
      </c>
      <c r="M441" s="349">
        <v>1.5910899999999999</v>
      </c>
      <c r="N441" s="1"/>
      <c r="O441" s="1"/>
    </row>
    <row r="442" spans="1:15" ht="12.75" customHeight="1">
      <c r="A442" s="30">
        <v>432</v>
      </c>
      <c r="B442" s="378" t="s">
        <v>524</v>
      </c>
      <c r="C442" s="349">
        <v>523.04999999999995</v>
      </c>
      <c r="D442" s="350">
        <v>527.80000000000007</v>
      </c>
      <c r="E442" s="350">
        <v>511.60000000000014</v>
      </c>
      <c r="F442" s="350">
        <v>500.15000000000009</v>
      </c>
      <c r="G442" s="350">
        <v>483.95000000000016</v>
      </c>
      <c r="H442" s="350">
        <v>539.25000000000011</v>
      </c>
      <c r="I442" s="350">
        <v>555.45000000000016</v>
      </c>
      <c r="J442" s="350">
        <v>566.90000000000009</v>
      </c>
      <c r="K442" s="349">
        <v>544</v>
      </c>
      <c r="L442" s="349">
        <v>516.35</v>
      </c>
      <c r="M442" s="349">
        <v>1.2537700000000001</v>
      </c>
      <c r="N442" s="1"/>
      <c r="O442" s="1"/>
    </row>
    <row r="443" spans="1:15" ht="12.75" customHeight="1">
      <c r="A443" s="30">
        <v>433</v>
      </c>
      <c r="B443" s="378" t="s">
        <v>525</v>
      </c>
      <c r="C443" s="349">
        <v>9.1999999999999993</v>
      </c>
      <c r="D443" s="350">
        <v>9.2333333333333325</v>
      </c>
      <c r="E443" s="350">
        <v>9.1666666666666643</v>
      </c>
      <c r="F443" s="350">
        <v>9.1333333333333311</v>
      </c>
      <c r="G443" s="350">
        <v>9.0666666666666629</v>
      </c>
      <c r="H443" s="350">
        <v>9.2666666666666657</v>
      </c>
      <c r="I443" s="350">
        <v>9.3333333333333321</v>
      </c>
      <c r="J443" s="350">
        <v>9.3666666666666671</v>
      </c>
      <c r="K443" s="349">
        <v>9.3000000000000007</v>
      </c>
      <c r="L443" s="349">
        <v>9.1999999999999993</v>
      </c>
      <c r="M443" s="349">
        <v>536.25874999999996</v>
      </c>
      <c r="N443" s="1"/>
      <c r="O443" s="1"/>
    </row>
    <row r="444" spans="1:15" ht="12.75" customHeight="1">
      <c r="A444" s="30">
        <v>434</v>
      </c>
      <c r="B444" s="378" t="s">
        <v>512</v>
      </c>
      <c r="C444" s="349">
        <v>328.3</v>
      </c>
      <c r="D444" s="350">
        <v>326.45</v>
      </c>
      <c r="E444" s="350">
        <v>319.84999999999997</v>
      </c>
      <c r="F444" s="350">
        <v>311.39999999999998</v>
      </c>
      <c r="G444" s="350">
        <v>304.79999999999995</v>
      </c>
      <c r="H444" s="350">
        <v>334.9</v>
      </c>
      <c r="I444" s="350">
        <v>341.5</v>
      </c>
      <c r="J444" s="350">
        <v>349.95</v>
      </c>
      <c r="K444" s="349">
        <v>333.05</v>
      </c>
      <c r="L444" s="349">
        <v>318</v>
      </c>
      <c r="M444" s="349">
        <v>4.9602000000000004</v>
      </c>
      <c r="N444" s="1"/>
      <c r="O444" s="1"/>
    </row>
    <row r="445" spans="1:15" ht="12.75" customHeight="1">
      <c r="A445" s="30">
        <v>435</v>
      </c>
      <c r="B445" s="378" t="s">
        <v>526</v>
      </c>
      <c r="C445" s="349">
        <v>971.05</v>
      </c>
      <c r="D445" s="350">
        <v>969</v>
      </c>
      <c r="E445" s="350">
        <v>955</v>
      </c>
      <c r="F445" s="350">
        <v>938.95</v>
      </c>
      <c r="G445" s="350">
        <v>924.95</v>
      </c>
      <c r="H445" s="350">
        <v>985.05</v>
      </c>
      <c r="I445" s="350">
        <v>999.05</v>
      </c>
      <c r="J445" s="350">
        <v>1015.0999999999999</v>
      </c>
      <c r="K445" s="349">
        <v>983</v>
      </c>
      <c r="L445" s="349">
        <v>952.95</v>
      </c>
      <c r="M445" s="349">
        <v>0.22087999999999999</v>
      </c>
      <c r="N445" s="1"/>
      <c r="O445" s="1"/>
    </row>
    <row r="446" spans="1:15" ht="12.75" customHeight="1">
      <c r="A446" s="30">
        <v>436</v>
      </c>
      <c r="B446" s="378" t="s">
        <v>277</v>
      </c>
      <c r="C446" s="349">
        <v>543.25</v>
      </c>
      <c r="D446" s="350">
        <v>537.06666666666672</v>
      </c>
      <c r="E446" s="350">
        <v>521.18333333333339</v>
      </c>
      <c r="F446" s="350">
        <v>499.11666666666667</v>
      </c>
      <c r="G446" s="350">
        <v>483.23333333333335</v>
      </c>
      <c r="H446" s="350">
        <v>559.13333333333344</v>
      </c>
      <c r="I446" s="350">
        <v>575.01666666666688</v>
      </c>
      <c r="J446" s="350">
        <v>597.08333333333348</v>
      </c>
      <c r="K446" s="349">
        <v>552.95000000000005</v>
      </c>
      <c r="L446" s="349">
        <v>515</v>
      </c>
      <c r="M446" s="349">
        <v>4.3876200000000001</v>
      </c>
      <c r="N446" s="1"/>
      <c r="O446" s="1"/>
    </row>
    <row r="447" spans="1:15" ht="12.75" customHeight="1">
      <c r="A447" s="30">
        <v>437</v>
      </c>
      <c r="B447" s="378" t="s">
        <v>531</v>
      </c>
      <c r="C447" s="349">
        <v>1526.6</v>
      </c>
      <c r="D447" s="350">
        <v>1531.45</v>
      </c>
      <c r="E447" s="350">
        <v>1495.15</v>
      </c>
      <c r="F447" s="350">
        <v>1463.7</v>
      </c>
      <c r="G447" s="350">
        <v>1427.4</v>
      </c>
      <c r="H447" s="350">
        <v>1562.9</v>
      </c>
      <c r="I447" s="350">
        <v>1599.1999999999998</v>
      </c>
      <c r="J447" s="350">
        <v>1630.65</v>
      </c>
      <c r="K447" s="349">
        <v>1567.75</v>
      </c>
      <c r="L447" s="349">
        <v>1500</v>
      </c>
      <c r="M447" s="349">
        <v>3.2349199999999998</v>
      </c>
      <c r="N447" s="1"/>
      <c r="O447" s="1"/>
    </row>
    <row r="448" spans="1:15" ht="12.75" customHeight="1">
      <c r="A448" s="30">
        <v>438</v>
      </c>
      <c r="B448" s="378" t="s">
        <v>532</v>
      </c>
      <c r="C448" s="349">
        <v>12084.9</v>
      </c>
      <c r="D448" s="350">
        <v>12021.800000000001</v>
      </c>
      <c r="E448" s="350">
        <v>11763.100000000002</v>
      </c>
      <c r="F448" s="350">
        <v>11441.300000000001</v>
      </c>
      <c r="G448" s="350">
        <v>11182.600000000002</v>
      </c>
      <c r="H448" s="350">
        <v>12343.600000000002</v>
      </c>
      <c r="I448" s="350">
        <v>12602.300000000003</v>
      </c>
      <c r="J448" s="350">
        <v>12924.100000000002</v>
      </c>
      <c r="K448" s="349">
        <v>12280.5</v>
      </c>
      <c r="L448" s="349">
        <v>11700</v>
      </c>
      <c r="M448" s="349">
        <v>1.208E-2</v>
      </c>
      <c r="N448" s="1"/>
      <c r="O448" s="1"/>
    </row>
    <row r="449" spans="1:15" ht="12.75" customHeight="1">
      <c r="A449" s="30">
        <v>439</v>
      </c>
      <c r="B449" s="378" t="s">
        <v>197</v>
      </c>
      <c r="C449" s="349">
        <v>868.5</v>
      </c>
      <c r="D449" s="350">
        <v>864.16666666666663</v>
      </c>
      <c r="E449" s="350">
        <v>854.33333333333326</v>
      </c>
      <c r="F449" s="350">
        <v>840.16666666666663</v>
      </c>
      <c r="G449" s="350">
        <v>830.33333333333326</v>
      </c>
      <c r="H449" s="350">
        <v>878.33333333333326</v>
      </c>
      <c r="I449" s="350">
        <v>888.16666666666652</v>
      </c>
      <c r="J449" s="350">
        <v>902.33333333333326</v>
      </c>
      <c r="K449" s="349">
        <v>874</v>
      </c>
      <c r="L449" s="349">
        <v>850</v>
      </c>
      <c r="M449" s="349">
        <v>10.893269999999999</v>
      </c>
      <c r="N449" s="1"/>
      <c r="O449" s="1"/>
    </row>
    <row r="450" spans="1:15" ht="12.75" customHeight="1">
      <c r="A450" s="30">
        <v>440</v>
      </c>
      <c r="B450" s="378" t="s">
        <v>533</v>
      </c>
      <c r="C450" s="349">
        <v>197</v>
      </c>
      <c r="D450" s="350">
        <v>196.86666666666667</v>
      </c>
      <c r="E450" s="350">
        <v>194.78333333333336</v>
      </c>
      <c r="F450" s="350">
        <v>192.56666666666669</v>
      </c>
      <c r="G450" s="350">
        <v>190.48333333333338</v>
      </c>
      <c r="H450" s="350">
        <v>199.08333333333334</v>
      </c>
      <c r="I450" s="350">
        <v>201.16666666666666</v>
      </c>
      <c r="J450" s="350">
        <v>203.38333333333333</v>
      </c>
      <c r="K450" s="349">
        <v>198.95</v>
      </c>
      <c r="L450" s="349">
        <v>194.65</v>
      </c>
      <c r="M450" s="349">
        <v>7.2241600000000004</v>
      </c>
      <c r="N450" s="1"/>
      <c r="O450" s="1"/>
    </row>
    <row r="451" spans="1:15" ht="12.75" customHeight="1">
      <c r="A451" s="30">
        <v>441</v>
      </c>
      <c r="B451" s="378" t="s">
        <v>534</v>
      </c>
      <c r="C451" s="349">
        <v>1220.5</v>
      </c>
      <c r="D451" s="350">
        <v>1208.2</v>
      </c>
      <c r="E451" s="350">
        <v>1187.4000000000001</v>
      </c>
      <c r="F451" s="350">
        <v>1154.3</v>
      </c>
      <c r="G451" s="350">
        <v>1133.5</v>
      </c>
      <c r="H451" s="350">
        <v>1241.3000000000002</v>
      </c>
      <c r="I451" s="350">
        <v>1262.0999999999999</v>
      </c>
      <c r="J451" s="350">
        <v>1295.2000000000003</v>
      </c>
      <c r="K451" s="349">
        <v>1229</v>
      </c>
      <c r="L451" s="349">
        <v>1175.0999999999999</v>
      </c>
      <c r="M451" s="349">
        <v>3.7663799999999998</v>
      </c>
      <c r="N451" s="1"/>
      <c r="O451" s="1"/>
    </row>
    <row r="452" spans="1:15" ht="12.75" customHeight="1">
      <c r="A452" s="30">
        <v>442</v>
      </c>
      <c r="B452" s="378" t="s">
        <v>198</v>
      </c>
      <c r="C452" s="349">
        <v>715.2</v>
      </c>
      <c r="D452" s="350">
        <v>707.36666666666667</v>
      </c>
      <c r="E452" s="350">
        <v>697.83333333333337</v>
      </c>
      <c r="F452" s="350">
        <v>680.4666666666667</v>
      </c>
      <c r="G452" s="350">
        <v>670.93333333333339</v>
      </c>
      <c r="H452" s="350">
        <v>724.73333333333335</v>
      </c>
      <c r="I452" s="350">
        <v>734.26666666666665</v>
      </c>
      <c r="J452" s="350">
        <v>751.63333333333333</v>
      </c>
      <c r="K452" s="349">
        <v>716.9</v>
      </c>
      <c r="L452" s="349">
        <v>690</v>
      </c>
      <c r="M452" s="349">
        <v>18.619769999999999</v>
      </c>
      <c r="N452" s="1"/>
      <c r="O452" s="1"/>
    </row>
    <row r="453" spans="1:15" ht="12.75" customHeight="1">
      <c r="A453" s="30">
        <v>443</v>
      </c>
      <c r="B453" s="378" t="s">
        <v>278</v>
      </c>
      <c r="C453" s="349">
        <v>6560.85</v>
      </c>
      <c r="D453" s="350">
        <v>6549.583333333333</v>
      </c>
      <c r="E453" s="350">
        <v>6434.1666666666661</v>
      </c>
      <c r="F453" s="350">
        <v>6307.4833333333327</v>
      </c>
      <c r="G453" s="350">
        <v>6192.0666666666657</v>
      </c>
      <c r="H453" s="350">
        <v>6676.2666666666664</v>
      </c>
      <c r="I453" s="350">
        <v>6791.6833333333325</v>
      </c>
      <c r="J453" s="350">
        <v>6918.3666666666668</v>
      </c>
      <c r="K453" s="349">
        <v>6665</v>
      </c>
      <c r="L453" s="349">
        <v>6422.9</v>
      </c>
      <c r="M453" s="349">
        <v>2.8912499999999999</v>
      </c>
      <c r="N453" s="1"/>
      <c r="O453" s="1"/>
    </row>
    <row r="454" spans="1:15" ht="12.75" customHeight="1">
      <c r="A454" s="30">
        <v>444</v>
      </c>
      <c r="B454" s="378" t="s">
        <v>199</v>
      </c>
      <c r="C454" s="349">
        <v>478.25</v>
      </c>
      <c r="D454" s="350">
        <v>478.66666666666669</v>
      </c>
      <c r="E454" s="350">
        <v>471.03333333333336</v>
      </c>
      <c r="F454" s="350">
        <v>463.81666666666666</v>
      </c>
      <c r="G454" s="350">
        <v>456.18333333333334</v>
      </c>
      <c r="H454" s="350">
        <v>485.88333333333338</v>
      </c>
      <c r="I454" s="350">
        <v>493.51666666666671</v>
      </c>
      <c r="J454" s="350">
        <v>500.73333333333341</v>
      </c>
      <c r="K454" s="349">
        <v>486.3</v>
      </c>
      <c r="L454" s="349">
        <v>471.45</v>
      </c>
      <c r="M454" s="349">
        <v>279.57544000000001</v>
      </c>
      <c r="N454" s="1"/>
      <c r="O454" s="1"/>
    </row>
    <row r="455" spans="1:15" ht="12.75" customHeight="1">
      <c r="A455" s="30">
        <v>445</v>
      </c>
      <c r="B455" s="378" t="s">
        <v>535</v>
      </c>
      <c r="C455" s="349">
        <v>223.45</v>
      </c>
      <c r="D455" s="350">
        <v>224.94999999999996</v>
      </c>
      <c r="E455" s="350">
        <v>218.04999999999993</v>
      </c>
      <c r="F455" s="350">
        <v>212.64999999999998</v>
      </c>
      <c r="G455" s="350">
        <v>205.74999999999994</v>
      </c>
      <c r="H455" s="350">
        <v>230.34999999999991</v>
      </c>
      <c r="I455" s="350">
        <v>237.24999999999994</v>
      </c>
      <c r="J455" s="350">
        <v>242.64999999999989</v>
      </c>
      <c r="K455" s="349">
        <v>231.85</v>
      </c>
      <c r="L455" s="349">
        <v>219.55</v>
      </c>
      <c r="M455" s="349">
        <v>39.030410000000003</v>
      </c>
      <c r="N455" s="1"/>
      <c r="O455" s="1"/>
    </row>
    <row r="456" spans="1:15" ht="12.75" customHeight="1">
      <c r="A456" s="30">
        <v>446</v>
      </c>
      <c r="B456" s="378" t="s">
        <v>200</v>
      </c>
      <c r="C456" s="349">
        <v>222.65</v>
      </c>
      <c r="D456" s="350">
        <v>221.6</v>
      </c>
      <c r="E456" s="350">
        <v>218.35</v>
      </c>
      <c r="F456" s="350">
        <v>214.05</v>
      </c>
      <c r="G456" s="350">
        <v>210.8</v>
      </c>
      <c r="H456" s="350">
        <v>225.89999999999998</v>
      </c>
      <c r="I456" s="350">
        <v>229.14999999999998</v>
      </c>
      <c r="J456" s="350">
        <v>233.44999999999996</v>
      </c>
      <c r="K456" s="349">
        <v>224.85</v>
      </c>
      <c r="L456" s="349">
        <v>217.3</v>
      </c>
      <c r="M456" s="349">
        <v>293.60421000000002</v>
      </c>
      <c r="N456" s="1"/>
      <c r="O456" s="1"/>
    </row>
    <row r="457" spans="1:15" ht="12.75" customHeight="1">
      <c r="A457" s="30">
        <v>447</v>
      </c>
      <c r="B457" s="378" t="s">
        <v>201</v>
      </c>
      <c r="C457" s="349">
        <v>1138.7</v>
      </c>
      <c r="D457" s="350">
        <v>1141.5333333333335</v>
      </c>
      <c r="E457" s="350">
        <v>1116.416666666667</v>
      </c>
      <c r="F457" s="350">
        <v>1094.1333333333334</v>
      </c>
      <c r="G457" s="350">
        <v>1069.0166666666669</v>
      </c>
      <c r="H457" s="350">
        <v>1163.8166666666671</v>
      </c>
      <c r="I457" s="350">
        <v>1188.9333333333334</v>
      </c>
      <c r="J457" s="350">
        <v>1211.2166666666672</v>
      </c>
      <c r="K457" s="349">
        <v>1166.6500000000001</v>
      </c>
      <c r="L457" s="349">
        <v>1119.25</v>
      </c>
      <c r="M457" s="349">
        <v>93.85857</v>
      </c>
      <c r="N457" s="1"/>
      <c r="O457" s="1"/>
    </row>
    <row r="458" spans="1:15" ht="12.75" customHeight="1">
      <c r="A458" s="30">
        <v>448</v>
      </c>
      <c r="B458" s="378" t="s">
        <v>851</v>
      </c>
      <c r="C458" s="349">
        <v>692.25</v>
      </c>
      <c r="D458" s="350">
        <v>698.68333333333339</v>
      </c>
      <c r="E458" s="350">
        <v>683.56666666666683</v>
      </c>
      <c r="F458" s="350">
        <v>674.88333333333344</v>
      </c>
      <c r="G458" s="350">
        <v>659.76666666666688</v>
      </c>
      <c r="H458" s="350">
        <v>707.36666666666679</v>
      </c>
      <c r="I458" s="350">
        <v>722.48333333333335</v>
      </c>
      <c r="J458" s="350">
        <v>731.16666666666674</v>
      </c>
      <c r="K458" s="349">
        <v>713.8</v>
      </c>
      <c r="L458" s="349">
        <v>690</v>
      </c>
      <c r="M458" s="349">
        <v>1.01084</v>
      </c>
      <c r="N458" s="1"/>
      <c r="O458" s="1"/>
    </row>
    <row r="459" spans="1:15" ht="12.75" customHeight="1">
      <c r="A459" s="30">
        <v>449</v>
      </c>
      <c r="B459" s="378" t="s">
        <v>527</v>
      </c>
      <c r="C459" s="349">
        <v>1671.9</v>
      </c>
      <c r="D459" s="350">
        <v>1670.6333333333332</v>
      </c>
      <c r="E459" s="350">
        <v>1621.2666666666664</v>
      </c>
      <c r="F459" s="350">
        <v>1570.6333333333332</v>
      </c>
      <c r="G459" s="350">
        <v>1521.2666666666664</v>
      </c>
      <c r="H459" s="350">
        <v>1721.2666666666664</v>
      </c>
      <c r="I459" s="350">
        <v>1770.6333333333332</v>
      </c>
      <c r="J459" s="350">
        <v>1821.2666666666664</v>
      </c>
      <c r="K459" s="349">
        <v>1720</v>
      </c>
      <c r="L459" s="349">
        <v>1620</v>
      </c>
      <c r="M459" s="349">
        <v>0.20452000000000001</v>
      </c>
      <c r="N459" s="1"/>
      <c r="O459" s="1"/>
    </row>
    <row r="460" spans="1:15" ht="12.75" customHeight="1">
      <c r="A460" s="30">
        <v>450</v>
      </c>
      <c r="B460" s="378" t="s">
        <v>528</v>
      </c>
      <c r="C460" s="349">
        <v>656.75</v>
      </c>
      <c r="D460" s="350">
        <v>653.31666666666661</v>
      </c>
      <c r="E460" s="350">
        <v>637.08333333333326</v>
      </c>
      <c r="F460" s="350">
        <v>617.41666666666663</v>
      </c>
      <c r="G460" s="350">
        <v>601.18333333333328</v>
      </c>
      <c r="H460" s="350">
        <v>672.98333333333323</v>
      </c>
      <c r="I460" s="350">
        <v>689.21666666666658</v>
      </c>
      <c r="J460" s="350">
        <v>708.88333333333321</v>
      </c>
      <c r="K460" s="349">
        <v>669.55</v>
      </c>
      <c r="L460" s="349">
        <v>633.65</v>
      </c>
      <c r="M460" s="349">
        <v>0.15296000000000001</v>
      </c>
      <c r="N460" s="1"/>
      <c r="O460" s="1"/>
    </row>
    <row r="461" spans="1:15" ht="12.75" customHeight="1">
      <c r="A461" s="30">
        <v>451</v>
      </c>
      <c r="B461" s="378" t="s">
        <v>202</v>
      </c>
      <c r="C461" s="349">
        <v>3586.4</v>
      </c>
      <c r="D461" s="350">
        <v>3608.1</v>
      </c>
      <c r="E461" s="350">
        <v>3548.2999999999997</v>
      </c>
      <c r="F461" s="350">
        <v>3510.2</v>
      </c>
      <c r="G461" s="350">
        <v>3450.3999999999996</v>
      </c>
      <c r="H461" s="350">
        <v>3646.2</v>
      </c>
      <c r="I461" s="350">
        <v>3706</v>
      </c>
      <c r="J461" s="350">
        <v>3744.1</v>
      </c>
      <c r="K461" s="349">
        <v>3667.9</v>
      </c>
      <c r="L461" s="349">
        <v>3570</v>
      </c>
      <c r="M461" s="349">
        <v>54.08531</v>
      </c>
      <c r="N461" s="1"/>
      <c r="O461" s="1"/>
    </row>
    <row r="462" spans="1:15" ht="12.75" customHeight="1">
      <c r="A462" s="30">
        <v>452</v>
      </c>
      <c r="B462" s="378" t="s">
        <v>536</v>
      </c>
      <c r="C462" s="349">
        <v>3874.8</v>
      </c>
      <c r="D462" s="350">
        <v>3877.85</v>
      </c>
      <c r="E462" s="350">
        <v>3825.95</v>
      </c>
      <c r="F462" s="350">
        <v>3777.1</v>
      </c>
      <c r="G462" s="350">
        <v>3725.2</v>
      </c>
      <c r="H462" s="350">
        <v>3926.7</v>
      </c>
      <c r="I462" s="350">
        <v>3978.6000000000004</v>
      </c>
      <c r="J462" s="350">
        <v>4027.45</v>
      </c>
      <c r="K462" s="349">
        <v>3929.75</v>
      </c>
      <c r="L462" s="349">
        <v>3829</v>
      </c>
      <c r="M462" s="349">
        <v>7.7359999999999998E-2</v>
      </c>
      <c r="N462" s="1"/>
      <c r="O462" s="1"/>
    </row>
    <row r="463" spans="1:15" ht="12.75" customHeight="1">
      <c r="A463" s="30">
        <v>453</v>
      </c>
      <c r="B463" s="378" t="s">
        <v>203</v>
      </c>
      <c r="C463" s="349">
        <v>1412.55</v>
      </c>
      <c r="D463" s="350">
        <v>1402.75</v>
      </c>
      <c r="E463" s="350">
        <v>1384.8</v>
      </c>
      <c r="F463" s="350">
        <v>1357.05</v>
      </c>
      <c r="G463" s="350">
        <v>1339.1</v>
      </c>
      <c r="H463" s="350">
        <v>1430.5</v>
      </c>
      <c r="I463" s="350">
        <v>1448.4499999999998</v>
      </c>
      <c r="J463" s="350">
        <v>1476.2</v>
      </c>
      <c r="K463" s="349">
        <v>1420.7</v>
      </c>
      <c r="L463" s="349">
        <v>1375</v>
      </c>
      <c r="M463" s="349">
        <v>21.118780000000001</v>
      </c>
      <c r="N463" s="1"/>
      <c r="O463" s="1"/>
    </row>
    <row r="464" spans="1:15" ht="12.75" customHeight="1">
      <c r="A464" s="30">
        <v>454</v>
      </c>
      <c r="B464" s="378" t="s">
        <v>538</v>
      </c>
      <c r="C464" s="349">
        <v>1749.5</v>
      </c>
      <c r="D464" s="350">
        <v>1755.2</v>
      </c>
      <c r="E464" s="350">
        <v>1709.45</v>
      </c>
      <c r="F464" s="350">
        <v>1669.4</v>
      </c>
      <c r="G464" s="350">
        <v>1623.65</v>
      </c>
      <c r="H464" s="350">
        <v>1795.25</v>
      </c>
      <c r="I464" s="350">
        <v>1841</v>
      </c>
      <c r="J464" s="350">
        <v>1881.05</v>
      </c>
      <c r="K464" s="349">
        <v>1800.95</v>
      </c>
      <c r="L464" s="349">
        <v>1715.15</v>
      </c>
      <c r="M464" s="349">
        <v>1.2754799999999999</v>
      </c>
      <c r="N464" s="1"/>
      <c r="O464" s="1"/>
    </row>
    <row r="465" spans="1:15" ht="12.75" customHeight="1">
      <c r="A465" s="30">
        <v>455</v>
      </c>
      <c r="B465" s="378" t="s">
        <v>539</v>
      </c>
      <c r="C465" s="349">
        <v>876.95</v>
      </c>
      <c r="D465" s="350">
        <v>888.16666666666663</v>
      </c>
      <c r="E465" s="350">
        <v>853.7833333333333</v>
      </c>
      <c r="F465" s="350">
        <v>830.61666666666667</v>
      </c>
      <c r="G465" s="350">
        <v>796.23333333333335</v>
      </c>
      <c r="H465" s="350">
        <v>911.33333333333326</v>
      </c>
      <c r="I465" s="350">
        <v>945.7166666666667</v>
      </c>
      <c r="J465" s="350">
        <v>968.88333333333321</v>
      </c>
      <c r="K465" s="349">
        <v>922.55</v>
      </c>
      <c r="L465" s="349">
        <v>865</v>
      </c>
      <c r="M465" s="349">
        <v>2.1151399999999998</v>
      </c>
      <c r="N465" s="1"/>
      <c r="O465" s="1"/>
    </row>
    <row r="466" spans="1:15" ht="12.75" customHeight="1">
      <c r="A466" s="30">
        <v>456</v>
      </c>
      <c r="B466" s="378" t="s">
        <v>543</v>
      </c>
      <c r="C466" s="349">
        <v>1627.55</v>
      </c>
      <c r="D466" s="350">
        <v>1631.3166666666666</v>
      </c>
      <c r="E466" s="350">
        <v>1583.2333333333331</v>
      </c>
      <c r="F466" s="350">
        <v>1538.9166666666665</v>
      </c>
      <c r="G466" s="350">
        <v>1490.833333333333</v>
      </c>
      <c r="H466" s="350">
        <v>1675.6333333333332</v>
      </c>
      <c r="I466" s="350">
        <v>1723.7166666666667</v>
      </c>
      <c r="J466" s="350">
        <v>1768.0333333333333</v>
      </c>
      <c r="K466" s="349">
        <v>1679.4</v>
      </c>
      <c r="L466" s="349">
        <v>1587</v>
      </c>
      <c r="M466" s="349">
        <v>2.8908</v>
      </c>
      <c r="N466" s="1"/>
      <c r="O466" s="1"/>
    </row>
    <row r="467" spans="1:15" ht="12.75" customHeight="1">
      <c r="A467" s="30">
        <v>457</v>
      </c>
      <c r="B467" s="378" t="s">
        <v>540</v>
      </c>
      <c r="C467" s="349">
        <v>1969.8</v>
      </c>
      <c r="D467" s="350">
        <v>1956.3166666666668</v>
      </c>
      <c r="E467" s="350">
        <v>1938.6333333333337</v>
      </c>
      <c r="F467" s="350">
        <v>1907.4666666666669</v>
      </c>
      <c r="G467" s="350">
        <v>1889.7833333333338</v>
      </c>
      <c r="H467" s="350">
        <v>1987.4833333333336</v>
      </c>
      <c r="I467" s="350">
        <v>2005.1666666666665</v>
      </c>
      <c r="J467" s="350">
        <v>2036.3333333333335</v>
      </c>
      <c r="K467" s="349">
        <v>1974</v>
      </c>
      <c r="L467" s="349">
        <v>1925.15</v>
      </c>
      <c r="M467" s="349">
        <v>0.43796000000000002</v>
      </c>
      <c r="N467" s="1"/>
      <c r="O467" s="1"/>
    </row>
    <row r="468" spans="1:15" ht="12.75" customHeight="1">
      <c r="A468" s="30">
        <v>458</v>
      </c>
      <c r="B468" s="378" t="s">
        <v>204</v>
      </c>
      <c r="C468" s="349">
        <v>2450.1</v>
      </c>
      <c r="D468" s="350">
        <v>2428.0333333333333</v>
      </c>
      <c r="E468" s="350">
        <v>2399.0666666666666</v>
      </c>
      <c r="F468" s="350">
        <v>2348.0333333333333</v>
      </c>
      <c r="G468" s="350">
        <v>2319.0666666666666</v>
      </c>
      <c r="H468" s="350">
        <v>2479.0666666666666</v>
      </c>
      <c r="I468" s="350">
        <v>2508.0333333333328</v>
      </c>
      <c r="J468" s="350">
        <v>2559.0666666666666</v>
      </c>
      <c r="K468" s="349">
        <v>2457</v>
      </c>
      <c r="L468" s="349">
        <v>2377</v>
      </c>
      <c r="M468" s="349">
        <v>8.7415000000000003</v>
      </c>
      <c r="N468" s="1"/>
      <c r="O468" s="1"/>
    </row>
    <row r="469" spans="1:15" ht="12.75" customHeight="1">
      <c r="A469" s="30">
        <v>459</v>
      </c>
      <c r="B469" s="378" t="s">
        <v>205</v>
      </c>
      <c r="C469" s="349">
        <v>2700.4</v>
      </c>
      <c r="D469" s="350">
        <v>2665.9666666666667</v>
      </c>
      <c r="E469" s="350">
        <v>2620.0833333333335</v>
      </c>
      <c r="F469" s="350">
        <v>2539.7666666666669</v>
      </c>
      <c r="G469" s="350">
        <v>2493.8833333333337</v>
      </c>
      <c r="H469" s="350">
        <v>2746.2833333333333</v>
      </c>
      <c r="I469" s="350">
        <v>2792.1666666666665</v>
      </c>
      <c r="J469" s="350">
        <v>2872.4833333333331</v>
      </c>
      <c r="K469" s="349">
        <v>2711.85</v>
      </c>
      <c r="L469" s="349">
        <v>2585.65</v>
      </c>
      <c r="M469" s="349">
        <v>3.5934499999999998</v>
      </c>
      <c r="N469" s="1"/>
      <c r="O469" s="1"/>
    </row>
    <row r="470" spans="1:15" ht="12.75" customHeight="1">
      <c r="A470" s="30">
        <v>460</v>
      </c>
      <c r="B470" s="378" t="s">
        <v>206</v>
      </c>
      <c r="C470" s="349">
        <v>472.2</v>
      </c>
      <c r="D470" s="350">
        <v>468.06666666666666</v>
      </c>
      <c r="E470" s="350">
        <v>462.13333333333333</v>
      </c>
      <c r="F470" s="350">
        <v>452.06666666666666</v>
      </c>
      <c r="G470" s="350">
        <v>446.13333333333333</v>
      </c>
      <c r="H470" s="350">
        <v>478.13333333333333</v>
      </c>
      <c r="I470" s="350">
        <v>484.06666666666661</v>
      </c>
      <c r="J470" s="350">
        <v>494.13333333333333</v>
      </c>
      <c r="K470" s="349">
        <v>474</v>
      </c>
      <c r="L470" s="349">
        <v>458</v>
      </c>
      <c r="M470" s="349">
        <v>4.6829900000000002</v>
      </c>
      <c r="N470" s="1"/>
      <c r="O470" s="1"/>
    </row>
    <row r="471" spans="1:15" ht="12.75" customHeight="1">
      <c r="A471" s="30">
        <v>461</v>
      </c>
      <c r="B471" s="378" t="s">
        <v>207</v>
      </c>
      <c r="C471" s="349">
        <v>1049.55</v>
      </c>
      <c r="D471" s="350">
        <v>1036.6499999999999</v>
      </c>
      <c r="E471" s="350">
        <v>1014.8999999999996</v>
      </c>
      <c r="F471" s="350">
        <v>980.24999999999977</v>
      </c>
      <c r="G471" s="350">
        <v>958.49999999999955</v>
      </c>
      <c r="H471" s="350">
        <v>1071.2999999999997</v>
      </c>
      <c r="I471" s="350">
        <v>1093.0500000000002</v>
      </c>
      <c r="J471" s="350">
        <v>1127.6999999999998</v>
      </c>
      <c r="K471" s="349">
        <v>1058.4000000000001</v>
      </c>
      <c r="L471" s="349">
        <v>1002</v>
      </c>
      <c r="M471" s="349">
        <v>7.1442899999999998</v>
      </c>
      <c r="N471" s="1"/>
      <c r="O471" s="1"/>
    </row>
    <row r="472" spans="1:15" ht="12.75" customHeight="1">
      <c r="A472" s="30">
        <v>462</v>
      </c>
      <c r="B472" s="378" t="s">
        <v>541</v>
      </c>
      <c r="C472" s="349">
        <v>50.95</v>
      </c>
      <c r="D472" s="350">
        <v>50.983333333333327</v>
      </c>
      <c r="E472" s="350">
        <v>50.216666666666654</v>
      </c>
      <c r="F472" s="350">
        <v>49.483333333333327</v>
      </c>
      <c r="G472" s="350">
        <v>48.716666666666654</v>
      </c>
      <c r="H472" s="350">
        <v>51.716666666666654</v>
      </c>
      <c r="I472" s="350">
        <v>52.48333333333332</v>
      </c>
      <c r="J472" s="350">
        <v>53.216666666666654</v>
      </c>
      <c r="K472" s="349">
        <v>51.75</v>
      </c>
      <c r="L472" s="349">
        <v>50.25</v>
      </c>
      <c r="M472" s="349">
        <v>77.58023</v>
      </c>
      <c r="N472" s="1"/>
      <c r="O472" s="1"/>
    </row>
    <row r="473" spans="1:15" ht="12.75" customHeight="1">
      <c r="A473" s="30">
        <v>463</v>
      </c>
      <c r="B473" s="378" t="s">
        <v>542</v>
      </c>
      <c r="C473" s="349">
        <v>178.7</v>
      </c>
      <c r="D473" s="350">
        <v>174.83333333333334</v>
      </c>
      <c r="E473" s="350">
        <v>168.86666666666667</v>
      </c>
      <c r="F473" s="350">
        <v>159.03333333333333</v>
      </c>
      <c r="G473" s="350">
        <v>153.06666666666666</v>
      </c>
      <c r="H473" s="350">
        <v>184.66666666666669</v>
      </c>
      <c r="I473" s="350">
        <v>190.63333333333333</v>
      </c>
      <c r="J473" s="350">
        <v>200.4666666666667</v>
      </c>
      <c r="K473" s="349">
        <v>180.8</v>
      </c>
      <c r="L473" s="349">
        <v>165</v>
      </c>
      <c r="M473" s="349">
        <v>5.6096199999999996</v>
      </c>
      <c r="N473" s="1"/>
      <c r="O473" s="1"/>
    </row>
    <row r="474" spans="1:15" ht="12.75" customHeight="1">
      <c r="A474" s="30">
        <v>464</v>
      </c>
      <c r="B474" s="378" t="s">
        <v>529</v>
      </c>
      <c r="C474" s="349">
        <v>805.1</v>
      </c>
      <c r="D474" s="350">
        <v>804.35</v>
      </c>
      <c r="E474" s="350">
        <v>793.75</v>
      </c>
      <c r="F474" s="350">
        <v>782.4</v>
      </c>
      <c r="G474" s="350">
        <v>771.8</v>
      </c>
      <c r="H474" s="350">
        <v>815.7</v>
      </c>
      <c r="I474" s="350">
        <v>826.30000000000018</v>
      </c>
      <c r="J474" s="350">
        <v>837.65000000000009</v>
      </c>
      <c r="K474" s="349">
        <v>814.95</v>
      </c>
      <c r="L474" s="349">
        <v>793</v>
      </c>
      <c r="M474" s="349">
        <v>0.48110999999999998</v>
      </c>
      <c r="N474" s="1"/>
      <c r="O474" s="1"/>
    </row>
    <row r="475" spans="1:15" ht="12.75" customHeight="1">
      <c r="A475" s="30">
        <v>465</v>
      </c>
      <c r="B475" s="378" t="s">
        <v>852</v>
      </c>
      <c r="C475" s="349">
        <v>130.55000000000001</v>
      </c>
      <c r="D475" s="350">
        <v>130.55000000000001</v>
      </c>
      <c r="E475" s="350">
        <v>130.55000000000001</v>
      </c>
      <c r="F475" s="350">
        <v>130.55000000000001</v>
      </c>
      <c r="G475" s="350">
        <v>130.55000000000001</v>
      </c>
      <c r="H475" s="350">
        <v>130.55000000000001</v>
      </c>
      <c r="I475" s="350">
        <v>130.55000000000001</v>
      </c>
      <c r="J475" s="350">
        <v>130.55000000000001</v>
      </c>
      <c r="K475" s="349">
        <v>130.55000000000001</v>
      </c>
      <c r="L475" s="349">
        <v>130.55000000000001</v>
      </c>
      <c r="M475" s="349">
        <v>8.3976199999999999</v>
      </c>
      <c r="N475" s="1"/>
      <c r="O475" s="1"/>
    </row>
    <row r="476" spans="1:15" ht="12.75" customHeight="1">
      <c r="A476" s="30">
        <v>466</v>
      </c>
      <c r="B476" s="378" t="s">
        <v>530</v>
      </c>
      <c r="C476" s="349">
        <v>58.55</v>
      </c>
      <c r="D476" s="350">
        <v>59.20000000000001</v>
      </c>
      <c r="E476" s="350">
        <v>56.800000000000018</v>
      </c>
      <c r="F476" s="350">
        <v>55.050000000000011</v>
      </c>
      <c r="G476" s="350">
        <v>52.65000000000002</v>
      </c>
      <c r="H476" s="350">
        <v>60.950000000000017</v>
      </c>
      <c r="I476" s="350">
        <v>63.350000000000009</v>
      </c>
      <c r="J476" s="350">
        <v>65.100000000000023</v>
      </c>
      <c r="K476" s="349">
        <v>61.6</v>
      </c>
      <c r="L476" s="349">
        <v>57.45</v>
      </c>
      <c r="M476" s="349">
        <v>137.58223000000001</v>
      </c>
      <c r="N476" s="1"/>
      <c r="O476" s="1"/>
    </row>
    <row r="477" spans="1:15" ht="12.75" customHeight="1">
      <c r="A477" s="30">
        <v>467</v>
      </c>
      <c r="B477" s="378" t="s">
        <v>208</v>
      </c>
      <c r="C477" s="349">
        <v>663.5</v>
      </c>
      <c r="D477" s="350">
        <v>656</v>
      </c>
      <c r="E477" s="350">
        <v>645.5</v>
      </c>
      <c r="F477" s="350">
        <v>627.5</v>
      </c>
      <c r="G477" s="350">
        <v>617</v>
      </c>
      <c r="H477" s="350">
        <v>674</v>
      </c>
      <c r="I477" s="350">
        <v>684.5</v>
      </c>
      <c r="J477" s="350">
        <v>702.5</v>
      </c>
      <c r="K477" s="349">
        <v>666.5</v>
      </c>
      <c r="L477" s="349">
        <v>638</v>
      </c>
      <c r="M477" s="349">
        <v>12.25239</v>
      </c>
      <c r="N477" s="1"/>
      <c r="O477" s="1"/>
    </row>
    <row r="478" spans="1:15" ht="12.75" customHeight="1">
      <c r="A478" s="30">
        <v>468</v>
      </c>
      <c r="B478" s="378" t="s">
        <v>209</v>
      </c>
      <c r="C478" s="349">
        <v>1516</v>
      </c>
      <c r="D478" s="350">
        <v>1510.2666666666667</v>
      </c>
      <c r="E478" s="350">
        <v>1498.5333333333333</v>
      </c>
      <c r="F478" s="350">
        <v>1481.0666666666666</v>
      </c>
      <c r="G478" s="350">
        <v>1469.3333333333333</v>
      </c>
      <c r="H478" s="350">
        <v>1527.7333333333333</v>
      </c>
      <c r="I478" s="350">
        <v>1539.4666666666665</v>
      </c>
      <c r="J478" s="350">
        <v>1556.9333333333334</v>
      </c>
      <c r="K478" s="349">
        <v>1522</v>
      </c>
      <c r="L478" s="349">
        <v>1492.8</v>
      </c>
      <c r="M478" s="349">
        <v>1.3122199999999999</v>
      </c>
      <c r="N478" s="1"/>
      <c r="O478" s="1"/>
    </row>
    <row r="479" spans="1:15" ht="12.75" customHeight="1">
      <c r="A479" s="30">
        <v>469</v>
      </c>
      <c r="B479" s="378" t="s">
        <v>544</v>
      </c>
      <c r="C479" s="349">
        <v>12.2</v>
      </c>
      <c r="D479" s="350">
        <v>12.283333333333331</v>
      </c>
      <c r="E479" s="350">
        <v>12.116666666666664</v>
      </c>
      <c r="F479" s="350">
        <v>12.033333333333331</v>
      </c>
      <c r="G479" s="350">
        <v>11.866666666666664</v>
      </c>
      <c r="H479" s="350">
        <v>12.366666666666664</v>
      </c>
      <c r="I479" s="350">
        <v>12.533333333333331</v>
      </c>
      <c r="J479" s="350">
        <v>12.616666666666664</v>
      </c>
      <c r="K479" s="349">
        <v>12.45</v>
      </c>
      <c r="L479" s="349">
        <v>12.2</v>
      </c>
      <c r="M479" s="349">
        <v>28.841760000000001</v>
      </c>
      <c r="N479" s="1"/>
      <c r="O479" s="1"/>
    </row>
    <row r="480" spans="1:15" ht="12.75" customHeight="1">
      <c r="A480" s="30">
        <v>470</v>
      </c>
      <c r="B480" s="378" t="s">
        <v>545</v>
      </c>
      <c r="C480" s="349">
        <v>517.04999999999995</v>
      </c>
      <c r="D480" s="350">
        <v>489.48333333333329</v>
      </c>
      <c r="E480" s="350">
        <v>459.21666666666658</v>
      </c>
      <c r="F480" s="350">
        <v>401.38333333333327</v>
      </c>
      <c r="G480" s="350">
        <v>371.11666666666656</v>
      </c>
      <c r="H480" s="350">
        <v>547.31666666666661</v>
      </c>
      <c r="I480" s="350">
        <v>577.58333333333337</v>
      </c>
      <c r="J480" s="350">
        <v>635.41666666666663</v>
      </c>
      <c r="K480" s="349">
        <v>519.75</v>
      </c>
      <c r="L480" s="349">
        <v>431.65</v>
      </c>
      <c r="M480" s="349">
        <v>1.81033</v>
      </c>
      <c r="N480" s="1"/>
      <c r="O480" s="1"/>
    </row>
    <row r="481" spans="1:15" ht="12.75" customHeight="1">
      <c r="A481" s="30">
        <v>471</v>
      </c>
      <c r="B481" s="378" t="s">
        <v>547</v>
      </c>
      <c r="C481" s="349">
        <v>107.7</v>
      </c>
      <c r="D481" s="350">
        <v>107.11666666666667</v>
      </c>
      <c r="E481" s="350">
        <v>104.03333333333335</v>
      </c>
      <c r="F481" s="350">
        <v>100.36666666666667</v>
      </c>
      <c r="G481" s="350">
        <v>97.283333333333346</v>
      </c>
      <c r="H481" s="350">
        <v>110.78333333333335</v>
      </c>
      <c r="I481" s="350">
        <v>113.86666666666666</v>
      </c>
      <c r="J481" s="350">
        <v>117.53333333333335</v>
      </c>
      <c r="K481" s="349">
        <v>110.2</v>
      </c>
      <c r="L481" s="349">
        <v>103.45</v>
      </c>
      <c r="M481" s="349">
        <v>11.75351</v>
      </c>
      <c r="N481" s="1"/>
      <c r="O481" s="1"/>
    </row>
    <row r="482" spans="1:15" ht="12.75" customHeight="1">
      <c r="A482" s="30">
        <v>472</v>
      </c>
      <c r="B482" s="378" t="s">
        <v>548</v>
      </c>
      <c r="C482" s="349">
        <v>16.95</v>
      </c>
      <c r="D482" s="350">
        <v>16.966666666666665</v>
      </c>
      <c r="E482" s="350">
        <v>16.633333333333329</v>
      </c>
      <c r="F482" s="350">
        <v>16.316666666666663</v>
      </c>
      <c r="G482" s="350">
        <v>15.983333333333327</v>
      </c>
      <c r="H482" s="350">
        <v>17.283333333333331</v>
      </c>
      <c r="I482" s="350">
        <v>17.616666666666667</v>
      </c>
      <c r="J482" s="350">
        <v>17.933333333333334</v>
      </c>
      <c r="K482" s="349">
        <v>17.3</v>
      </c>
      <c r="L482" s="349">
        <v>16.649999999999999</v>
      </c>
      <c r="M482" s="349">
        <v>22.64836</v>
      </c>
      <c r="N482" s="1"/>
      <c r="O482" s="1"/>
    </row>
    <row r="483" spans="1:15" ht="12.75" customHeight="1">
      <c r="A483" s="30">
        <v>473</v>
      </c>
      <c r="B483" s="378" t="s">
        <v>210</v>
      </c>
      <c r="C483" s="349">
        <v>6749.55</v>
      </c>
      <c r="D483" s="350">
        <v>6731.8999999999987</v>
      </c>
      <c r="E483" s="350">
        <v>6693.7999999999975</v>
      </c>
      <c r="F483" s="350">
        <v>6638.0499999999984</v>
      </c>
      <c r="G483" s="350">
        <v>6599.9499999999971</v>
      </c>
      <c r="H483" s="350">
        <v>6787.6499999999978</v>
      </c>
      <c r="I483" s="350">
        <v>6825.7499999999982</v>
      </c>
      <c r="J483" s="350">
        <v>6881.4999999999982</v>
      </c>
      <c r="K483" s="349">
        <v>6770</v>
      </c>
      <c r="L483" s="349">
        <v>6676.15</v>
      </c>
      <c r="M483" s="349">
        <v>3.5923600000000002</v>
      </c>
      <c r="N483" s="1"/>
      <c r="O483" s="1"/>
    </row>
    <row r="484" spans="1:15" ht="12.75" customHeight="1">
      <c r="A484" s="30">
        <v>474</v>
      </c>
      <c r="B484" s="378" t="s">
        <v>279</v>
      </c>
      <c r="C484" s="349">
        <v>40.9</v>
      </c>
      <c r="D484" s="350">
        <v>40.733333333333334</v>
      </c>
      <c r="E484" s="350">
        <v>39.466666666666669</v>
      </c>
      <c r="F484" s="350">
        <v>38.033333333333331</v>
      </c>
      <c r="G484" s="350">
        <v>36.766666666666666</v>
      </c>
      <c r="H484" s="350">
        <v>42.166666666666671</v>
      </c>
      <c r="I484" s="350">
        <v>43.433333333333337</v>
      </c>
      <c r="J484" s="350">
        <v>44.866666666666674</v>
      </c>
      <c r="K484" s="349">
        <v>42</v>
      </c>
      <c r="L484" s="349">
        <v>39.299999999999997</v>
      </c>
      <c r="M484" s="349">
        <v>195.94130999999999</v>
      </c>
      <c r="N484" s="1"/>
      <c r="O484" s="1"/>
    </row>
    <row r="485" spans="1:15" ht="12.75" customHeight="1">
      <c r="A485" s="30">
        <v>475</v>
      </c>
      <c r="B485" s="378" t="s">
        <v>211</v>
      </c>
      <c r="C485" s="349">
        <v>693.35</v>
      </c>
      <c r="D485" s="350">
        <v>688.43333333333339</v>
      </c>
      <c r="E485" s="350">
        <v>681.16666666666674</v>
      </c>
      <c r="F485" s="350">
        <v>668.98333333333335</v>
      </c>
      <c r="G485" s="350">
        <v>661.7166666666667</v>
      </c>
      <c r="H485" s="350">
        <v>700.61666666666679</v>
      </c>
      <c r="I485" s="350">
        <v>707.88333333333344</v>
      </c>
      <c r="J485" s="350">
        <v>720.06666666666683</v>
      </c>
      <c r="K485" s="349">
        <v>695.7</v>
      </c>
      <c r="L485" s="349">
        <v>676.25</v>
      </c>
      <c r="M485" s="349">
        <v>28.410520000000002</v>
      </c>
      <c r="N485" s="1"/>
      <c r="O485" s="1"/>
    </row>
    <row r="486" spans="1:15" ht="12.75" customHeight="1">
      <c r="A486" s="30">
        <v>476</v>
      </c>
      <c r="B486" s="378" t="s">
        <v>546</v>
      </c>
      <c r="C486" s="349">
        <v>791</v>
      </c>
      <c r="D486" s="350">
        <v>792.66666666666663</v>
      </c>
      <c r="E486" s="350">
        <v>776.63333333333321</v>
      </c>
      <c r="F486" s="350">
        <v>762.26666666666654</v>
      </c>
      <c r="G486" s="350">
        <v>746.23333333333312</v>
      </c>
      <c r="H486" s="350">
        <v>807.0333333333333</v>
      </c>
      <c r="I486" s="350">
        <v>823.06666666666683</v>
      </c>
      <c r="J486" s="350">
        <v>837.43333333333339</v>
      </c>
      <c r="K486" s="349">
        <v>808.7</v>
      </c>
      <c r="L486" s="349">
        <v>778.3</v>
      </c>
      <c r="M486" s="349">
        <v>1.4089499999999999</v>
      </c>
      <c r="N486" s="1"/>
      <c r="O486" s="1"/>
    </row>
    <row r="487" spans="1:15" ht="12.75" customHeight="1">
      <c r="A487" s="30">
        <v>477</v>
      </c>
      <c r="B487" s="378" t="s">
        <v>551</v>
      </c>
      <c r="C487" s="349">
        <v>399.7</v>
      </c>
      <c r="D487" s="350">
        <v>401.48333333333335</v>
      </c>
      <c r="E487" s="350">
        <v>396.2166666666667</v>
      </c>
      <c r="F487" s="350">
        <v>392.73333333333335</v>
      </c>
      <c r="G487" s="350">
        <v>387.4666666666667</v>
      </c>
      <c r="H487" s="350">
        <v>404.9666666666667</v>
      </c>
      <c r="I487" s="350">
        <v>410.23333333333335</v>
      </c>
      <c r="J487" s="350">
        <v>413.7166666666667</v>
      </c>
      <c r="K487" s="349">
        <v>406.75</v>
      </c>
      <c r="L487" s="349">
        <v>398</v>
      </c>
      <c r="M487" s="349">
        <v>1.0605800000000001</v>
      </c>
      <c r="N487" s="1"/>
      <c r="O487" s="1"/>
    </row>
    <row r="488" spans="1:15" ht="12.75" customHeight="1">
      <c r="A488" s="30">
        <v>478</v>
      </c>
      <c r="B488" s="378" t="s">
        <v>552</v>
      </c>
      <c r="C488" s="349">
        <v>32.9</v>
      </c>
      <c r="D488" s="350">
        <v>33.06666666666667</v>
      </c>
      <c r="E488" s="350">
        <v>32.533333333333339</v>
      </c>
      <c r="F488" s="350">
        <v>32.166666666666671</v>
      </c>
      <c r="G488" s="350">
        <v>31.63333333333334</v>
      </c>
      <c r="H488" s="350">
        <v>33.433333333333337</v>
      </c>
      <c r="I488" s="350">
        <v>33.966666666666669</v>
      </c>
      <c r="J488" s="350">
        <v>34.333333333333336</v>
      </c>
      <c r="K488" s="349">
        <v>33.6</v>
      </c>
      <c r="L488" s="349">
        <v>32.700000000000003</v>
      </c>
      <c r="M488" s="349">
        <v>24.985530000000001</v>
      </c>
      <c r="N488" s="1"/>
      <c r="O488" s="1"/>
    </row>
    <row r="489" spans="1:15" ht="12.75" customHeight="1">
      <c r="A489" s="30">
        <v>479</v>
      </c>
      <c r="B489" s="378" t="s">
        <v>553</v>
      </c>
      <c r="C489" s="349">
        <v>867.1</v>
      </c>
      <c r="D489" s="350">
        <v>874.69999999999993</v>
      </c>
      <c r="E489" s="350">
        <v>854.39999999999986</v>
      </c>
      <c r="F489" s="350">
        <v>841.69999999999993</v>
      </c>
      <c r="G489" s="350">
        <v>821.39999999999986</v>
      </c>
      <c r="H489" s="350">
        <v>887.39999999999986</v>
      </c>
      <c r="I489" s="350">
        <v>907.69999999999982</v>
      </c>
      <c r="J489" s="350">
        <v>920.39999999999986</v>
      </c>
      <c r="K489" s="349">
        <v>895</v>
      </c>
      <c r="L489" s="349">
        <v>862</v>
      </c>
      <c r="M489" s="349">
        <v>0.64256000000000002</v>
      </c>
      <c r="N489" s="1"/>
      <c r="O489" s="1"/>
    </row>
    <row r="490" spans="1:15" ht="12.75" customHeight="1">
      <c r="A490" s="30">
        <v>480</v>
      </c>
      <c r="B490" s="378" t="s">
        <v>555</v>
      </c>
      <c r="C490" s="349">
        <v>368.55</v>
      </c>
      <c r="D490" s="350">
        <v>362.5</v>
      </c>
      <c r="E490" s="350">
        <v>351.05</v>
      </c>
      <c r="F490" s="350">
        <v>333.55</v>
      </c>
      <c r="G490" s="350">
        <v>322.10000000000002</v>
      </c>
      <c r="H490" s="350">
        <v>380</v>
      </c>
      <c r="I490" s="350">
        <v>391.45000000000005</v>
      </c>
      <c r="J490" s="350">
        <v>408.95</v>
      </c>
      <c r="K490" s="349">
        <v>373.95</v>
      </c>
      <c r="L490" s="349">
        <v>345</v>
      </c>
      <c r="M490" s="349">
        <v>6.1973500000000001</v>
      </c>
      <c r="N490" s="1"/>
      <c r="O490" s="1"/>
    </row>
    <row r="491" spans="1:15" ht="12.75" customHeight="1">
      <c r="A491" s="30">
        <v>481</v>
      </c>
      <c r="B491" s="378" t="s">
        <v>281</v>
      </c>
      <c r="C491" s="349">
        <v>917.55</v>
      </c>
      <c r="D491" s="350">
        <v>920.66666666666663</v>
      </c>
      <c r="E491" s="350">
        <v>908.13333333333321</v>
      </c>
      <c r="F491" s="350">
        <v>898.71666666666658</v>
      </c>
      <c r="G491" s="350">
        <v>886.18333333333317</v>
      </c>
      <c r="H491" s="350">
        <v>930.08333333333326</v>
      </c>
      <c r="I491" s="350">
        <v>942.61666666666679</v>
      </c>
      <c r="J491" s="350">
        <v>952.0333333333333</v>
      </c>
      <c r="K491" s="349">
        <v>933.2</v>
      </c>
      <c r="L491" s="349">
        <v>911.25</v>
      </c>
      <c r="M491" s="349">
        <v>2.8780899999999998</v>
      </c>
      <c r="N491" s="1"/>
      <c r="O491" s="1"/>
    </row>
    <row r="492" spans="1:15" ht="12.75" customHeight="1">
      <c r="A492" s="30">
        <v>482</v>
      </c>
      <c r="B492" s="378" t="s">
        <v>212</v>
      </c>
      <c r="C492" s="349">
        <v>350.1</v>
      </c>
      <c r="D492" s="350">
        <v>347.3</v>
      </c>
      <c r="E492" s="350">
        <v>342.15000000000003</v>
      </c>
      <c r="F492" s="350">
        <v>334.20000000000005</v>
      </c>
      <c r="G492" s="350">
        <v>329.05000000000007</v>
      </c>
      <c r="H492" s="350">
        <v>355.25</v>
      </c>
      <c r="I492" s="350">
        <v>360.4</v>
      </c>
      <c r="J492" s="350">
        <v>368.34999999999997</v>
      </c>
      <c r="K492" s="349">
        <v>352.45</v>
      </c>
      <c r="L492" s="349">
        <v>339.35</v>
      </c>
      <c r="M492" s="349">
        <v>98.957149999999999</v>
      </c>
      <c r="N492" s="1"/>
      <c r="O492" s="1"/>
    </row>
    <row r="493" spans="1:15" ht="12.75" customHeight="1">
      <c r="A493" s="30">
        <v>483</v>
      </c>
      <c r="B493" s="378" t="s">
        <v>556</v>
      </c>
      <c r="C493" s="349">
        <v>1974.35</v>
      </c>
      <c r="D493" s="350">
        <v>1971.4333333333334</v>
      </c>
      <c r="E493" s="350">
        <v>1952.9166666666667</v>
      </c>
      <c r="F493" s="350">
        <v>1931.4833333333333</v>
      </c>
      <c r="G493" s="350">
        <v>1912.9666666666667</v>
      </c>
      <c r="H493" s="350">
        <v>1992.8666666666668</v>
      </c>
      <c r="I493" s="350">
        <v>2011.3833333333332</v>
      </c>
      <c r="J493" s="350">
        <v>2032.8166666666668</v>
      </c>
      <c r="K493" s="349">
        <v>1989.95</v>
      </c>
      <c r="L493" s="349">
        <v>1950</v>
      </c>
      <c r="M493" s="349">
        <v>0.40382000000000001</v>
      </c>
      <c r="N493" s="1"/>
      <c r="O493" s="1"/>
    </row>
    <row r="494" spans="1:15" ht="12.75" customHeight="1">
      <c r="A494" s="30">
        <v>484</v>
      </c>
      <c r="B494" s="378" t="s">
        <v>280</v>
      </c>
      <c r="C494" s="349">
        <v>198.75</v>
      </c>
      <c r="D494" s="350">
        <v>200.06666666666669</v>
      </c>
      <c r="E494" s="350">
        <v>196.18333333333339</v>
      </c>
      <c r="F494" s="350">
        <v>193.6166666666667</v>
      </c>
      <c r="G494" s="350">
        <v>189.73333333333341</v>
      </c>
      <c r="H494" s="350">
        <v>202.63333333333338</v>
      </c>
      <c r="I494" s="350">
        <v>206.51666666666665</v>
      </c>
      <c r="J494" s="350">
        <v>209.08333333333337</v>
      </c>
      <c r="K494" s="349">
        <v>203.95</v>
      </c>
      <c r="L494" s="349">
        <v>197.5</v>
      </c>
      <c r="M494" s="349">
        <v>4.5170000000000003</v>
      </c>
      <c r="N494" s="1"/>
      <c r="O494" s="1"/>
    </row>
    <row r="495" spans="1:15" ht="12.75" customHeight="1">
      <c r="A495" s="30">
        <v>485</v>
      </c>
      <c r="B495" s="378" t="s">
        <v>557</v>
      </c>
      <c r="C495" s="349">
        <v>1819.9</v>
      </c>
      <c r="D495" s="350">
        <v>1811.0166666666667</v>
      </c>
      <c r="E495" s="350">
        <v>1777.0833333333333</v>
      </c>
      <c r="F495" s="350">
        <v>1734.2666666666667</v>
      </c>
      <c r="G495" s="350">
        <v>1700.3333333333333</v>
      </c>
      <c r="H495" s="350">
        <v>1853.8333333333333</v>
      </c>
      <c r="I495" s="350">
        <v>1887.7666666666667</v>
      </c>
      <c r="J495" s="350">
        <v>1930.5833333333333</v>
      </c>
      <c r="K495" s="349">
        <v>1844.95</v>
      </c>
      <c r="L495" s="349">
        <v>1768.2</v>
      </c>
      <c r="M495" s="349">
        <v>0.29979</v>
      </c>
      <c r="N495" s="1"/>
      <c r="O495" s="1"/>
    </row>
    <row r="496" spans="1:15" ht="12.75" customHeight="1">
      <c r="A496" s="30">
        <v>486</v>
      </c>
      <c r="B496" s="378" t="s">
        <v>550</v>
      </c>
      <c r="C496" s="349">
        <v>648</v>
      </c>
      <c r="D496" s="350">
        <v>618.76666666666665</v>
      </c>
      <c r="E496" s="350">
        <v>581.5333333333333</v>
      </c>
      <c r="F496" s="350">
        <v>515.06666666666661</v>
      </c>
      <c r="G496" s="350">
        <v>477.83333333333326</v>
      </c>
      <c r="H496" s="350">
        <v>685.23333333333335</v>
      </c>
      <c r="I496" s="350">
        <v>722.4666666666667</v>
      </c>
      <c r="J496" s="350">
        <v>788.93333333333339</v>
      </c>
      <c r="K496" s="349">
        <v>656</v>
      </c>
      <c r="L496" s="349">
        <v>552.29999999999995</v>
      </c>
      <c r="M496" s="349">
        <v>8.5612200000000005</v>
      </c>
      <c r="N496" s="1"/>
      <c r="O496" s="1"/>
    </row>
    <row r="497" spans="1:15" ht="12.75" customHeight="1">
      <c r="A497" s="30">
        <v>487</v>
      </c>
      <c r="B497" s="378" t="s">
        <v>549</v>
      </c>
      <c r="C497" s="349">
        <v>3440.65</v>
      </c>
      <c r="D497" s="350">
        <v>3490.5499999999997</v>
      </c>
      <c r="E497" s="350">
        <v>3351.0999999999995</v>
      </c>
      <c r="F497" s="350">
        <v>3261.5499999999997</v>
      </c>
      <c r="G497" s="350">
        <v>3122.0999999999995</v>
      </c>
      <c r="H497" s="350">
        <v>3580.0999999999995</v>
      </c>
      <c r="I497" s="350">
        <v>3719.5499999999993</v>
      </c>
      <c r="J497" s="350">
        <v>3809.0999999999995</v>
      </c>
      <c r="K497" s="349">
        <v>3630</v>
      </c>
      <c r="L497" s="349">
        <v>3401</v>
      </c>
      <c r="M497" s="349">
        <v>0.22145999999999999</v>
      </c>
      <c r="N497" s="1"/>
      <c r="O497" s="1"/>
    </row>
    <row r="498" spans="1:15" ht="12.75" customHeight="1">
      <c r="A498" s="30">
        <v>488</v>
      </c>
      <c r="B498" s="378" t="s">
        <v>213</v>
      </c>
      <c r="C498" s="349">
        <v>1239.1500000000001</v>
      </c>
      <c r="D498" s="350">
        <v>1229.5</v>
      </c>
      <c r="E498" s="350">
        <v>1214.6500000000001</v>
      </c>
      <c r="F498" s="350">
        <v>1190.1500000000001</v>
      </c>
      <c r="G498" s="350">
        <v>1175.3000000000002</v>
      </c>
      <c r="H498" s="350">
        <v>1254</v>
      </c>
      <c r="I498" s="350">
        <v>1268.8499999999999</v>
      </c>
      <c r="J498" s="350">
        <v>1293.3499999999999</v>
      </c>
      <c r="K498" s="349">
        <v>1244.3499999999999</v>
      </c>
      <c r="L498" s="349">
        <v>1205</v>
      </c>
      <c r="M498" s="349">
        <v>9.3932400000000005</v>
      </c>
      <c r="N498" s="1"/>
      <c r="O498" s="1"/>
    </row>
    <row r="499" spans="1:15" ht="12.75" customHeight="1">
      <c r="A499" s="30">
        <v>489</v>
      </c>
      <c r="B499" s="378" t="s">
        <v>554</v>
      </c>
      <c r="C499" s="349">
        <v>2468.5500000000002</v>
      </c>
      <c r="D499" s="350">
        <v>2488.6333333333332</v>
      </c>
      <c r="E499" s="350">
        <v>2425.2666666666664</v>
      </c>
      <c r="F499" s="350">
        <v>2381.9833333333331</v>
      </c>
      <c r="G499" s="350">
        <v>2318.6166666666663</v>
      </c>
      <c r="H499" s="350">
        <v>2531.9166666666665</v>
      </c>
      <c r="I499" s="350">
        <v>2595.2833333333333</v>
      </c>
      <c r="J499" s="350">
        <v>2638.5666666666666</v>
      </c>
      <c r="K499" s="349">
        <v>2552</v>
      </c>
      <c r="L499" s="349">
        <v>2445.35</v>
      </c>
      <c r="M499" s="349">
        <v>1.1083000000000001</v>
      </c>
      <c r="N499" s="1"/>
      <c r="O499" s="1"/>
    </row>
    <row r="500" spans="1:15" ht="12.75" customHeight="1">
      <c r="A500" s="30">
        <v>490</v>
      </c>
      <c r="B500" s="378" t="s">
        <v>558</v>
      </c>
      <c r="C500" s="349">
        <v>7689.25</v>
      </c>
      <c r="D500" s="350">
        <v>7634.8500000000013</v>
      </c>
      <c r="E500" s="350">
        <v>7305.5000000000027</v>
      </c>
      <c r="F500" s="350">
        <v>6921.7500000000018</v>
      </c>
      <c r="G500" s="350">
        <v>6592.4000000000033</v>
      </c>
      <c r="H500" s="350">
        <v>8018.6000000000022</v>
      </c>
      <c r="I500" s="350">
        <v>8347.9500000000007</v>
      </c>
      <c r="J500" s="350">
        <v>8731.7000000000007</v>
      </c>
      <c r="K500" s="349">
        <v>7964.2</v>
      </c>
      <c r="L500" s="349">
        <v>7251.1</v>
      </c>
      <c r="M500" s="349">
        <v>0.10918</v>
      </c>
      <c r="N500" s="1"/>
      <c r="O500" s="1"/>
    </row>
    <row r="501" spans="1:15" ht="12.75" customHeight="1">
      <c r="A501" s="30">
        <v>491</v>
      </c>
      <c r="B501" s="378" t="s">
        <v>559</v>
      </c>
      <c r="C501" s="349">
        <v>145.4</v>
      </c>
      <c r="D501" s="350">
        <v>145</v>
      </c>
      <c r="E501" s="350">
        <v>142.4</v>
      </c>
      <c r="F501" s="350">
        <v>139.4</v>
      </c>
      <c r="G501" s="350">
        <v>136.80000000000001</v>
      </c>
      <c r="H501" s="350">
        <v>148</v>
      </c>
      <c r="I501" s="350">
        <v>150.60000000000002</v>
      </c>
      <c r="J501" s="350">
        <v>153.6</v>
      </c>
      <c r="K501" s="349">
        <v>147.6</v>
      </c>
      <c r="L501" s="349">
        <v>142</v>
      </c>
      <c r="M501" s="349">
        <v>6.5513000000000003</v>
      </c>
      <c r="N501" s="1"/>
      <c r="O501" s="1"/>
    </row>
    <row r="502" spans="1:15" ht="12.75" customHeight="1">
      <c r="A502" s="30">
        <v>492</v>
      </c>
      <c r="B502" s="378" t="s">
        <v>560</v>
      </c>
      <c r="C502" s="349">
        <v>106.55</v>
      </c>
      <c r="D502" s="350">
        <v>106.86666666666667</v>
      </c>
      <c r="E502" s="350">
        <v>105.18333333333335</v>
      </c>
      <c r="F502" s="350">
        <v>103.81666666666668</v>
      </c>
      <c r="G502" s="350">
        <v>102.13333333333335</v>
      </c>
      <c r="H502" s="350">
        <v>108.23333333333335</v>
      </c>
      <c r="I502" s="350">
        <v>109.91666666666669</v>
      </c>
      <c r="J502" s="350">
        <v>111.28333333333335</v>
      </c>
      <c r="K502" s="349">
        <v>108.55</v>
      </c>
      <c r="L502" s="349">
        <v>105.5</v>
      </c>
      <c r="M502" s="349">
        <v>10.29574</v>
      </c>
      <c r="N502" s="1"/>
      <c r="O502" s="1"/>
    </row>
    <row r="503" spans="1:15" ht="12.75" customHeight="1">
      <c r="A503" s="30">
        <v>493</v>
      </c>
      <c r="B503" s="378" t="s">
        <v>561</v>
      </c>
      <c r="C503" s="349">
        <v>457.25</v>
      </c>
      <c r="D503" s="350">
        <v>452.55</v>
      </c>
      <c r="E503" s="350">
        <v>437.75</v>
      </c>
      <c r="F503" s="350">
        <v>418.25</v>
      </c>
      <c r="G503" s="350">
        <v>403.45</v>
      </c>
      <c r="H503" s="350">
        <v>472.05</v>
      </c>
      <c r="I503" s="350">
        <v>486.85000000000008</v>
      </c>
      <c r="J503" s="350">
        <v>506.35</v>
      </c>
      <c r="K503" s="349">
        <v>467.35</v>
      </c>
      <c r="L503" s="349">
        <v>433.05</v>
      </c>
      <c r="M503" s="349">
        <v>0.54113</v>
      </c>
      <c r="N503" s="1"/>
      <c r="O503" s="1"/>
    </row>
    <row r="504" spans="1:15" ht="12.75" customHeight="1">
      <c r="A504" s="30">
        <v>494</v>
      </c>
      <c r="B504" s="378" t="s">
        <v>282</v>
      </c>
      <c r="C504" s="349">
        <v>1660.35</v>
      </c>
      <c r="D504" s="350">
        <v>1663.4333333333334</v>
      </c>
      <c r="E504" s="350">
        <v>1646.9166666666667</v>
      </c>
      <c r="F504" s="350">
        <v>1633.4833333333333</v>
      </c>
      <c r="G504" s="350">
        <v>1616.9666666666667</v>
      </c>
      <c r="H504" s="350">
        <v>1676.8666666666668</v>
      </c>
      <c r="I504" s="350">
        <v>1693.3833333333332</v>
      </c>
      <c r="J504" s="350">
        <v>1706.8166666666668</v>
      </c>
      <c r="K504" s="349">
        <v>1679.95</v>
      </c>
      <c r="L504" s="349">
        <v>1650</v>
      </c>
      <c r="M504" s="349">
        <v>1.83891</v>
      </c>
      <c r="N504" s="1"/>
      <c r="O504" s="1"/>
    </row>
    <row r="505" spans="1:15" ht="12.75" customHeight="1">
      <c r="A505" s="30">
        <v>495</v>
      </c>
      <c r="B505" s="378" t="s">
        <v>214</v>
      </c>
      <c r="C505" s="349">
        <v>564.15</v>
      </c>
      <c r="D505" s="350">
        <v>563.08333333333337</v>
      </c>
      <c r="E505" s="350">
        <v>557.16666666666674</v>
      </c>
      <c r="F505" s="350">
        <v>550.18333333333339</v>
      </c>
      <c r="G505" s="350">
        <v>544.26666666666677</v>
      </c>
      <c r="H505" s="350">
        <v>570.06666666666672</v>
      </c>
      <c r="I505" s="350">
        <v>575.98333333333346</v>
      </c>
      <c r="J505" s="350">
        <v>582.9666666666667</v>
      </c>
      <c r="K505" s="349">
        <v>569</v>
      </c>
      <c r="L505" s="349">
        <v>556.1</v>
      </c>
      <c r="M505" s="349">
        <v>107.45062</v>
      </c>
      <c r="N505" s="1"/>
      <c r="O505" s="1"/>
    </row>
    <row r="506" spans="1:15" ht="12.75" customHeight="1">
      <c r="A506" s="30">
        <v>496</v>
      </c>
      <c r="B506" s="378" t="s">
        <v>562</v>
      </c>
      <c r="C506" s="349">
        <v>376.75</v>
      </c>
      <c r="D506" s="350">
        <v>380.16666666666669</v>
      </c>
      <c r="E506" s="350">
        <v>365.33333333333337</v>
      </c>
      <c r="F506" s="350">
        <v>353.91666666666669</v>
      </c>
      <c r="G506" s="350">
        <v>339.08333333333337</v>
      </c>
      <c r="H506" s="350">
        <v>391.58333333333337</v>
      </c>
      <c r="I506" s="350">
        <v>406.41666666666674</v>
      </c>
      <c r="J506" s="350">
        <v>417.83333333333337</v>
      </c>
      <c r="K506" s="349">
        <v>395</v>
      </c>
      <c r="L506" s="349">
        <v>368.75</v>
      </c>
      <c r="M506" s="349">
        <v>8.0113599999999998</v>
      </c>
      <c r="N506" s="1"/>
      <c r="O506" s="1"/>
    </row>
    <row r="507" spans="1:15" ht="12.75" customHeight="1">
      <c r="A507" s="30">
        <v>497</v>
      </c>
      <c r="B507" s="378" t="s">
        <v>283</v>
      </c>
      <c r="C507" s="349">
        <v>13.6</v>
      </c>
      <c r="D507" s="350">
        <v>13.566666666666668</v>
      </c>
      <c r="E507" s="350">
        <v>13.383333333333336</v>
      </c>
      <c r="F507" s="350">
        <v>13.166666666666668</v>
      </c>
      <c r="G507" s="350">
        <v>12.983333333333336</v>
      </c>
      <c r="H507" s="350">
        <v>13.783333333333337</v>
      </c>
      <c r="I507" s="350">
        <v>13.96666666666667</v>
      </c>
      <c r="J507" s="350">
        <v>14.183333333333337</v>
      </c>
      <c r="K507" s="349">
        <v>13.75</v>
      </c>
      <c r="L507" s="349">
        <v>13.35</v>
      </c>
      <c r="M507" s="349">
        <v>1100.47883</v>
      </c>
      <c r="N507" s="1"/>
      <c r="O507" s="1"/>
    </row>
    <row r="508" spans="1:15" ht="12.75" customHeight="1">
      <c r="A508" s="30">
        <v>498</v>
      </c>
      <c r="B508" s="378" t="s">
        <v>215</v>
      </c>
      <c r="C508" s="349">
        <v>240.45</v>
      </c>
      <c r="D508" s="350">
        <v>242.83333333333334</v>
      </c>
      <c r="E508" s="350">
        <v>234.7166666666667</v>
      </c>
      <c r="F508" s="350">
        <v>228.98333333333335</v>
      </c>
      <c r="G508" s="350">
        <v>220.8666666666667</v>
      </c>
      <c r="H508" s="350">
        <v>248.56666666666669</v>
      </c>
      <c r="I508" s="350">
        <v>256.68333333333328</v>
      </c>
      <c r="J508" s="350">
        <v>262.41666666666669</v>
      </c>
      <c r="K508" s="349">
        <v>250.95</v>
      </c>
      <c r="L508" s="349">
        <v>237.1</v>
      </c>
      <c r="M508" s="349">
        <v>140.21583000000001</v>
      </c>
      <c r="N508" s="1"/>
      <c r="O508" s="1"/>
    </row>
    <row r="509" spans="1:15" ht="12.75" customHeight="1">
      <c r="A509" s="30">
        <v>499</v>
      </c>
      <c r="B509" s="378" t="s">
        <v>563</v>
      </c>
      <c r="C509" s="349">
        <v>337.05</v>
      </c>
      <c r="D509" s="350">
        <v>337.18333333333334</v>
      </c>
      <c r="E509" s="350">
        <v>329.86666666666667</v>
      </c>
      <c r="F509" s="350">
        <v>322.68333333333334</v>
      </c>
      <c r="G509" s="350">
        <v>315.36666666666667</v>
      </c>
      <c r="H509" s="350">
        <v>344.36666666666667</v>
      </c>
      <c r="I509" s="350">
        <v>351.68333333333339</v>
      </c>
      <c r="J509" s="350">
        <v>358.86666666666667</v>
      </c>
      <c r="K509" s="349">
        <v>344.5</v>
      </c>
      <c r="L509" s="349">
        <v>330</v>
      </c>
      <c r="M509" s="349">
        <v>10.116020000000001</v>
      </c>
      <c r="N509" s="1"/>
      <c r="O509" s="1"/>
    </row>
    <row r="510" spans="1:15" ht="12.75" customHeight="1">
      <c r="A510" s="30">
        <v>500</v>
      </c>
      <c r="B510" s="378" t="s">
        <v>564</v>
      </c>
      <c r="C510" s="349">
        <v>1525.4</v>
      </c>
      <c r="D510" s="350">
        <v>1525.7833333333335</v>
      </c>
      <c r="E510" s="350">
        <v>1509.616666666667</v>
      </c>
      <c r="F510" s="350">
        <v>1493.8333333333335</v>
      </c>
      <c r="G510" s="350">
        <v>1477.666666666667</v>
      </c>
      <c r="H510" s="350">
        <v>1541.5666666666671</v>
      </c>
      <c r="I510" s="350">
        <v>1557.7333333333336</v>
      </c>
      <c r="J510" s="350">
        <v>1573.5166666666671</v>
      </c>
      <c r="K510" s="349">
        <v>1541.95</v>
      </c>
      <c r="L510" s="349">
        <v>1510</v>
      </c>
      <c r="M510" s="349">
        <v>0.61560000000000004</v>
      </c>
      <c r="N510" s="1"/>
      <c r="O510" s="1"/>
    </row>
    <row r="511" spans="1:15" ht="12.75" customHeight="1">
      <c r="A511" s="303"/>
      <c r="B511" s="303"/>
      <c r="C511" s="304"/>
      <c r="D511" s="304"/>
      <c r="E511" s="304"/>
      <c r="F511" s="304"/>
      <c r="G511" s="304"/>
      <c r="H511" s="304"/>
      <c r="I511" s="304"/>
      <c r="J511" s="303"/>
      <c r="K511" s="303"/>
      <c r="L511" s="303"/>
      <c r="M511" s="305"/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A518" s="63" t="s">
        <v>286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220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230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2" sqref="C1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2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7" t="s">
        <v>567</v>
      </c>
      <c r="C7" s="476"/>
      <c r="D7" s="7">
        <f>Main!B10</f>
        <v>44615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44614</v>
      </c>
      <c r="B10" s="29">
        <v>542579</v>
      </c>
      <c r="C10" s="28" t="s">
        <v>1052</v>
      </c>
      <c r="D10" s="28" t="s">
        <v>1053</v>
      </c>
      <c r="E10" s="28" t="s">
        <v>577</v>
      </c>
      <c r="F10" s="87">
        <v>181000</v>
      </c>
      <c r="G10" s="29">
        <v>66.67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44614</v>
      </c>
      <c r="B11" s="29">
        <v>542579</v>
      </c>
      <c r="C11" s="28" t="s">
        <v>1052</v>
      </c>
      <c r="D11" s="28" t="s">
        <v>1107</v>
      </c>
      <c r="E11" s="28" t="s">
        <v>576</v>
      </c>
      <c r="F11" s="87">
        <v>150000</v>
      </c>
      <c r="G11" s="29">
        <v>66.75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44614</v>
      </c>
      <c r="B12" s="29">
        <v>542579</v>
      </c>
      <c r="C12" s="28" t="s">
        <v>1052</v>
      </c>
      <c r="D12" s="28" t="s">
        <v>1054</v>
      </c>
      <c r="E12" s="28" t="s">
        <v>577</v>
      </c>
      <c r="F12" s="87">
        <v>232199</v>
      </c>
      <c r="G12" s="29">
        <v>66.2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44614</v>
      </c>
      <c r="B13" s="29">
        <v>542579</v>
      </c>
      <c r="C13" s="28" t="s">
        <v>1052</v>
      </c>
      <c r="D13" s="28" t="s">
        <v>1076</v>
      </c>
      <c r="E13" s="28" t="s">
        <v>576</v>
      </c>
      <c r="F13" s="87">
        <v>150000</v>
      </c>
      <c r="G13" s="29">
        <v>66.3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44614</v>
      </c>
      <c r="B14" s="29">
        <v>539300</v>
      </c>
      <c r="C14" s="28" t="s">
        <v>1108</v>
      </c>
      <c r="D14" s="28" t="s">
        <v>854</v>
      </c>
      <c r="E14" s="28" t="s">
        <v>577</v>
      </c>
      <c r="F14" s="87">
        <v>30000</v>
      </c>
      <c r="G14" s="29">
        <v>71.25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44614</v>
      </c>
      <c r="B15" s="29">
        <v>531681</v>
      </c>
      <c r="C15" s="28" t="s">
        <v>1109</v>
      </c>
      <c r="D15" s="28" t="s">
        <v>1110</v>
      </c>
      <c r="E15" s="28" t="s">
        <v>577</v>
      </c>
      <c r="F15" s="87">
        <v>337071</v>
      </c>
      <c r="G15" s="29">
        <v>1.6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44614</v>
      </c>
      <c r="B16" s="29">
        <v>532113</v>
      </c>
      <c r="C16" s="28" t="s">
        <v>1111</v>
      </c>
      <c r="D16" s="28" t="s">
        <v>1112</v>
      </c>
      <c r="E16" s="28" t="s">
        <v>577</v>
      </c>
      <c r="F16" s="87">
        <v>30000</v>
      </c>
      <c r="G16" s="29">
        <v>3.08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44614</v>
      </c>
      <c r="B17" s="29">
        <v>524440</v>
      </c>
      <c r="C17" s="28" t="s">
        <v>1113</v>
      </c>
      <c r="D17" s="28" t="s">
        <v>1114</v>
      </c>
      <c r="E17" s="28" t="s">
        <v>576</v>
      </c>
      <c r="F17" s="87">
        <v>152000</v>
      </c>
      <c r="G17" s="29">
        <v>32.659999999999997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44614</v>
      </c>
      <c r="B18" s="29">
        <v>524440</v>
      </c>
      <c r="C18" s="28" t="s">
        <v>1113</v>
      </c>
      <c r="D18" s="28" t="s">
        <v>1115</v>
      </c>
      <c r="E18" s="28" t="s">
        <v>577</v>
      </c>
      <c r="F18" s="87">
        <v>149700</v>
      </c>
      <c r="G18" s="29">
        <v>32.67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44614</v>
      </c>
      <c r="B19" s="29">
        <v>543435</v>
      </c>
      <c r="C19" s="28" t="s">
        <v>1116</v>
      </c>
      <c r="D19" s="28" t="s">
        <v>1117</v>
      </c>
      <c r="E19" s="28" t="s">
        <v>576</v>
      </c>
      <c r="F19" s="87">
        <v>18000</v>
      </c>
      <c r="G19" s="29">
        <v>100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44614</v>
      </c>
      <c r="B20" s="29">
        <v>543435</v>
      </c>
      <c r="C20" s="28" t="s">
        <v>1116</v>
      </c>
      <c r="D20" s="28" t="s">
        <v>1118</v>
      </c>
      <c r="E20" s="28" t="s">
        <v>577</v>
      </c>
      <c r="F20" s="87">
        <v>18000</v>
      </c>
      <c r="G20" s="29">
        <v>100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44614</v>
      </c>
      <c r="B21" s="29">
        <v>539559</v>
      </c>
      <c r="C21" s="28" t="s">
        <v>1119</v>
      </c>
      <c r="D21" s="28" t="s">
        <v>1120</v>
      </c>
      <c r="E21" s="28" t="s">
        <v>576</v>
      </c>
      <c r="F21" s="87">
        <v>40788</v>
      </c>
      <c r="G21" s="29">
        <v>11.5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44614</v>
      </c>
      <c r="B22" s="29">
        <v>524752</v>
      </c>
      <c r="C22" s="28" t="s">
        <v>1121</v>
      </c>
      <c r="D22" s="28" t="s">
        <v>1122</v>
      </c>
      <c r="E22" s="28" t="s">
        <v>576</v>
      </c>
      <c r="F22" s="87">
        <v>74942</v>
      </c>
      <c r="G22" s="29">
        <v>67.13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44614</v>
      </c>
      <c r="B23" s="29">
        <v>539197</v>
      </c>
      <c r="C23" s="28" t="s">
        <v>1077</v>
      </c>
      <c r="D23" s="28" t="s">
        <v>1123</v>
      </c>
      <c r="E23" s="28" t="s">
        <v>576</v>
      </c>
      <c r="F23" s="87">
        <v>400000</v>
      </c>
      <c r="G23" s="29">
        <v>1.02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44614</v>
      </c>
      <c r="B24" s="29">
        <v>540811</v>
      </c>
      <c r="C24" s="28" t="s">
        <v>1124</v>
      </c>
      <c r="D24" s="28" t="s">
        <v>1125</v>
      </c>
      <c r="E24" s="28" t="s">
        <v>577</v>
      </c>
      <c r="F24" s="87">
        <v>60000</v>
      </c>
      <c r="G24" s="29">
        <v>17.25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44614</v>
      </c>
      <c r="B25" s="29">
        <v>526473</v>
      </c>
      <c r="C25" s="28" t="s">
        <v>1126</v>
      </c>
      <c r="D25" s="28" t="s">
        <v>1127</v>
      </c>
      <c r="E25" s="28" t="s">
        <v>576</v>
      </c>
      <c r="F25" s="87">
        <v>150000</v>
      </c>
      <c r="G25" s="29">
        <v>14.75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44614</v>
      </c>
      <c r="B26" s="29">
        <v>526473</v>
      </c>
      <c r="C26" s="28" t="s">
        <v>1126</v>
      </c>
      <c r="D26" s="28" t="s">
        <v>1128</v>
      </c>
      <c r="E26" s="28" t="s">
        <v>576</v>
      </c>
      <c r="F26" s="87">
        <v>150500</v>
      </c>
      <c r="G26" s="29">
        <v>14.75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44614</v>
      </c>
      <c r="B27" s="29">
        <v>526473</v>
      </c>
      <c r="C27" s="28" t="s">
        <v>1126</v>
      </c>
      <c r="D27" s="28" t="s">
        <v>1129</v>
      </c>
      <c r="E27" s="28" t="s">
        <v>576</v>
      </c>
      <c r="F27" s="87">
        <v>199999</v>
      </c>
      <c r="G27" s="29">
        <v>14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44614</v>
      </c>
      <c r="B28" s="29">
        <v>526473</v>
      </c>
      <c r="C28" s="28" t="s">
        <v>1126</v>
      </c>
      <c r="D28" s="28" t="s">
        <v>1130</v>
      </c>
      <c r="E28" s="28" t="s">
        <v>576</v>
      </c>
      <c r="F28" s="87">
        <v>240037</v>
      </c>
      <c r="G28" s="29">
        <v>14.11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44614</v>
      </c>
      <c r="B29" s="29">
        <v>526473</v>
      </c>
      <c r="C29" s="28" t="s">
        <v>1126</v>
      </c>
      <c r="D29" s="28" t="s">
        <v>1130</v>
      </c>
      <c r="E29" s="28" t="s">
        <v>577</v>
      </c>
      <c r="F29" s="87">
        <v>313759</v>
      </c>
      <c r="G29" s="29">
        <v>14.74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44614</v>
      </c>
      <c r="B30" s="29">
        <v>531137</v>
      </c>
      <c r="C30" s="28" t="s">
        <v>1020</v>
      </c>
      <c r="D30" s="28" t="s">
        <v>1131</v>
      </c>
      <c r="E30" s="28" t="s">
        <v>576</v>
      </c>
      <c r="F30" s="87">
        <v>21598</v>
      </c>
      <c r="G30" s="29">
        <v>1.77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44614</v>
      </c>
      <c r="B31" s="29">
        <v>531137</v>
      </c>
      <c r="C31" s="28" t="s">
        <v>1020</v>
      </c>
      <c r="D31" s="28" t="s">
        <v>1132</v>
      </c>
      <c r="E31" s="28" t="s">
        <v>576</v>
      </c>
      <c r="F31" s="87">
        <v>833239</v>
      </c>
      <c r="G31" s="29">
        <v>1.78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44614</v>
      </c>
      <c r="B32" s="29">
        <v>531137</v>
      </c>
      <c r="C32" s="28" t="s">
        <v>1020</v>
      </c>
      <c r="D32" s="28" t="s">
        <v>1132</v>
      </c>
      <c r="E32" s="28" t="s">
        <v>577</v>
      </c>
      <c r="F32" s="87">
        <v>552407</v>
      </c>
      <c r="G32" s="29">
        <v>1.77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44614</v>
      </c>
      <c r="B33" s="29">
        <v>531137</v>
      </c>
      <c r="C33" s="28" t="s">
        <v>1020</v>
      </c>
      <c r="D33" s="28" t="s">
        <v>1131</v>
      </c>
      <c r="E33" s="28" t="s">
        <v>577</v>
      </c>
      <c r="F33" s="87">
        <v>1281297</v>
      </c>
      <c r="G33" s="29">
        <v>1.78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44614</v>
      </c>
      <c r="B34" s="29">
        <v>531137</v>
      </c>
      <c r="C34" s="28" t="s">
        <v>1020</v>
      </c>
      <c r="D34" s="28" t="s">
        <v>854</v>
      </c>
      <c r="E34" s="28" t="s">
        <v>576</v>
      </c>
      <c r="F34" s="87">
        <v>2000000</v>
      </c>
      <c r="G34" s="29">
        <v>1.77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44614</v>
      </c>
      <c r="B35" s="29">
        <v>531137</v>
      </c>
      <c r="C35" s="28" t="s">
        <v>1020</v>
      </c>
      <c r="D35" s="28" t="s">
        <v>854</v>
      </c>
      <c r="E35" s="28" t="s">
        <v>577</v>
      </c>
      <c r="F35" s="87">
        <v>32102</v>
      </c>
      <c r="G35" s="29">
        <v>1.78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44614</v>
      </c>
      <c r="B36" s="29">
        <v>531137</v>
      </c>
      <c r="C36" s="28" t="s">
        <v>1020</v>
      </c>
      <c r="D36" s="28" t="s">
        <v>1021</v>
      </c>
      <c r="E36" s="28" t="s">
        <v>577</v>
      </c>
      <c r="F36" s="87">
        <v>1500039</v>
      </c>
      <c r="G36" s="29">
        <v>1.77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44614</v>
      </c>
      <c r="B37" s="29">
        <v>540614</v>
      </c>
      <c r="C37" s="28" t="s">
        <v>1133</v>
      </c>
      <c r="D37" s="28" t="s">
        <v>1134</v>
      </c>
      <c r="E37" s="28" t="s">
        <v>576</v>
      </c>
      <c r="F37" s="87">
        <v>325500</v>
      </c>
      <c r="G37" s="29">
        <v>8.9499999999999993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44614</v>
      </c>
      <c r="B38" s="29">
        <v>523277</v>
      </c>
      <c r="C38" s="28" t="s">
        <v>1135</v>
      </c>
      <c r="D38" s="28" t="s">
        <v>1081</v>
      </c>
      <c r="E38" s="28" t="s">
        <v>576</v>
      </c>
      <c r="F38" s="87">
        <v>4588554</v>
      </c>
      <c r="G38" s="29">
        <v>1.17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44614</v>
      </c>
      <c r="B39" s="29">
        <v>540377</v>
      </c>
      <c r="C39" s="28" t="s">
        <v>1136</v>
      </c>
      <c r="D39" s="28" t="s">
        <v>1137</v>
      </c>
      <c r="E39" s="28" t="s">
        <v>576</v>
      </c>
      <c r="F39" s="87">
        <v>24000</v>
      </c>
      <c r="G39" s="29">
        <v>35.6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44614</v>
      </c>
      <c r="B40" s="29">
        <v>540377</v>
      </c>
      <c r="C40" s="28" t="s">
        <v>1136</v>
      </c>
      <c r="D40" s="28" t="s">
        <v>1138</v>
      </c>
      <c r="E40" s="28" t="s">
        <v>577</v>
      </c>
      <c r="F40" s="87">
        <v>24000</v>
      </c>
      <c r="G40" s="29">
        <v>35.5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44614</v>
      </c>
      <c r="B41" s="29">
        <v>540377</v>
      </c>
      <c r="C41" s="28" t="s">
        <v>1136</v>
      </c>
      <c r="D41" s="28" t="s">
        <v>1139</v>
      </c>
      <c r="E41" s="28" t="s">
        <v>577</v>
      </c>
      <c r="F41" s="87">
        <v>18000</v>
      </c>
      <c r="G41" s="29">
        <v>35.5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44614</v>
      </c>
      <c r="B42" s="29">
        <v>540377</v>
      </c>
      <c r="C42" s="28" t="s">
        <v>1136</v>
      </c>
      <c r="D42" s="28" t="s">
        <v>1140</v>
      </c>
      <c r="E42" s="28" t="s">
        <v>576</v>
      </c>
      <c r="F42" s="87">
        <v>30000</v>
      </c>
      <c r="G42" s="29">
        <v>35.5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44614</v>
      </c>
      <c r="B43" s="29">
        <v>535730</v>
      </c>
      <c r="C43" s="28" t="s">
        <v>1141</v>
      </c>
      <c r="D43" s="28" t="s">
        <v>1142</v>
      </c>
      <c r="E43" s="28" t="s">
        <v>577</v>
      </c>
      <c r="F43" s="87">
        <v>1685096</v>
      </c>
      <c r="G43" s="29">
        <v>2.36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44614</v>
      </c>
      <c r="B44" s="29">
        <v>530215</v>
      </c>
      <c r="C44" s="28" t="s">
        <v>1143</v>
      </c>
      <c r="D44" s="28" t="s">
        <v>1144</v>
      </c>
      <c r="E44" s="28" t="s">
        <v>576</v>
      </c>
      <c r="F44" s="87">
        <v>120000</v>
      </c>
      <c r="G44" s="29">
        <v>64.67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44614</v>
      </c>
      <c r="B45" s="29">
        <v>531328</v>
      </c>
      <c r="C45" s="28" t="s">
        <v>1145</v>
      </c>
      <c r="D45" s="28" t="s">
        <v>1146</v>
      </c>
      <c r="E45" s="28" t="s">
        <v>576</v>
      </c>
      <c r="F45" s="87">
        <v>37907</v>
      </c>
      <c r="G45" s="29">
        <v>1.1299999999999999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44614</v>
      </c>
      <c r="B46" s="29">
        <v>531328</v>
      </c>
      <c r="C46" s="28" t="s">
        <v>1145</v>
      </c>
      <c r="D46" s="28" t="s">
        <v>1146</v>
      </c>
      <c r="E46" s="28" t="s">
        <v>577</v>
      </c>
      <c r="F46" s="87">
        <v>1786907</v>
      </c>
      <c r="G46" s="29">
        <v>1.19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44614</v>
      </c>
      <c r="B47" s="29">
        <v>531328</v>
      </c>
      <c r="C47" s="28" t="s">
        <v>1145</v>
      </c>
      <c r="D47" s="28" t="s">
        <v>854</v>
      </c>
      <c r="E47" s="28" t="s">
        <v>576</v>
      </c>
      <c r="F47" s="87">
        <v>735000</v>
      </c>
      <c r="G47" s="29">
        <v>1.1599999999999999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44614</v>
      </c>
      <c r="B48" s="29">
        <v>531328</v>
      </c>
      <c r="C48" s="28" t="s">
        <v>1145</v>
      </c>
      <c r="D48" s="28" t="s">
        <v>854</v>
      </c>
      <c r="E48" s="28" t="s">
        <v>577</v>
      </c>
      <c r="F48" s="87">
        <v>420925</v>
      </c>
      <c r="G48" s="29">
        <v>1.23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44614</v>
      </c>
      <c r="B49" s="29">
        <v>531328</v>
      </c>
      <c r="C49" s="28" t="s">
        <v>1145</v>
      </c>
      <c r="D49" s="28" t="s">
        <v>1147</v>
      </c>
      <c r="E49" s="28" t="s">
        <v>577</v>
      </c>
      <c r="F49" s="87">
        <v>1356606</v>
      </c>
      <c r="G49" s="29">
        <v>1.18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44614</v>
      </c>
      <c r="B50" s="29">
        <v>513721</v>
      </c>
      <c r="C50" s="28" t="s">
        <v>1036</v>
      </c>
      <c r="D50" s="28" t="s">
        <v>1055</v>
      </c>
      <c r="E50" s="28" t="s">
        <v>576</v>
      </c>
      <c r="F50" s="87">
        <v>14871</v>
      </c>
      <c r="G50" s="29">
        <v>44.25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44614</v>
      </c>
      <c r="B51" s="29">
        <v>513721</v>
      </c>
      <c r="C51" s="28" t="s">
        <v>1036</v>
      </c>
      <c r="D51" s="28" t="s">
        <v>1055</v>
      </c>
      <c r="E51" s="28" t="s">
        <v>577</v>
      </c>
      <c r="F51" s="87">
        <v>41326</v>
      </c>
      <c r="G51" s="29">
        <v>45.87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44614</v>
      </c>
      <c r="B52" s="29">
        <v>513721</v>
      </c>
      <c r="C52" s="28" t="s">
        <v>1036</v>
      </c>
      <c r="D52" s="28" t="s">
        <v>1148</v>
      </c>
      <c r="E52" s="28" t="s">
        <v>576</v>
      </c>
      <c r="F52" s="87">
        <v>13273</v>
      </c>
      <c r="G52" s="29">
        <v>43.03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44614</v>
      </c>
      <c r="B53" s="29">
        <v>513721</v>
      </c>
      <c r="C53" s="28" t="s">
        <v>1036</v>
      </c>
      <c r="D53" s="28" t="s">
        <v>1148</v>
      </c>
      <c r="E53" s="28" t="s">
        <v>577</v>
      </c>
      <c r="F53" s="87">
        <v>21929</v>
      </c>
      <c r="G53" s="29">
        <v>45.88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44614</v>
      </c>
      <c r="B54" s="29">
        <v>513721</v>
      </c>
      <c r="C54" s="28" t="s">
        <v>1036</v>
      </c>
      <c r="D54" s="28" t="s">
        <v>1149</v>
      </c>
      <c r="E54" s="28" t="s">
        <v>577</v>
      </c>
      <c r="F54" s="87">
        <v>29834</v>
      </c>
      <c r="G54" s="29">
        <v>45.89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44614</v>
      </c>
      <c r="B55" s="29">
        <v>513721</v>
      </c>
      <c r="C55" s="28" t="s">
        <v>1036</v>
      </c>
      <c r="D55" s="28" t="s">
        <v>1150</v>
      </c>
      <c r="E55" s="28" t="s">
        <v>577</v>
      </c>
      <c r="F55" s="87">
        <v>44263</v>
      </c>
      <c r="G55" s="29">
        <v>45.88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44614</v>
      </c>
      <c r="B56" s="29">
        <v>513721</v>
      </c>
      <c r="C56" s="28" t="s">
        <v>1036</v>
      </c>
      <c r="D56" s="28" t="s">
        <v>1151</v>
      </c>
      <c r="E56" s="28" t="s">
        <v>577</v>
      </c>
      <c r="F56" s="87">
        <v>28292</v>
      </c>
      <c r="G56" s="29">
        <v>45.91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44614</v>
      </c>
      <c r="B57" s="29">
        <v>543207</v>
      </c>
      <c r="C57" s="28" t="s">
        <v>1037</v>
      </c>
      <c r="D57" s="28" t="s">
        <v>1152</v>
      </c>
      <c r="E57" s="28" t="s">
        <v>576</v>
      </c>
      <c r="F57" s="87">
        <v>60307</v>
      </c>
      <c r="G57" s="29">
        <v>12.55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44614</v>
      </c>
      <c r="B58" s="29">
        <v>535136</v>
      </c>
      <c r="C58" s="28" t="s">
        <v>1153</v>
      </c>
      <c r="D58" s="28" t="s">
        <v>1154</v>
      </c>
      <c r="E58" s="28" t="s">
        <v>576</v>
      </c>
      <c r="F58" s="87">
        <v>53587</v>
      </c>
      <c r="G58" s="29">
        <v>51.09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44614</v>
      </c>
      <c r="B59" s="29">
        <v>539291</v>
      </c>
      <c r="C59" s="28" t="s">
        <v>1078</v>
      </c>
      <c r="D59" s="28" t="s">
        <v>1155</v>
      </c>
      <c r="E59" s="28" t="s">
        <v>577</v>
      </c>
      <c r="F59" s="87">
        <v>19953</v>
      </c>
      <c r="G59" s="29">
        <v>10.15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44614</v>
      </c>
      <c r="B60" s="29">
        <v>539143</v>
      </c>
      <c r="C60" s="28" t="s">
        <v>1079</v>
      </c>
      <c r="D60" s="28" t="s">
        <v>1080</v>
      </c>
      <c r="E60" s="28" t="s">
        <v>577</v>
      </c>
      <c r="F60" s="87">
        <v>1071786</v>
      </c>
      <c r="G60" s="29">
        <v>12.95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44614</v>
      </c>
      <c r="B61" s="29">
        <v>539143</v>
      </c>
      <c r="C61" s="28" t="s">
        <v>1079</v>
      </c>
      <c r="D61" s="28" t="s">
        <v>1156</v>
      </c>
      <c r="E61" s="28" t="s">
        <v>576</v>
      </c>
      <c r="F61" s="87">
        <v>286600</v>
      </c>
      <c r="G61" s="29">
        <v>12.8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44614</v>
      </c>
      <c r="B62" s="29">
        <v>537573</v>
      </c>
      <c r="C62" s="28" t="s">
        <v>1157</v>
      </c>
      <c r="D62" s="28" t="s">
        <v>1158</v>
      </c>
      <c r="E62" s="28" t="s">
        <v>577</v>
      </c>
      <c r="F62" s="87">
        <v>40000</v>
      </c>
      <c r="G62" s="29">
        <v>34.75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44614</v>
      </c>
      <c r="B63" s="29">
        <v>531437</v>
      </c>
      <c r="C63" s="28" t="s">
        <v>1159</v>
      </c>
      <c r="D63" s="28" t="s">
        <v>1160</v>
      </c>
      <c r="E63" s="28" t="s">
        <v>576</v>
      </c>
      <c r="F63" s="87">
        <v>70000</v>
      </c>
      <c r="G63" s="29">
        <v>70.430000000000007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44614</v>
      </c>
      <c r="B64" s="29">
        <v>540358</v>
      </c>
      <c r="C64" s="28" t="s">
        <v>1161</v>
      </c>
      <c r="D64" s="28" t="s">
        <v>1162</v>
      </c>
      <c r="E64" s="28" t="s">
        <v>576</v>
      </c>
      <c r="F64" s="87">
        <v>34000</v>
      </c>
      <c r="G64" s="29">
        <v>43.89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44614</v>
      </c>
      <c r="B65" s="29">
        <v>532070</v>
      </c>
      <c r="C65" s="28" t="s">
        <v>1082</v>
      </c>
      <c r="D65" s="28" t="s">
        <v>1083</v>
      </c>
      <c r="E65" s="28" t="s">
        <v>577</v>
      </c>
      <c r="F65" s="87">
        <v>50000</v>
      </c>
      <c r="G65" s="29">
        <v>21.6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44614</v>
      </c>
      <c r="B66" s="29">
        <v>531644</v>
      </c>
      <c r="C66" s="28" t="s">
        <v>1084</v>
      </c>
      <c r="D66" s="28" t="s">
        <v>1085</v>
      </c>
      <c r="E66" s="28" t="s">
        <v>577</v>
      </c>
      <c r="F66" s="87">
        <v>64974</v>
      </c>
      <c r="G66" s="29">
        <v>10.15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44614</v>
      </c>
      <c r="B67" s="29">
        <v>531644</v>
      </c>
      <c r="C67" s="28" t="s">
        <v>1084</v>
      </c>
      <c r="D67" s="28" t="s">
        <v>1086</v>
      </c>
      <c r="E67" s="28" t="s">
        <v>576</v>
      </c>
      <c r="F67" s="87">
        <v>65411</v>
      </c>
      <c r="G67" s="29">
        <v>10.15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44614</v>
      </c>
      <c r="B68" s="29">
        <v>538579</v>
      </c>
      <c r="C68" s="28" t="s">
        <v>1163</v>
      </c>
      <c r="D68" s="28" t="s">
        <v>1164</v>
      </c>
      <c r="E68" s="28" t="s">
        <v>577</v>
      </c>
      <c r="F68" s="87">
        <v>72000</v>
      </c>
      <c r="G68" s="29">
        <v>8.3000000000000007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44614</v>
      </c>
      <c r="B69" s="29">
        <v>526775</v>
      </c>
      <c r="C69" s="28" t="s">
        <v>1165</v>
      </c>
      <c r="D69" s="28" t="s">
        <v>1166</v>
      </c>
      <c r="E69" s="28" t="s">
        <v>576</v>
      </c>
      <c r="F69" s="87">
        <v>41850</v>
      </c>
      <c r="G69" s="29">
        <v>64.099999999999994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44614</v>
      </c>
      <c r="B70" s="29" t="s">
        <v>253</v>
      </c>
      <c r="C70" s="28" t="s">
        <v>1167</v>
      </c>
      <c r="D70" s="28" t="s">
        <v>1168</v>
      </c>
      <c r="E70" s="28" t="s">
        <v>576</v>
      </c>
      <c r="F70" s="87">
        <v>5911784</v>
      </c>
      <c r="G70" s="29">
        <v>83.51</v>
      </c>
      <c r="H70" s="29" t="s">
        <v>859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44614</v>
      </c>
      <c r="B71" s="29" t="s">
        <v>253</v>
      </c>
      <c r="C71" s="28" t="s">
        <v>1167</v>
      </c>
      <c r="D71" s="28" t="s">
        <v>854</v>
      </c>
      <c r="E71" s="28" t="s">
        <v>576</v>
      </c>
      <c r="F71" s="87">
        <v>3102548</v>
      </c>
      <c r="G71" s="29">
        <v>83.61</v>
      </c>
      <c r="H71" s="29" t="s">
        <v>859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44614</v>
      </c>
      <c r="B72" s="29" t="s">
        <v>1169</v>
      </c>
      <c r="C72" s="28" t="s">
        <v>1170</v>
      </c>
      <c r="D72" s="28" t="s">
        <v>1171</v>
      </c>
      <c r="E72" s="28" t="s">
        <v>576</v>
      </c>
      <c r="F72" s="87">
        <v>1392543</v>
      </c>
      <c r="G72" s="29">
        <v>0.7</v>
      </c>
      <c r="H72" s="29" t="s">
        <v>859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44614</v>
      </c>
      <c r="B73" s="29" t="s">
        <v>1169</v>
      </c>
      <c r="C73" s="28" t="s">
        <v>1170</v>
      </c>
      <c r="D73" s="28" t="s">
        <v>854</v>
      </c>
      <c r="E73" s="28" t="s">
        <v>576</v>
      </c>
      <c r="F73" s="87">
        <v>4682433</v>
      </c>
      <c r="G73" s="29">
        <v>0.6</v>
      </c>
      <c r="H73" s="29" t="s">
        <v>859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44614</v>
      </c>
      <c r="B74" s="29" t="s">
        <v>1172</v>
      </c>
      <c r="C74" s="28" t="s">
        <v>1173</v>
      </c>
      <c r="D74" s="28" t="s">
        <v>1174</v>
      </c>
      <c r="E74" s="28" t="s">
        <v>576</v>
      </c>
      <c r="F74" s="87">
        <v>66000</v>
      </c>
      <c r="G74" s="29">
        <v>60.91</v>
      </c>
      <c r="H74" s="29" t="s">
        <v>859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44614</v>
      </c>
      <c r="B75" s="29" t="s">
        <v>405</v>
      </c>
      <c r="C75" s="28" t="s">
        <v>1175</v>
      </c>
      <c r="D75" s="28" t="s">
        <v>1058</v>
      </c>
      <c r="E75" s="28" t="s">
        <v>576</v>
      </c>
      <c r="F75" s="87">
        <v>4286384</v>
      </c>
      <c r="G75" s="29">
        <v>112.34</v>
      </c>
      <c r="H75" s="29" t="s">
        <v>859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44614</v>
      </c>
      <c r="B76" s="29" t="s">
        <v>405</v>
      </c>
      <c r="C76" s="28" t="s">
        <v>1175</v>
      </c>
      <c r="D76" s="28" t="s">
        <v>1176</v>
      </c>
      <c r="E76" s="28" t="s">
        <v>576</v>
      </c>
      <c r="F76" s="87">
        <v>2406078</v>
      </c>
      <c r="G76" s="29">
        <v>112.73</v>
      </c>
      <c r="H76" s="29" t="s">
        <v>859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44614</v>
      </c>
      <c r="B77" s="29" t="s">
        <v>405</v>
      </c>
      <c r="C77" s="28" t="s">
        <v>1175</v>
      </c>
      <c r="D77" s="28" t="s">
        <v>1041</v>
      </c>
      <c r="E77" s="28" t="s">
        <v>576</v>
      </c>
      <c r="F77" s="87">
        <v>4280157</v>
      </c>
      <c r="G77" s="29">
        <v>112.05</v>
      </c>
      <c r="H77" s="29" t="s">
        <v>859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44614</v>
      </c>
      <c r="B78" s="29" t="s">
        <v>405</v>
      </c>
      <c r="C78" s="28" t="s">
        <v>1175</v>
      </c>
      <c r="D78" s="28" t="s">
        <v>1177</v>
      </c>
      <c r="E78" s="28" t="s">
        <v>576</v>
      </c>
      <c r="F78" s="87">
        <v>3198221</v>
      </c>
      <c r="G78" s="29">
        <v>113.2</v>
      </c>
      <c r="H78" s="29" t="s">
        <v>859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44614</v>
      </c>
      <c r="B79" s="29" t="s">
        <v>124</v>
      </c>
      <c r="C79" s="28" t="s">
        <v>1087</v>
      </c>
      <c r="D79" s="28" t="s">
        <v>1058</v>
      </c>
      <c r="E79" s="28" t="s">
        <v>576</v>
      </c>
      <c r="F79" s="87">
        <v>2436706</v>
      </c>
      <c r="G79" s="29">
        <v>168.51</v>
      </c>
      <c r="H79" s="29" t="s">
        <v>859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44614</v>
      </c>
      <c r="B80" s="29" t="s">
        <v>124</v>
      </c>
      <c r="C80" s="28" t="s">
        <v>1087</v>
      </c>
      <c r="D80" s="28" t="s">
        <v>1176</v>
      </c>
      <c r="E80" s="28" t="s">
        <v>576</v>
      </c>
      <c r="F80" s="87">
        <v>2638332</v>
      </c>
      <c r="G80" s="29">
        <v>167.98</v>
      </c>
      <c r="H80" s="29" t="s">
        <v>859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44614</v>
      </c>
      <c r="B81" s="29" t="s">
        <v>1056</v>
      </c>
      <c r="C81" s="28" t="s">
        <v>1057</v>
      </c>
      <c r="D81" s="28" t="s">
        <v>1178</v>
      </c>
      <c r="E81" s="28" t="s">
        <v>576</v>
      </c>
      <c r="F81" s="87">
        <v>440659</v>
      </c>
      <c r="G81" s="29">
        <v>228</v>
      </c>
      <c r="H81" s="29" t="s">
        <v>859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44614</v>
      </c>
      <c r="B82" s="29" t="s">
        <v>1056</v>
      </c>
      <c r="C82" s="28" t="s">
        <v>1057</v>
      </c>
      <c r="D82" s="28" t="s">
        <v>1058</v>
      </c>
      <c r="E82" s="28" t="s">
        <v>576</v>
      </c>
      <c r="F82" s="87">
        <v>142145</v>
      </c>
      <c r="G82" s="29">
        <v>231.33</v>
      </c>
      <c r="H82" s="29" t="s">
        <v>859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44614</v>
      </c>
      <c r="B83" s="29" t="s">
        <v>1056</v>
      </c>
      <c r="C83" s="28" t="s">
        <v>1057</v>
      </c>
      <c r="D83" s="28" t="s">
        <v>1038</v>
      </c>
      <c r="E83" s="28" t="s">
        <v>576</v>
      </c>
      <c r="F83" s="87">
        <v>187783</v>
      </c>
      <c r="G83" s="29">
        <v>231.51</v>
      </c>
      <c r="H83" s="29" t="s">
        <v>859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44614</v>
      </c>
      <c r="B84" s="29" t="s">
        <v>1039</v>
      </c>
      <c r="C84" s="28" t="s">
        <v>1040</v>
      </c>
      <c r="D84" s="28" t="s">
        <v>1088</v>
      </c>
      <c r="E84" s="28" t="s">
        <v>576</v>
      </c>
      <c r="F84" s="87">
        <v>197935</v>
      </c>
      <c r="G84" s="29">
        <v>29.57</v>
      </c>
      <c r="H84" s="29" t="s">
        <v>859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44614</v>
      </c>
      <c r="B85" s="29" t="s">
        <v>1089</v>
      </c>
      <c r="C85" s="28" t="s">
        <v>1090</v>
      </c>
      <c r="D85" s="28" t="s">
        <v>1091</v>
      </c>
      <c r="E85" s="28" t="s">
        <v>576</v>
      </c>
      <c r="F85" s="87">
        <v>90000</v>
      </c>
      <c r="G85" s="29">
        <v>119.73</v>
      </c>
      <c r="H85" s="29" t="s">
        <v>859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44614</v>
      </c>
      <c r="B86" s="29" t="s">
        <v>1042</v>
      </c>
      <c r="C86" s="28" t="s">
        <v>1043</v>
      </c>
      <c r="D86" s="28" t="s">
        <v>1041</v>
      </c>
      <c r="E86" s="28" t="s">
        <v>576</v>
      </c>
      <c r="F86" s="87">
        <v>105510</v>
      </c>
      <c r="G86" s="29">
        <v>105.9</v>
      </c>
      <c r="H86" s="29" t="s">
        <v>859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44614</v>
      </c>
      <c r="B87" s="29" t="s">
        <v>1042</v>
      </c>
      <c r="C87" s="28" t="s">
        <v>1043</v>
      </c>
      <c r="D87" s="28" t="s">
        <v>1179</v>
      </c>
      <c r="E87" s="28" t="s">
        <v>576</v>
      </c>
      <c r="F87" s="87">
        <v>211819</v>
      </c>
      <c r="G87" s="29">
        <v>105.74</v>
      </c>
      <c r="H87" s="29" t="s">
        <v>859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44614</v>
      </c>
      <c r="B88" s="29" t="s">
        <v>1042</v>
      </c>
      <c r="C88" s="28" t="s">
        <v>1043</v>
      </c>
      <c r="D88" s="28" t="s">
        <v>1092</v>
      </c>
      <c r="E88" s="28" t="s">
        <v>576</v>
      </c>
      <c r="F88" s="87">
        <v>66260</v>
      </c>
      <c r="G88" s="29">
        <v>104.05</v>
      </c>
      <c r="H88" s="29" t="s">
        <v>859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44614</v>
      </c>
      <c r="B89" s="29" t="s">
        <v>1180</v>
      </c>
      <c r="C89" s="28" t="s">
        <v>1181</v>
      </c>
      <c r="D89" s="28" t="s">
        <v>1182</v>
      </c>
      <c r="E89" s="28" t="s">
        <v>576</v>
      </c>
      <c r="F89" s="87">
        <v>500300</v>
      </c>
      <c r="G89" s="29">
        <v>22.5</v>
      </c>
      <c r="H89" s="29" t="s">
        <v>859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44614</v>
      </c>
      <c r="B90" s="29" t="s">
        <v>1180</v>
      </c>
      <c r="C90" s="28" t="s">
        <v>1181</v>
      </c>
      <c r="D90" s="28" t="s">
        <v>1183</v>
      </c>
      <c r="E90" s="28" t="s">
        <v>576</v>
      </c>
      <c r="F90" s="87">
        <v>506231</v>
      </c>
      <c r="G90" s="29">
        <v>22.46</v>
      </c>
      <c r="H90" s="29" t="s">
        <v>859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44614</v>
      </c>
      <c r="B91" s="29" t="s">
        <v>253</v>
      </c>
      <c r="C91" s="28" t="s">
        <v>1167</v>
      </c>
      <c r="D91" s="28" t="s">
        <v>1184</v>
      </c>
      <c r="E91" s="28" t="s">
        <v>577</v>
      </c>
      <c r="F91" s="87">
        <v>9432397</v>
      </c>
      <c r="G91" s="29">
        <v>85.07</v>
      </c>
      <c r="H91" s="29" t="s">
        <v>859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44614</v>
      </c>
      <c r="B92" s="29" t="s">
        <v>253</v>
      </c>
      <c r="C92" s="28" t="s">
        <v>1167</v>
      </c>
      <c r="D92" s="28" t="s">
        <v>854</v>
      </c>
      <c r="E92" s="28" t="s">
        <v>577</v>
      </c>
      <c r="F92" s="87">
        <v>2473326</v>
      </c>
      <c r="G92" s="29">
        <v>85.05</v>
      </c>
      <c r="H92" s="29" t="s">
        <v>859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44614</v>
      </c>
      <c r="B93" s="29" t="s">
        <v>253</v>
      </c>
      <c r="C93" s="28" t="s">
        <v>1167</v>
      </c>
      <c r="D93" s="28" t="s">
        <v>1168</v>
      </c>
      <c r="E93" s="28" t="s">
        <v>577</v>
      </c>
      <c r="F93" s="87">
        <v>5912342</v>
      </c>
      <c r="G93" s="29">
        <v>84.14</v>
      </c>
      <c r="H93" s="29" t="s">
        <v>859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44614</v>
      </c>
      <c r="B94" s="29" t="s">
        <v>1169</v>
      </c>
      <c r="C94" s="28" t="s">
        <v>1170</v>
      </c>
      <c r="D94" s="28" t="s">
        <v>1185</v>
      </c>
      <c r="E94" s="28" t="s">
        <v>577</v>
      </c>
      <c r="F94" s="87">
        <v>4892632</v>
      </c>
      <c r="G94" s="29">
        <v>0.63</v>
      </c>
      <c r="H94" s="29" t="s">
        <v>859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44614</v>
      </c>
      <c r="B95" s="29" t="s">
        <v>405</v>
      </c>
      <c r="C95" s="28" t="s">
        <v>1175</v>
      </c>
      <c r="D95" s="28" t="s">
        <v>1041</v>
      </c>
      <c r="E95" s="28" t="s">
        <v>577</v>
      </c>
      <c r="F95" s="87">
        <v>4280157</v>
      </c>
      <c r="G95" s="29">
        <v>112.11</v>
      </c>
      <c r="H95" s="29" t="s">
        <v>859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44614</v>
      </c>
      <c r="B96" s="29" t="s">
        <v>405</v>
      </c>
      <c r="C96" s="28" t="s">
        <v>1175</v>
      </c>
      <c r="D96" s="28" t="s">
        <v>1176</v>
      </c>
      <c r="E96" s="28" t="s">
        <v>577</v>
      </c>
      <c r="F96" s="87">
        <v>2405740</v>
      </c>
      <c r="G96" s="29">
        <v>112.79</v>
      </c>
      <c r="H96" s="29" t="s">
        <v>859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44614</v>
      </c>
      <c r="B97" s="29" t="s">
        <v>405</v>
      </c>
      <c r="C97" s="28" t="s">
        <v>1175</v>
      </c>
      <c r="D97" s="28" t="s">
        <v>1058</v>
      </c>
      <c r="E97" s="28" t="s">
        <v>577</v>
      </c>
      <c r="F97" s="87">
        <v>4286384</v>
      </c>
      <c r="G97" s="29">
        <v>112.54</v>
      </c>
      <c r="H97" s="29" t="s">
        <v>859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44614</v>
      </c>
      <c r="B98" s="29" t="s">
        <v>405</v>
      </c>
      <c r="C98" s="28" t="s">
        <v>1175</v>
      </c>
      <c r="D98" s="28" t="s">
        <v>1177</v>
      </c>
      <c r="E98" s="28" t="s">
        <v>577</v>
      </c>
      <c r="F98" s="87">
        <v>3201440</v>
      </c>
      <c r="G98" s="29">
        <v>113.16</v>
      </c>
      <c r="H98" s="29" t="s">
        <v>859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44614</v>
      </c>
      <c r="B99" s="29" t="s">
        <v>124</v>
      </c>
      <c r="C99" s="28" t="s">
        <v>1087</v>
      </c>
      <c r="D99" s="28" t="s">
        <v>1058</v>
      </c>
      <c r="E99" s="28" t="s">
        <v>577</v>
      </c>
      <c r="F99" s="87">
        <v>2507284</v>
      </c>
      <c r="G99" s="29">
        <v>167.96</v>
      </c>
      <c r="H99" s="29" t="s">
        <v>859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44614</v>
      </c>
      <c r="B100" s="29" t="s">
        <v>124</v>
      </c>
      <c r="C100" s="28" t="s">
        <v>1087</v>
      </c>
      <c r="D100" s="28" t="s">
        <v>1176</v>
      </c>
      <c r="E100" s="28" t="s">
        <v>577</v>
      </c>
      <c r="F100" s="87">
        <v>2638332</v>
      </c>
      <c r="G100" s="29">
        <v>168.05</v>
      </c>
      <c r="H100" s="29" t="s">
        <v>859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44614</v>
      </c>
      <c r="B101" s="29" t="s">
        <v>1056</v>
      </c>
      <c r="C101" s="28" t="s">
        <v>1057</v>
      </c>
      <c r="D101" s="28" t="s">
        <v>1058</v>
      </c>
      <c r="E101" s="28" t="s">
        <v>577</v>
      </c>
      <c r="F101" s="87">
        <v>137115</v>
      </c>
      <c r="G101" s="29">
        <v>231.75</v>
      </c>
      <c r="H101" s="29" t="s">
        <v>859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44614</v>
      </c>
      <c r="B102" s="29" t="s">
        <v>1056</v>
      </c>
      <c r="C102" s="28" t="s">
        <v>1057</v>
      </c>
      <c r="D102" s="28" t="s">
        <v>1178</v>
      </c>
      <c r="E102" s="28" t="s">
        <v>577</v>
      </c>
      <c r="F102" s="87">
        <v>140000</v>
      </c>
      <c r="G102" s="29">
        <v>245.06</v>
      </c>
      <c r="H102" s="29" t="s">
        <v>859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44614</v>
      </c>
      <c r="B103" s="29" t="s">
        <v>1056</v>
      </c>
      <c r="C103" s="28" t="s">
        <v>1057</v>
      </c>
      <c r="D103" s="28" t="s">
        <v>1038</v>
      </c>
      <c r="E103" s="28" t="s">
        <v>577</v>
      </c>
      <c r="F103" s="87">
        <v>187911</v>
      </c>
      <c r="G103" s="29">
        <v>231.63</v>
      </c>
      <c r="H103" s="29" t="s">
        <v>859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44614</v>
      </c>
      <c r="B104" s="29" t="s">
        <v>1039</v>
      </c>
      <c r="C104" s="28" t="s">
        <v>1040</v>
      </c>
      <c r="D104" s="28" t="s">
        <v>1088</v>
      </c>
      <c r="E104" s="28" t="s">
        <v>577</v>
      </c>
      <c r="F104" s="87">
        <v>77782</v>
      </c>
      <c r="G104" s="29">
        <v>29.58</v>
      </c>
      <c r="H104" s="29" t="s">
        <v>859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44614</v>
      </c>
      <c r="B105" s="29" t="s">
        <v>1039</v>
      </c>
      <c r="C105" s="28" t="s">
        <v>1040</v>
      </c>
      <c r="D105" s="28" t="s">
        <v>1186</v>
      </c>
      <c r="E105" s="28" t="s">
        <v>577</v>
      </c>
      <c r="F105" s="87">
        <v>100000</v>
      </c>
      <c r="G105" s="29">
        <v>29.9</v>
      </c>
      <c r="H105" s="29" t="s">
        <v>859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44614</v>
      </c>
      <c r="B106" s="29" t="s">
        <v>1187</v>
      </c>
      <c r="C106" s="28" t="s">
        <v>1188</v>
      </c>
      <c r="D106" s="28" t="s">
        <v>1189</v>
      </c>
      <c r="E106" s="28" t="s">
        <v>577</v>
      </c>
      <c r="F106" s="87">
        <v>434859</v>
      </c>
      <c r="G106" s="29">
        <v>130.36000000000001</v>
      </c>
      <c r="H106" s="29" t="s">
        <v>859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44614</v>
      </c>
      <c r="B107" s="29" t="s">
        <v>1190</v>
      </c>
      <c r="C107" s="28" t="s">
        <v>1191</v>
      </c>
      <c r="D107" s="28" t="s">
        <v>1192</v>
      </c>
      <c r="E107" s="28" t="s">
        <v>577</v>
      </c>
      <c r="F107" s="87">
        <v>209810</v>
      </c>
      <c r="G107" s="29">
        <v>4.95</v>
      </c>
      <c r="H107" s="29" t="s">
        <v>859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44614</v>
      </c>
      <c r="B108" s="29" t="s">
        <v>1089</v>
      </c>
      <c r="C108" s="28" t="s">
        <v>1090</v>
      </c>
      <c r="D108" s="28" t="s">
        <v>1193</v>
      </c>
      <c r="E108" s="28" t="s">
        <v>577</v>
      </c>
      <c r="F108" s="87">
        <v>93000</v>
      </c>
      <c r="G108" s="29">
        <v>119</v>
      </c>
      <c r="H108" s="29" t="s">
        <v>859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44614</v>
      </c>
      <c r="B109" s="29" t="s">
        <v>1042</v>
      </c>
      <c r="C109" s="28" t="s">
        <v>1043</v>
      </c>
      <c r="D109" s="28" t="s">
        <v>1092</v>
      </c>
      <c r="E109" s="28" t="s">
        <v>577</v>
      </c>
      <c r="F109" s="87">
        <v>121260</v>
      </c>
      <c r="G109" s="29">
        <v>105.16</v>
      </c>
      <c r="H109" s="29" t="s">
        <v>859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44614</v>
      </c>
      <c r="B110" s="29" t="s">
        <v>1042</v>
      </c>
      <c r="C110" s="28" t="s">
        <v>1043</v>
      </c>
      <c r="D110" s="28" t="s">
        <v>1179</v>
      </c>
      <c r="E110" s="28" t="s">
        <v>577</v>
      </c>
      <c r="F110" s="87">
        <v>230362</v>
      </c>
      <c r="G110" s="29">
        <v>103.84</v>
      </c>
      <c r="H110" s="29" t="s">
        <v>859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44614</v>
      </c>
      <c r="B111" s="29" t="s">
        <v>1042</v>
      </c>
      <c r="C111" s="28" t="s">
        <v>1043</v>
      </c>
      <c r="D111" s="28" t="s">
        <v>1041</v>
      </c>
      <c r="E111" s="28" t="s">
        <v>577</v>
      </c>
      <c r="F111" s="87">
        <v>105510</v>
      </c>
      <c r="G111" s="29">
        <v>105.91</v>
      </c>
      <c r="H111" s="29" t="s">
        <v>859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44614</v>
      </c>
      <c r="B112" s="29" t="s">
        <v>1180</v>
      </c>
      <c r="C112" s="28" t="s">
        <v>1181</v>
      </c>
      <c r="D112" s="28" t="s">
        <v>1194</v>
      </c>
      <c r="E112" s="28" t="s">
        <v>577</v>
      </c>
      <c r="F112" s="87">
        <v>1000000</v>
      </c>
      <c r="G112" s="29">
        <v>22.48</v>
      </c>
      <c r="H112" s="29" t="s">
        <v>859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9:35" ht="12.75" customHeight="1"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9:35" ht="12.75" customHeight="1"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9:35" ht="12.75" customHeight="1"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9:35" ht="12.75" customHeight="1"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9:35" ht="12.75" customHeight="1"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9:35" ht="12.75" customHeight="1"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9:35" ht="12.75" customHeight="1"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9:35" ht="12.75" customHeight="1"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9:35" ht="12.75" customHeight="1"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9:35" ht="12.75" customHeight="1"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9:35" ht="12.75" customHeight="1"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9:35" ht="12.75" customHeight="1"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9:35" ht="12.75" customHeight="1"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9:35" ht="12.75" customHeight="1"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9:35" ht="12.75" customHeight="1"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9:35" ht="12.75" customHeight="1"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9:35" ht="12.75" customHeight="1"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9:35" ht="12.75" customHeight="1"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9:35" ht="12.75" customHeight="1"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9:35" ht="12.75" customHeight="1"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9:35" ht="12.75" customHeight="1"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9:35" ht="12.75" customHeight="1"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9:35" ht="12.75" customHeight="1"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9:35" ht="12.75" customHeight="1"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9:35" ht="12.75" customHeight="1"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9:35" ht="12.75" customHeight="1"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9:35" ht="12.75" customHeight="1"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9:35" ht="12.75" customHeight="1"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9:35" ht="12.75" customHeight="1"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9:35" ht="12.75" customHeight="1"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9:35" ht="12.75" customHeight="1"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9:35" ht="12.75" customHeight="1"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9:35" ht="12.75" customHeight="1"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9:35" ht="12.75" customHeight="1"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9:35" ht="12.75" customHeight="1"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9:35" ht="12.75" customHeight="1"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9:35" ht="12.75" customHeight="1"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9:35" ht="12.75" customHeight="1"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9:35" ht="12.75" customHeight="1"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9:35" ht="12.75" customHeight="1"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9:35" ht="12.75" customHeight="1"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9:35" ht="12.75" customHeight="1"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9:35" ht="12.75" customHeight="1"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9:35" ht="12.75" customHeight="1"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9:35" ht="12.75" customHeight="1"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9:35" ht="12.75" customHeight="1"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9:35" ht="12.75" customHeight="1"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9:35" ht="12.75" customHeight="1"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9:35" ht="12.75" customHeight="1"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9:35" ht="12.75" customHeight="1"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9:35" ht="12.75" customHeight="1"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9:35" ht="12.75" customHeight="1"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9:35" ht="12.75" customHeight="1"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9:35" ht="12.75" customHeight="1"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9:35" ht="12.75" customHeight="1"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9:35" ht="12.75" customHeight="1"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9:35" ht="12.75" customHeight="1"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9:35" ht="12.75" customHeight="1"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9:35" ht="12.75" customHeight="1"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9:35" ht="12.75" customHeight="1"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9:35" ht="12.75" customHeight="1"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9:35" ht="12.75" customHeight="1"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9:35" ht="12.75" customHeight="1"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9:35" ht="12.75" customHeight="1"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9:35" ht="12.75" customHeight="1"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9:35" ht="12.75" customHeight="1"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9:35" ht="12.75" customHeight="1"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9:35" ht="12.75" customHeight="1"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9:35" ht="12.75" customHeight="1"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9:35" ht="12.75" customHeight="1"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9:35" ht="12.75" customHeight="1"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9:35" ht="12.75" customHeight="1"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9:35" ht="12.75" customHeight="1"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9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9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9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9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9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9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9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0"/>
  <sheetViews>
    <sheetView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1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Intra'!B55:C547,2,0)</f>
        <v>1149.55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865</v>
      </c>
      <c r="G11" s="311">
        <v>3590</v>
      </c>
      <c r="H11" s="310"/>
      <c r="I11" s="312" t="s">
        <v>866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Intra'!B56:C548,2,0)</f>
        <v>3586.4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9">
        <v>3</v>
      </c>
      <c r="B12" s="250">
        <v>44586</v>
      </c>
      <c r="C12" s="360"/>
      <c r="D12" s="361" t="s">
        <v>534</v>
      </c>
      <c r="E12" s="362" t="s">
        <v>593</v>
      </c>
      <c r="F12" s="363">
        <v>1255</v>
      </c>
      <c r="G12" s="363">
        <v>1190</v>
      </c>
      <c r="H12" s="362">
        <v>1327.5</v>
      </c>
      <c r="I12" s="364" t="s">
        <v>867</v>
      </c>
      <c r="J12" s="99" t="s">
        <v>904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9">
        <v>4</v>
      </c>
      <c r="B13" s="250">
        <v>44586</v>
      </c>
      <c r="C13" s="360"/>
      <c r="D13" s="361" t="s">
        <v>115</v>
      </c>
      <c r="E13" s="362" t="s">
        <v>593</v>
      </c>
      <c r="F13" s="363">
        <v>2500</v>
      </c>
      <c r="G13" s="363">
        <v>2340</v>
      </c>
      <c r="H13" s="362">
        <v>2595</v>
      </c>
      <c r="I13" s="364" t="s">
        <v>868</v>
      </c>
      <c r="J13" s="99" t="s">
        <v>884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65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9">
        <v>5</v>
      </c>
      <c r="B14" s="250">
        <v>44586</v>
      </c>
      <c r="C14" s="360"/>
      <c r="D14" s="361" t="s">
        <v>333</v>
      </c>
      <c r="E14" s="362" t="s">
        <v>593</v>
      </c>
      <c r="F14" s="363">
        <v>855</v>
      </c>
      <c r="G14" s="363">
        <v>815</v>
      </c>
      <c r="H14" s="362">
        <v>905</v>
      </c>
      <c r="I14" s="364" t="s">
        <v>869</v>
      </c>
      <c r="J14" s="99" t="s">
        <v>921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65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940</v>
      </c>
      <c r="G15" s="311">
        <v>995</v>
      </c>
      <c r="H15" s="310"/>
      <c r="I15" s="312" t="s">
        <v>872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Intra'!B62:C554,2,0)</f>
        <v>1049.55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9">
        <v>7</v>
      </c>
      <c r="B16" s="250">
        <v>44588</v>
      </c>
      <c r="C16" s="360"/>
      <c r="D16" s="361" t="s">
        <v>193</v>
      </c>
      <c r="E16" s="362" t="s">
        <v>593</v>
      </c>
      <c r="F16" s="363">
        <v>2360</v>
      </c>
      <c r="G16" s="363">
        <v>2200</v>
      </c>
      <c r="H16" s="362">
        <v>2505</v>
      </c>
      <c r="I16" s="364" t="s">
        <v>874</v>
      </c>
      <c r="J16" s="99" t="s">
        <v>739</v>
      </c>
      <c r="K16" s="99">
        <f t="shared" ref="K16:K18" si="9">H16-F16</f>
        <v>145</v>
      </c>
      <c r="L16" s="100">
        <f t="shared" ref="L16:L18" si="10">(F16*-0.7)/100</f>
        <v>-16.52</v>
      </c>
      <c r="M16" s="101">
        <f t="shared" ref="M16:M18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3">
        <v>8</v>
      </c>
      <c r="B17" s="250">
        <v>44589</v>
      </c>
      <c r="C17" s="394"/>
      <c r="D17" s="395" t="s">
        <v>132</v>
      </c>
      <c r="E17" s="396" t="s">
        <v>593</v>
      </c>
      <c r="F17" s="291">
        <v>1860</v>
      </c>
      <c r="G17" s="291">
        <v>1695</v>
      </c>
      <c r="H17" s="396">
        <v>1900</v>
      </c>
      <c r="I17" s="397" t="s">
        <v>875</v>
      </c>
      <c r="J17" s="403" t="s">
        <v>636</v>
      </c>
      <c r="K17" s="403">
        <f t="shared" si="9"/>
        <v>40</v>
      </c>
      <c r="L17" s="404">
        <f t="shared" si="10"/>
        <v>-13.02</v>
      </c>
      <c r="M17" s="405">
        <f t="shared" si="11"/>
        <v>1.4505376344086022E-2</v>
      </c>
      <c r="N17" s="403" t="s">
        <v>591</v>
      </c>
      <c r="O17" s="406">
        <v>44593</v>
      </c>
      <c r="P17" s="407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57">
        <v>9</v>
      </c>
      <c r="B18" s="334">
        <v>44595</v>
      </c>
      <c r="C18" s="458"/>
      <c r="D18" s="459" t="s">
        <v>54</v>
      </c>
      <c r="E18" s="460" t="s">
        <v>593</v>
      </c>
      <c r="F18" s="333">
        <v>223.5</v>
      </c>
      <c r="G18" s="333">
        <v>210</v>
      </c>
      <c r="H18" s="460">
        <v>210</v>
      </c>
      <c r="I18" s="461" t="s">
        <v>908</v>
      </c>
      <c r="J18" s="411" t="s">
        <v>1051</v>
      </c>
      <c r="K18" s="411">
        <f t="shared" si="9"/>
        <v>-13.5</v>
      </c>
      <c r="L18" s="412">
        <f t="shared" si="10"/>
        <v>-1.5644999999999998</v>
      </c>
      <c r="M18" s="413">
        <f t="shared" si="11"/>
        <v>-6.7402684563758378E-2</v>
      </c>
      <c r="N18" s="411" t="s">
        <v>604</v>
      </c>
      <c r="O18" s="414">
        <v>44610</v>
      </c>
      <c r="P18" s="412"/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57">
        <v>10</v>
      </c>
      <c r="B19" s="334">
        <v>44599</v>
      </c>
      <c r="C19" s="458"/>
      <c r="D19" s="459" t="s">
        <v>516</v>
      </c>
      <c r="E19" s="460" t="s">
        <v>593</v>
      </c>
      <c r="F19" s="333">
        <v>412.5</v>
      </c>
      <c r="G19" s="333">
        <v>387</v>
      </c>
      <c r="H19" s="460">
        <v>387</v>
      </c>
      <c r="I19" s="461" t="s">
        <v>926</v>
      </c>
      <c r="J19" s="411" t="s">
        <v>1031</v>
      </c>
      <c r="K19" s="411">
        <f t="shared" ref="K19" si="12">H19-F19</f>
        <v>-25.5</v>
      </c>
      <c r="L19" s="412">
        <f t="shared" ref="L19" si="13">(F19*-0.7)/100</f>
        <v>-2.8875000000000002</v>
      </c>
      <c r="M19" s="413">
        <f t="shared" ref="M19" si="14">(K19+L19)/F19</f>
        <v>-6.881818181818182E-2</v>
      </c>
      <c r="N19" s="411" t="s">
        <v>604</v>
      </c>
      <c r="O19" s="414">
        <v>44609</v>
      </c>
      <c r="P19" s="412"/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3">
        <v>11</v>
      </c>
      <c r="B20" s="250">
        <v>44601</v>
      </c>
      <c r="C20" s="394"/>
      <c r="D20" s="395" t="s">
        <v>490</v>
      </c>
      <c r="E20" s="396" t="s">
        <v>593</v>
      </c>
      <c r="F20" s="291">
        <v>162.5</v>
      </c>
      <c r="G20" s="291">
        <v>149</v>
      </c>
      <c r="H20" s="396">
        <v>177</v>
      </c>
      <c r="I20" s="397" t="s">
        <v>946</v>
      </c>
      <c r="J20" s="99" t="s">
        <v>951</v>
      </c>
      <c r="K20" s="99">
        <f t="shared" ref="K20" si="15">H20-F20</f>
        <v>14.5</v>
      </c>
      <c r="L20" s="100">
        <f t="shared" ref="L20" si="16">(F20*-0.7)/100</f>
        <v>-1.1375</v>
      </c>
      <c r="M20" s="101">
        <f t="shared" ref="M20" si="17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398">
        <v>12</v>
      </c>
      <c r="B21" s="253">
        <v>44603</v>
      </c>
      <c r="C21" s="399"/>
      <c r="D21" s="400" t="s">
        <v>490</v>
      </c>
      <c r="E21" s="401" t="s">
        <v>593</v>
      </c>
      <c r="F21" s="256" t="s">
        <v>964</v>
      </c>
      <c r="G21" s="256">
        <v>156</v>
      </c>
      <c r="H21" s="401"/>
      <c r="I21" s="402" t="s">
        <v>965</v>
      </c>
      <c r="J21" s="323" t="s">
        <v>594</v>
      </c>
      <c r="K21" s="323"/>
      <c r="L21" s="324"/>
      <c r="M21" s="325"/>
      <c r="N21" s="323"/>
      <c r="O21" s="375"/>
      <c r="P21" s="282">
        <f>VLOOKUP(D21,'MidCap Intra'!B4:C560,2,0)</f>
        <v>153.05000000000001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8">
        <v>13</v>
      </c>
      <c r="B22" s="253">
        <v>44603</v>
      </c>
      <c r="C22" s="399"/>
      <c r="D22" s="400" t="s">
        <v>333</v>
      </c>
      <c r="E22" s="401" t="s">
        <v>593</v>
      </c>
      <c r="F22" s="256" t="s">
        <v>966</v>
      </c>
      <c r="G22" s="256">
        <v>798</v>
      </c>
      <c r="H22" s="401"/>
      <c r="I22" s="402" t="s">
        <v>967</v>
      </c>
      <c r="J22" s="323" t="s">
        <v>594</v>
      </c>
      <c r="K22" s="323"/>
      <c r="L22" s="324"/>
      <c r="M22" s="325"/>
      <c r="N22" s="323"/>
      <c r="O22" s="375"/>
      <c r="P22" s="430">
        <f>VLOOKUP(D22,'MidCap Intra'!B5:C561,2,0)</f>
        <v>853.15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3">
        <v>14</v>
      </c>
      <c r="B23" s="250">
        <v>44607</v>
      </c>
      <c r="C23" s="394"/>
      <c r="D23" s="395" t="s">
        <v>251</v>
      </c>
      <c r="E23" s="396" t="s">
        <v>593</v>
      </c>
      <c r="F23" s="291">
        <v>377</v>
      </c>
      <c r="G23" s="291">
        <v>354</v>
      </c>
      <c r="H23" s="396">
        <v>399.5</v>
      </c>
      <c r="I23" s="397" t="s">
        <v>1004</v>
      </c>
      <c r="J23" s="403" t="s">
        <v>1007</v>
      </c>
      <c r="K23" s="403">
        <f t="shared" ref="K23" si="18">H23-F23</f>
        <v>22.5</v>
      </c>
      <c r="L23" s="404">
        <f t="shared" ref="L23" si="19">(F23*-0.7)/100</f>
        <v>-2.6389999999999998</v>
      </c>
      <c r="M23" s="405">
        <f t="shared" ref="M23" si="20">(K23+L23)/F23</f>
        <v>5.2681697612732094E-2</v>
      </c>
      <c r="N23" s="403" t="s">
        <v>591</v>
      </c>
      <c r="O23" s="406">
        <v>44608</v>
      </c>
      <c r="P23" s="404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98">
        <v>15</v>
      </c>
      <c r="B24" s="253">
        <v>44613</v>
      </c>
      <c r="C24" s="399"/>
      <c r="D24" s="400" t="s">
        <v>123</v>
      </c>
      <c r="E24" s="401" t="s">
        <v>593</v>
      </c>
      <c r="F24" s="256" t="s">
        <v>1074</v>
      </c>
      <c r="G24" s="256">
        <v>2175</v>
      </c>
      <c r="H24" s="401"/>
      <c r="I24" s="402" t="s">
        <v>1075</v>
      </c>
      <c r="J24" s="323" t="s">
        <v>594</v>
      </c>
      <c r="K24" s="323"/>
      <c r="L24" s="324"/>
      <c r="M24" s="325"/>
      <c r="N24" s="323"/>
      <c r="O24" s="375"/>
      <c r="P24" s="256">
        <f>VLOOKUP(D24,'MidCap Intra'!B7:C563,2,0)</f>
        <v>2269.9499999999998</v>
      </c>
      <c r="Q24" s="251"/>
      <c r="R24" s="251" t="s">
        <v>592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3.9" customHeight="1">
      <c r="A25" s="398">
        <v>16</v>
      </c>
      <c r="B25" s="253">
        <v>44614</v>
      </c>
      <c r="C25" s="399"/>
      <c r="D25" s="400" t="s">
        <v>54</v>
      </c>
      <c r="E25" s="401" t="s">
        <v>593</v>
      </c>
      <c r="F25" s="256" t="s">
        <v>1095</v>
      </c>
      <c r="G25" s="256">
        <v>184</v>
      </c>
      <c r="H25" s="401"/>
      <c r="I25" s="402" t="s">
        <v>1096</v>
      </c>
      <c r="J25" s="323" t="s">
        <v>594</v>
      </c>
      <c r="K25" s="323"/>
      <c r="L25" s="324"/>
      <c r="M25" s="325"/>
      <c r="N25" s="323"/>
      <c r="O25" s="375"/>
      <c r="P25" s="256">
        <f>VLOOKUP(D25,'MidCap Intra'!B8:C564,2,0)</f>
        <v>197.75</v>
      </c>
      <c r="Q25" s="251"/>
      <c r="R25" s="251" t="s">
        <v>592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3.9" customHeight="1">
      <c r="A26" s="398"/>
      <c r="B26" s="253"/>
      <c r="C26" s="399"/>
      <c r="D26" s="400"/>
      <c r="E26" s="401"/>
      <c r="F26" s="256"/>
      <c r="G26" s="256"/>
      <c r="H26" s="401"/>
      <c r="I26" s="402"/>
      <c r="J26" s="323"/>
      <c r="K26" s="323"/>
      <c r="L26" s="324"/>
      <c r="M26" s="325"/>
      <c r="N26" s="323"/>
      <c r="O26" s="375"/>
      <c r="P26" s="256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ht="13.9" customHeight="1">
      <c r="A27" s="385"/>
      <c r="B27" s="386"/>
      <c r="C27" s="387"/>
      <c r="D27" s="388"/>
      <c r="E27" s="389"/>
      <c r="F27" s="390"/>
      <c r="G27" s="390"/>
      <c r="H27" s="389"/>
      <c r="I27" s="391"/>
      <c r="J27" s="392"/>
      <c r="K27" s="385"/>
      <c r="L27" s="386"/>
      <c r="M27" s="387"/>
      <c r="N27" s="388"/>
      <c r="O27" s="389"/>
      <c r="P27" s="2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11"/>
      <c r="B28" s="112"/>
      <c r="C28" s="113"/>
      <c r="D28" s="114"/>
      <c r="E28" s="115"/>
      <c r="F28" s="115"/>
      <c r="H28" s="115"/>
      <c r="I28" s="116"/>
      <c r="J28" s="117"/>
      <c r="K28" s="117"/>
      <c r="L28" s="118"/>
      <c r="M28" s="119"/>
      <c r="N28" s="120"/>
      <c r="O28" s="121"/>
      <c r="P28" s="12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1"/>
      <c r="B29" s="112"/>
      <c r="C29" s="113"/>
      <c r="D29" s="114"/>
      <c r="E29" s="115"/>
      <c r="F29" s="115"/>
      <c r="G29" s="111"/>
      <c r="H29" s="115"/>
      <c r="I29" s="116"/>
      <c r="J29" s="117"/>
      <c r="K29" s="117"/>
      <c r="L29" s="118"/>
      <c r="M29" s="119"/>
      <c r="N29" s="120"/>
      <c r="O29" s="121"/>
      <c r="P29" s="122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 t="s">
        <v>596</v>
      </c>
      <c r="B30" s="124"/>
      <c r="C30" s="125"/>
      <c r="D30" s="126"/>
      <c r="E30" s="127"/>
      <c r="F30" s="127"/>
      <c r="G30" s="127"/>
      <c r="H30" s="127"/>
      <c r="I30" s="127"/>
      <c r="J30" s="128"/>
      <c r="K30" s="127"/>
      <c r="L30" s="129"/>
      <c r="M30" s="56"/>
      <c r="N30" s="128"/>
      <c r="O30" s="12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0" t="s">
        <v>597</v>
      </c>
      <c r="B31" s="123"/>
      <c r="C31" s="123"/>
      <c r="D31" s="123"/>
      <c r="E31" s="41"/>
      <c r="F31" s="131" t="s">
        <v>598</v>
      </c>
      <c r="G31" s="6"/>
      <c r="H31" s="6"/>
      <c r="I31" s="6"/>
      <c r="J31" s="132"/>
      <c r="K31" s="133"/>
      <c r="L31" s="133"/>
      <c r="M31" s="134"/>
      <c r="N31" s="1"/>
      <c r="O31" s="135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3" t="s">
        <v>599</v>
      </c>
      <c r="B32" s="123"/>
      <c r="C32" s="123"/>
      <c r="D32" s="123" t="s">
        <v>858</v>
      </c>
      <c r="E32" s="6"/>
      <c r="F32" s="131" t="s">
        <v>600</v>
      </c>
      <c r="G32" s="6"/>
      <c r="H32" s="6"/>
      <c r="I32" s="6"/>
      <c r="J32" s="132"/>
      <c r="K32" s="133"/>
      <c r="L32" s="133"/>
      <c r="M32" s="134"/>
      <c r="N32" s="1"/>
      <c r="O32" s="135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3"/>
      <c r="B33" s="123"/>
      <c r="C33" s="123"/>
      <c r="D33" s="123"/>
      <c r="E33" s="6"/>
      <c r="F33" s="6"/>
      <c r="G33" s="6"/>
      <c r="H33" s="6"/>
      <c r="I33" s="6"/>
      <c r="J33" s="136"/>
      <c r="K33" s="133"/>
      <c r="L33" s="133"/>
      <c r="M33" s="6"/>
      <c r="N33" s="137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38" t="s">
        <v>601</v>
      </c>
      <c r="C34" s="138"/>
      <c r="D34" s="138"/>
      <c r="E34" s="138"/>
      <c r="F34" s="139"/>
      <c r="G34" s="6"/>
      <c r="H34" s="6"/>
      <c r="I34" s="140"/>
      <c r="J34" s="141"/>
      <c r="K34" s="142"/>
      <c r="L34" s="141"/>
      <c r="M34" s="6"/>
      <c r="N34" s="1"/>
      <c r="O34" s="1"/>
      <c r="P34" s="1"/>
      <c r="R34" s="56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5" t="s">
        <v>16</v>
      </c>
      <c r="B35" s="96" t="s">
        <v>568</v>
      </c>
      <c r="C35" s="98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96" t="s">
        <v>584</v>
      </c>
      <c r="J35" s="96" t="s">
        <v>585</v>
      </c>
      <c r="K35" s="96" t="s">
        <v>603</v>
      </c>
      <c r="L35" s="144" t="s">
        <v>587</v>
      </c>
      <c r="M35" s="98" t="s">
        <v>588</v>
      </c>
      <c r="N35" s="95" t="s">
        <v>589</v>
      </c>
      <c r="O35" s="330" t="s">
        <v>590</v>
      </c>
      <c r="P35" s="288"/>
      <c r="Q35" s="1"/>
      <c r="R35" s="327"/>
      <c r="S35" s="327"/>
      <c r="T35" s="327"/>
      <c r="U35" s="303"/>
      <c r="V35" s="303"/>
      <c r="W35" s="303"/>
      <c r="X35" s="303"/>
      <c r="Y35" s="303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263" customFormat="1" ht="15" customHeight="1">
      <c r="A36" s="409">
        <v>1</v>
      </c>
      <c r="B36" s="334">
        <v>44586</v>
      </c>
      <c r="C36" s="335"/>
      <c r="D36" s="410" t="s">
        <v>309</v>
      </c>
      <c r="E36" s="333" t="s">
        <v>593</v>
      </c>
      <c r="F36" s="333">
        <v>615</v>
      </c>
      <c r="G36" s="333">
        <v>595</v>
      </c>
      <c r="H36" s="333">
        <v>595</v>
      </c>
      <c r="I36" s="333" t="s">
        <v>860</v>
      </c>
      <c r="J36" s="411" t="s">
        <v>916</v>
      </c>
      <c r="K36" s="411">
        <f t="shared" ref="K36" si="21">H36-F36</f>
        <v>-20</v>
      </c>
      <c r="L36" s="412">
        <f>(F36*-0.7)/100</f>
        <v>-4.3049999999999997</v>
      </c>
      <c r="M36" s="413">
        <f t="shared" ref="M36" si="22">(K36+L36)/F36</f>
        <v>-3.9520325203252035E-2</v>
      </c>
      <c r="N36" s="411" t="s">
        <v>604</v>
      </c>
      <c r="O36" s="414">
        <v>44596</v>
      </c>
      <c r="P36" s="328"/>
      <c r="Q36" s="328"/>
      <c r="R36" s="329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6"/>
      <c r="AJ36" s="302"/>
      <c r="AK36" s="302"/>
      <c r="AL36" s="302"/>
    </row>
    <row r="37" spans="1:38" s="263" customFormat="1" ht="15" customHeight="1">
      <c r="A37" s="331">
        <v>2</v>
      </c>
      <c r="B37" s="250">
        <v>44589</v>
      </c>
      <c r="C37" s="292"/>
      <c r="D37" s="332" t="s">
        <v>180</v>
      </c>
      <c r="E37" s="291" t="s">
        <v>593</v>
      </c>
      <c r="F37" s="291">
        <v>41.15</v>
      </c>
      <c r="G37" s="291">
        <v>39.9</v>
      </c>
      <c r="H37" s="291">
        <v>42.7</v>
      </c>
      <c r="I37" s="291" t="s">
        <v>876</v>
      </c>
      <c r="J37" s="99" t="s">
        <v>902</v>
      </c>
      <c r="K37" s="99">
        <f t="shared" ref="K37" si="23">H37-F37</f>
        <v>1.5500000000000043</v>
      </c>
      <c r="L37" s="100">
        <f>(F37*-0.7)/100</f>
        <v>-0.28804999999999997</v>
      </c>
      <c r="M37" s="101">
        <f t="shared" ref="M37" si="24">(K37+L37)/F37</f>
        <v>3.0667071688942997E-2</v>
      </c>
      <c r="N37" s="99" t="s">
        <v>591</v>
      </c>
      <c r="O37" s="102">
        <v>44594</v>
      </c>
      <c r="P37" s="328"/>
      <c r="Q37" s="328"/>
      <c r="R37" s="329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6"/>
      <c r="AJ37" s="302"/>
      <c r="AK37" s="302"/>
      <c r="AL37" s="302"/>
    </row>
    <row r="38" spans="1:38" s="263" customFormat="1" ht="15" customHeight="1">
      <c r="A38" s="331">
        <v>3</v>
      </c>
      <c r="B38" s="250">
        <v>44593</v>
      </c>
      <c r="C38" s="292"/>
      <c r="D38" s="332" t="s">
        <v>146</v>
      </c>
      <c r="E38" s="291" t="s">
        <v>593</v>
      </c>
      <c r="F38" s="291">
        <v>1955</v>
      </c>
      <c r="G38" s="291">
        <v>1880</v>
      </c>
      <c r="H38" s="291">
        <v>1997.5</v>
      </c>
      <c r="I38" s="291" t="s">
        <v>890</v>
      </c>
      <c r="J38" s="99" t="s">
        <v>903</v>
      </c>
      <c r="K38" s="99">
        <f t="shared" ref="K38:K39" si="25">H38-F38</f>
        <v>42.5</v>
      </c>
      <c r="L38" s="100">
        <f>(F38*-0.07)/100</f>
        <v>-1.3685000000000003</v>
      </c>
      <c r="M38" s="101">
        <f t="shared" ref="M38:M39" si="26">(K38+L38)/F38</f>
        <v>2.1039130434782609E-2</v>
      </c>
      <c r="N38" s="99" t="s">
        <v>591</v>
      </c>
      <c r="O38" s="408">
        <v>44593</v>
      </c>
      <c r="P38" s="328"/>
      <c r="Q38" s="328"/>
      <c r="R38" s="329" t="s">
        <v>592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6"/>
      <c r="AJ38" s="302"/>
      <c r="AK38" s="302"/>
      <c r="AL38" s="302"/>
    </row>
    <row r="39" spans="1:38" s="263" customFormat="1" ht="15" customHeight="1">
      <c r="A39" s="409">
        <v>4</v>
      </c>
      <c r="B39" s="334">
        <v>44593</v>
      </c>
      <c r="C39" s="335"/>
      <c r="D39" s="410" t="s">
        <v>137</v>
      </c>
      <c r="E39" s="333" t="s">
        <v>593</v>
      </c>
      <c r="F39" s="333">
        <v>863.5</v>
      </c>
      <c r="G39" s="333">
        <v>839</v>
      </c>
      <c r="H39" s="333">
        <v>839</v>
      </c>
      <c r="I39" s="333" t="s">
        <v>891</v>
      </c>
      <c r="J39" s="411" t="s">
        <v>938</v>
      </c>
      <c r="K39" s="411">
        <f t="shared" si="25"/>
        <v>-24.5</v>
      </c>
      <c r="L39" s="412">
        <f>(F39*-0.7)/100</f>
        <v>-6.0444999999999993</v>
      </c>
      <c r="M39" s="413">
        <f t="shared" si="26"/>
        <v>-3.5372900984365949E-2</v>
      </c>
      <c r="N39" s="411" t="s">
        <v>604</v>
      </c>
      <c r="O39" s="414">
        <v>44599</v>
      </c>
      <c r="P39" s="328"/>
      <c r="Q39" s="328"/>
      <c r="R39" s="329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6"/>
      <c r="AJ39" s="302"/>
      <c r="AK39" s="302"/>
      <c r="AL39" s="302"/>
    </row>
    <row r="40" spans="1:38" s="263" customFormat="1" ht="15" customHeight="1">
      <c r="A40" s="331">
        <v>5</v>
      </c>
      <c r="B40" s="250">
        <v>44593</v>
      </c>
      <c r="C40" s="292"/>
      <c r="D40" s="332" t="s">
        <v>51</v>
      </c>
      <c r="E40" s="291" t="s">
        <v>593</v>
      </c>
      <c r="F40" s="291">
        <v>374</v>
      </c>
      <c r="G40" s="291">
        <v>364</v>
      </c>
      <c r="H40" s="291">
        <v>385</v>
      </c>
      <c r="I40" s="291" t="s">
        <v>892</v>
      </c>
      <c r="J40" s="99" t="s">
        <v>901</v>
      </c>
      <c r="K40" s="99">
        <f t="shared" ref="K40" si="27">H40-F40</f>
        <v>11</v>
      </c>
      <c r="L40" s="100">
        <f>(F40*-0.7)/100</f>
        <v>-2.6180000000000003</v>
      </c>
      <c r="M40" s="101">
        <f t="shared" ref="M40" si="28">(K40+L40)/F40</f>
        <v>2.2411764705882353E-2</v>
      </c>
      <c r="N40" s="99" t="s">
        <v>591</v>
      </c>
      <c r="O40" s="102">
        <v>44594</v>
      </c>
      <c r="P40" s="328"/>
      <c r="Q40" s="328"/>
      <c r="R40" s="329" t="s">
        <v>592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6"/>
      <c r="AJ40" s="302"/>
      <c r="AK40" s="302"/>
      <c r="AL40" s="302"/>
    </row>
    <row r="41" spans="1:38" s="263" customFormat="1" ht="15" customHeight="1">
      <c r="A41" s="331">
        <v>6</v>
      </c>
      <c r="B41" s="250">
        <v>44593</v>
      </c>
      <c r="C41" s="292"/>
      <c r="D41" s="332" t="s">
        <v>391</v>
      </c>
      <c r="E41" s="291" t="s">
        <v>593</v>
      </c>
      <c r="F41" s="291">
        <v>126.5</v>
      </c>
      <c r="G41" s="291">
        <v>122</v>
      </c>
      <c r="H41" s="291">
        <v>130.25</v>
      </c>
      <c r="I41" s="291" t="s">
        <v>893</v>
      </c>
      <c r="J41" s="99" t="s">
        <v>900</v>
      </c>
      <c r="K41" s="99">
        <f t="shared" ref="K41:K42" si="29">H41-F41</f>
        <v>3.75</v>
      </c>
      <c r="L41" s="100">
        <f>(F41*-0.7)/100</f>
        <v>-0.88549999999999995</v>
      </c>
      <c r="M41" s="101">
        <f t="shared" ref="M41:M42" si="30">(K41+L41)/F41</f>
        <v>2.2644268774703557E-2</v>
      </c>
      <c r="N41" s="99" t="s">
        <v>591</v>
      </c>
      <c r="O41" s="102">
        <v>44594</v>
      </c>
      <c r="P41" s="328"/>
      <c r="Q41" s="328"/>
      <c r="R41" s="329" t="s">
        <v>595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6"/>
      <c r="AJ41" s="302"/>
      <c r="AK41" s="302"/>
      <c r="AL41" s="302"/>
    </row>
    <row r="42" spans="1:38" s="263" customFormat="1" ht="15" customHeight="1">
      <c r="A42" s="409">
        <v>7</v>
      </c>
      <c r="B42" s="334">
        <v>44593</v>
      </c>
      <c r="C42" s="335"/>
      <c r="D42" s="410" t="s">
        <v>416</v>
      </c>
      <c r="E42" s="333" t="s">
        <v>593</v>
      </c>
      <c r="F42" s="333">
        <v>3357.5</v>
      </c>
      <c r="G42" s="333">
        <v>3250</v>
      </c>
      <c r="H42" s="333">
        <v>3250</v>
      </c>
      <c r="I42" s="333" t="s">
        <v>894</v>
      </c>
      <c r="J42" s="411" t="s">
        <v>957</v>
      </c>
      <c r="K42" s="411">
        <f t="shared" si="29"/>
        <v>-107.5</v>
      </c>
      <c r="L42" s="412">
        <f>(F42*-0.7)/100</f>
        <v>-23.502500000000001</v>
      </c>
      <c r="M42" s="413">
        <f t="shared" si="30"/>
        <v>-3.9017870439314963E-2</v>
      </c>
      <c r="N42" s="411" t="s">
        <v>604</v>
      </c>
      <c r="O42" s="414">
        <v>44603</v>
      </c>
      <c r="P42" s="328"/>
      <c r="Q42" s="328"/>
      <c r="R42" s="329" t="s">
        <v>595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6"/>
      <c r="AJ42" s="302"/>
      <c r="AK42" s="302"/>
      <c r="AL42" s="302"/>
    </row>
    <row r="43" spans="1:38" s="263" customFormat="1" ht="15" customHeight="1">
      <c r="A43" s="331">
        <v>8</v>
      </c>
      <c r="B43" s="250">
        <v>44595</v>
      </c>
      <c r="C43" s="292"/>
      <c r="D43" s="332" t="s">
        <v>54</v>
      </c>
      <c r="E43" s="291" t="s">
        <v>593</v>
      </c>
      <c r="F43" s="291">
        <v>219.5</v>
      </c>
      <c r="G43" s="291">
        <v>213.5</v>
      </c>
      <c r="H43" s="291">
        <v>226</v>
      </c>
      <c r="I43" s="291" t="s">
        <v>905</v>
      </c>
      <c r="J43" s="99" t="s">
        <v>906</v>
      </c>
      <c r="K43" s="99">
        <f t="shared" ref="K43:K44" si="31">H43-F43</f>
        <v>6.5</v>
      </c>
      <c r="L43" s="100">
        <f>(F43*-0.07)/100</f>
        <v>-0.15365000000000001</v>
      </c>
      <c r="M43" s="101">
        <f t="shared" ref="M43:M44" si="32">(K43+L43)/F43</f>
        <v>2.8912756264236904E-2</v>
      </c>
      <c r="N43" s="99" t="s">
        <v>591</v>
      </c>
      <c r="O43" s="408">
        <v>44595</v>
      </c>
      <c r="P43" s="328"/>
      <c r="Q43" s="328"/>
      <c r="R43" s="329" t="s">
        <v>595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6"/>
      <c r="AJ43" s="302"/>
      <c r="AK43" s="302"/>
      <c r="AL43" s="302"/>
    </row>
    <row r="44" spans="1:38" s="263" customFormat="1" ht="15" customHeight="1">
      <c r="A44" s="409">
        <v>9</v>
      </c>
      <c r="B44" s="334">
        <v>44595</v>
      </c>
      <c r="C44" s="335"/>
      <c r="D44" s="410" t="s">
        <v>146</v>
      </c>
      <c r="E44" s="333" t="s">
        <v>593</v>
      </c>
      <c r="F44" s="333">
        <v>1952.5</v>
      </c>
      <c r="G44" s="333">
        <v>1890</v>
      </c>
      <c r="H44" s="333">
        <v>1890</v>
      </c>
      <c r="I44" s="333" t="s">
        <v>907</v>
      </c>
      <c r="J44" s="411" t="s">
        <v>970</v>
      </c>
      <c r="K44" s="411">
        <f t="shared" si="31"/>
        <v>-62.5</v>
      </c>
      <c r="L44" s="412">
        <f>(F44*-0.7)/100</f>
        <v>-13.6675</v>
      </c>
      <c r="M44" s="413">
        <f t="shared" si="32"/>
        <v>-3.9010243277848911E-2</v>
      </c>
      <c r="N44" s="411" t="s">
        <v>604</v>
      </c>
      <c r="O44" s="414">
        <v>44603</v>
      </c>
      <c r="P44" s="328"/>
      <c r="Q44" s="328"/>
      <c r="R44" s="32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6"/>
      <c r="AJ44" s="302"/>
      <c r="AK44" s="302"/>
      <c r="AL44" s="302"/>
    </row>
    <row r="45" spans="1:38" s="263" customFormat="1" ht="15" customHeight="1">
      <c r="A45" s="331">
        <v>10</v>
      </c>
      <c r="B45" s="250">
        <v>44599</v>
      </c>
      <c r="C45" s="292"/>
      <c r="D45" s="332" t="s">
        <v>451</v>
      </c>
      <c r="E45" s="291" t="s">
        <v>593</v>
      </c>
      <c r="F45" s="291">
        <v>348</v>
      </c>
      <c r="G45" s="291">
        <v>338</v>
      </c>
      <c r="H45" s="291">
        <v>358.5</v>
      </c>
      <c r="I45" s="291" t="s">
        <v>925</v>
      </c>
      <c r="J45" s="99" t="s">
        <v>939</v>
      </c>
      <c r="K45" s="99">
        <f t="shared" ref="K45:K46" si="33">H45-F45</f>
        <v>10.5</v>
      </c>
      <c r="L45" s="100">
        <f>(F45*-0.7)/100</f>
        <v>-2.4359999999999999</v>
      </c>
      <c r="M45" s="101">
        <f t="shared" ref="M45:M46" si="34">(K45+L45)/F45</f>
        <v>2.3172413793103447E-2</v>
      </c>
      <c r="N45" s="99" t="s">
        <v>591</v>
      </c>
      <c r="O45" s="102">
        <v>44600</v>
      </c>
      <c r="P45" s="328"/>
      <c r="Q45" s="328"/>
      <c r="R45" s="329" t="s">
        <v>592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6"/>
      <c r="AJ45" s="302"/>
      <c r="AK45" s="302"/>
      <c r="AL45" s="302"/>
    </row>
    <row r="46" spans="1:38" s="263" customFormat="1" ht="15" customHeight="1">
      <c r="A46" s="409">
        <v>11</v>
      </c>
      <c r="B46" s="334">
        <v>44601</v>
      </c>
      <c r="C46" s="335"/>
      <c r="D46" s="410" t="s">
        <v>845</v>
      </c>
      <c r="E46" s="333" t="s">
        <v>593</v>
      </c>
      <c r="F46" s="333">
        <v>2675</v>
      </c>
      <c r="G46" s="333">
        <v>2590</v>
      </c>
      <c r="H46" s="333">
        <v>2590</v>
      </c>
      <c r="I46" s="333" t="s">
        <v>949</v>
      </c>
      <c r="J46" s="411" t="s">
        <v>973</v>
      </c>
      <c r="K46" s="411">
        <f t="shared" si="33"/>
        <v>-85</v>
      </c>
      <c r="L46" s="412">
        <f>(F46*-0.7)/100</f>
        <v>-18.724999999999998</v>
      </c>
      <c r="M46" s="413">
        <f t="shared" si="34"/>
        <v>-3.8775700934579438E-2</v>
      </c>
      <c r="N46" s="411" t="s">
        <v>604</v>
      </c>
      <c r="O46" s="414">
        <v>44603</v>
      </c>
      <c r="P46" s="328"/>
      <c r="Q46" s="328"/>
      <c r="R46" s="329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6"/>
      <c r="AJ46" s="302"/>
      <c r="AK46" s="302"/>
      <c r="AL46" s="302"/>
    </row>
    <row r="47" spans="1:38" s="263" customFormat="1" ht="15" customHeight="1">
      <c r="A47" s="331">
        <v>12</v>
      </c>
      <c r="B47" s="250">
        <v>44601</v>
      </c>
      <c r="C47" s="292"/>
      <c r="D47" s="332" t="s">
        <v>451</v>
      </c>
      <c r="E47" s="291" t="s">
        <v>593</v>
      </c>
      <c r="F47" s="291">
        <v>361.5</v>
      </c>
      <c r="G47" s="291">
        <v>349</v>
      </c>
      <c r="H47" s="291">
        <v>372.5</v>
      </c>
      <c r="I47" s="291" t="s">
        <v>950</v>
      </c>
      <c r="J47" s="99" t="s">
        <v>901</v>
      </c>
      <c r="K47" s="99">
        <f t="shared" ref="K47:K48" si="35">H47-F47</f>
        <v>11</v>
      </c>
      <c r="L47" s="100">
        <f>(F47*-0.7)/100</f>
        <v>-2.5305</v>
      </c>
      <c r="M47" s="101">
        <f t="shared" ref="M47:M48" si="36">(K47+L47)/F47</f>
        <v>2.3428769017980636E-2</v>
      </c>
      <c r="N47" s="99" t="s">
        <v>591</v>
      </c>
      <c r="O47" s="102">
        <v>44602</v>
      </c>
      <c r="P47" s="328"/>
      <c r="Q47" s="328"/>
      <c r="R47" s="329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6"/>
      <c r="AJ47" s="302"/>
      <c r="AK47" s="302"/>
      <c r="AL47" s="302"/>
    </row>
    <row r="48" spans="1:38" s="263" customFormat="1" ht="15" customHeight="1">
      <c r="A48" s="409">
        <v>13</v>
      </c>
      <c r="B48" s="334">
        <v>44602</v>
      </c>
      <c r="C48" s="335"/>
      <c r="D48" s="410" t="s">
        <v>197</v>
      </c>
      <c r="E48" s="333" t="s">
        <v>593</v>
      </c>
      <c r="F48" s="333">
        <v>967.5</v>
      </c>
      <c r="G48" s="333">
        <v>940</v>
      </c>
      <c r="H48" s="333">
        <v>940</v>
      </c>
      <c r="I48" s="333" t="s">
        <v>955</v>
      </c>
      <c r="J48" s="411" t="s">
        <v>956</v>
      </c>
      <c r="K48" s="411">
        <f t="shared" si="35"/>
        <v>-27.5</v>
      </c>
      <c r="L48" s="412">
        <f>(F48*-0.7)/100</f>
        <v>-6.7725</v>
      </c>
      <c r="M48" s="413">
        <f t="shared" si="36"/>
        <v>-3.5423772609819125E-2</v>
      </c>
      <c r="N48" s="411" t="s">
        <v>604</v>
      </c>
      <c r="O48" s="414">
        <v>44606</v>
      </c>
      <c r="P48" s="328"/>
      <c r="Q48" s="328"/>
      <c r="R48" s="329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6"/>
      <c r="AJ48" s="302"/>
      <c r="AK48" s="302"/>
      <c r="AL48" s="302"/>
    </row>
    <row r="49" spans="1:38" s="263" customFormat="1" ht="15" customHeight="1">
      <c r="A49" s="320">
        <v>14</v>
      </c>
      <c r="B49" s="253">
        <v>44603</v>
      </c>
      <c r="C49" s="321"/>
      <c r="D49" s="322" t="s">
        <v>958</v>
      </c>
      <c r="E49" s="256" t="s">
        <v>593</v>
      </c>
      <c r="F49" s="256" t="s">
        <v>959</v>
      </c>
      <c r="G49" s="256">
        <v>1095</v>
      </c>
      <c r="H49" s="256"/>
      <c r="I49" s="256" t="s">
        <v>960</v>
      </c>
      <c r="J49" s="323" t="s">
        <v>594</v>
      </c>
      <c r="K49" s="323"/>
      <c r="L49" s="324"/>
      <c r="M49" s="325"/>
      <c r="N49" s="323"/>
      <c r="O49" s="375"/>
      <c r="P49" s="328"/>
      <c r="Q49" s="328"/>
      <c r="R49" s="32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6"/>
      <c r="AJ49" s="302"/>
      <c r="AK49" s="302"/>
      <c r="AL49" s="302"/>
    </row>
    <row r="50" spans="1:38" s="263" customFormat="1" ht="15" customHeight="1">
      <c r="A50" s="409">
        <v>15</v>
      </c>
      <c r="B50" s="334">
        <v>44603</v>
      </c>
      <c r="C50" s="335"/>
      <c r="D50" s="410" t="s">
        <v>522</v>
      </c>
      <c r="E50" s="333" t="s">
        <v>593</v>
      </c>
      <c r="F50" s="333">
        <v>2003</v>
      </c>
      <c r="G50" s="333">
        <v>1940</v>
      </c>
      <c r="H50" s="333">
        <v>1940</v>
      </c>
      <c r="I50" s="333" t="s">
        <v>962</v>
      </c>
      <c r="J50" s="411" t="s">
        <v>974</v>
      </c>
      <c r="K50" s="411">
        <f t="shared" ref="K50:K52" si="37">H50-F50</f>
        <v>-63</v>
      </c>
      <c r="L50" s="412">
        <f>(F50*-0.7)/100</f>
        <v>-14.020999999999999</v>
      </c>
      <c r="M50" s="413">
        <f t="shared" ref="M50:M52" si="38">(K50+L50)/F50</f>
        <v>-3.8452820768846728E-2</v>
      </c>
      <c r="N50" s="411" t="s">
        <v>604</v>
      </c>
      <c r="O50" s="414">
        <v>44606</v>
      </c>
      <c r="P50" s="328"/>
      <c r="Q50" s="328"/>
      <c r="R50" s="32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6"/>
      <c r="AJ50" s="302"/>
      <c r="AK50" s="302"/>
      <c r="AL50" s="302"/>
    </row>
    <row r="51" spans="1:38" s="263" customFormat="1" ht="15" customHeight="1">
      <c r="A51" s="409">
        <v>16</v>
      </c>
      <c r="B51" s="334">
        <v>44603</v>
      </c>
      <c r="C51" s="335"/>
      <c r="D51" s="410" t="s">
        <v>350</v>
      </c>
      <c r="E51" s="333" t="s">
        <v>593</v>
      </c>
      <c r="F51" s="333">
        <v>761</v>
      </c>
      <c r="G51" s="333">
        <v>735</v>
      </c>
      <c r="H51" s="333">
        <v>735</v>
      </c>
      <c r="I51" s="333" t="s">
        <v>963</v>
      </c>
      <c r="J51" s="411" t="s">
        <v>975</v>
      </c>
      <c r="K51" s="411">
        <f t="shared" si="37"/>
        <v>-26</v>
      </c>
      <c r="L51" s="412">
        <f>(F51*-0.7)/100</f>
        <v>-5.3269999999999991</v>
      </c>
      <c r="M51" s="413">
        <f t="shared" si="38"/>
        <v>-4.1165571616294347E-2</v>
      </c>
      <c r="N51" s="411" t="s">
        <v>604</v>
      </c>
      <c r="O51" s="414">
        <v>44606</v>
      </c>
      <c r="P51" s="328"/>
      <c r="Q51" s="328"/>
      <c r="R51" s="329" t="s">
        <v>595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6"/>
      <c r="AJ51" s="302"/>
      <c r="AK51" s="302"/>
      <c r="AL51" s="302"/>
    </row>
    <row r="52" spans="1:38" s="263" customFormat="1" ht="15" customHeight="1">
      <c r="A52" s="331">
        <v>17</v>
      </c>
      <c r="B52" s="250">
        <v>44607</v>
      </c>
      <c r="C52" s="292"/>
      <c r="D52" s="332" t="s">
        <v>534</v>
      </c>
      <c r="E52" s="291" t="s">
        <v>593</v>
      </c>
      <c r="F52" s="291">
        <v>1212.5</v>
      </c>
      <c r="G52" s="291">
        <v>1180</v>
      </c>
      <c r="H52" s="291">
        <v>1240</v>
      </c>
      <c r="I52" s="291" t="s">
        <v>986</v>
      </c>
      <c r="J52" s="99" t="s">
        <v>987</v>
      </c>
      <c r="K52" s="415">
        <f t="shared" si="37"/>
        <v>27.5</v>
      </c>
      <c r="L52" s="374">
        <f>(F52*-0.07)/100</f>
        <v>-0.84875000000000012</v>
      </c>
      <c r="M52" s="445">
        <f t="shared" si="38"/>
        <v>2.1980412371134021E-2</v>
      </c>
      <c r="N52" s="99" t="s">
        <v>591</v>
      </c>
      <c r="O52" s="408">
        <v>44607</v>
      </c>
      <c r="P52" s="328"/>
      <c r="Q52" s="328"/>
      <c r="R52" s="32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6"/>
      <c r="AJ52" s="302"/>
      <c r="AK52" s="302"/>
      <c r="AL52" s="302"/>
    </row>
    <row r="53" spans="1:38" s="263" customFormat="1" ht="15" customHeight="1">
      <c r="A53" s="331">
        <v>18</v>
      </c>
      <c r="B53" s="250">
        <v>44607</v>
      </c>
      <c r="C53" s="292"/>
      <c r="D53" s="332" t="s">
        <v>201</v>
      </c>
      <c r="E53" s="291" t="s">
        <v>593</v>
      </c>
      <c r="F53" s="291">
        <v>1184</v>
      </c>
      <c r="G53" s="291">
        <v>1144</v>
      </c>
      <c r="H53" s="291">
        <v>1211</v>
      </c>
      <c r="I53" s="291">
        <v>1250</v>
      </c>
      <c r="J53" s="99" t="s">
        <v>1003</v>
      </c>
      <c r="K53" s="415">
        <f t="shared" ref="K53" si="39">H53-F53</f>
        <v>27</v>
      </c>
      <c r="L53" s="374">
        <f>(F53*-0.07)/100</f>
        <v>-0.82880000000000009</v>
      </c>
      <c r="M53" s="445">
        <f t="shared" ref="M53" si="40">(K53+L53)/F53</f>
        <v>2.2104054054054054E-2</v>
      </c>
      <c r="N53" s="99" t="s">
        <v>591</v>
      </c>
      <c r="O53" s="408">
        <v>44607</v>
      </c>
      <c r="P53" s="328"/>
      <c r="Q53" s="328"/>
      <c r="R53" s="329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26"/>
      <c r="AJ53" s="302"/>
      <c r="AK53" s="302"/>
      <c r="AL53" s="302"/>
    </row>
    <row r="54" spans="1:38" s="263" customFormat="1" ht="15" customHeight="1">
      <c r="A54" s="331">
        <v>19</v>
      </c>
      <c r="B54" s="250">
        <v>44613</v>
      </c>
      <c r="C54" s="292"/>
      <c r="D54" s="332" t="s">
        <v>1065</v>
      </c>
      <c r="E54" s="291" t="s">
        <v>593</v>
      </c>
      <c r="F54" s="291">
        <v>364.5</v>
      </c>
      <c r="G54" s="291">
        <v>354</v>
      </c>
      <c r="H54" s="291">
        <v>372</v>
      </c>
      <c r="I54" s="291" t="s">
        <v>1066</v>
      </c>
      <c r="J54" s="99" t="s">
        <v>1067</v>
      </c>
      <c r="K54" s="415">
        <f t="shared" ref="K54" si="41">H54-F54</f>
        <v>7.5</v>
      </c>
      <c r="L54" s="374">
        <f>(F54*-0.07)/100</f>
        <v>-0.25515000000000004</v>
      </c>
      <c r="M54" s="445">
        <f t="shared" ref="M54" si="42">(K54+L54)/F54</f>
        <v>1.9876131687242796E-2</v>
      </c>
      <c r="N54" s="99" t="s">
        <v>591</v>
      </c>
      <c r="O54" s="408">
        <v>44613</v>
      </c>
      <c r="P54" s="328"/>
      <c r="Q54" s="328"/>
      <c r="R54" s="32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26"/>
      <c r="AJ54" s="302"/>
      <c r="AK54" s="302"/>
      <c r="AL54" s="302"/>
    </row>
    <row r="55" spans="1:38" s="263" customFormat="1" ht="15" customHeight="1">
      <c r="A55" s="331">
        <v>20</v>
      </c>
      <c r="B55" s="250">
        <v>44614</v>
      </c>
      <c r="C55" s="292"/>
      <c r="D55" s="332" t="s">
        <v>1065</v>
      </c>
      <c r="E55" s="291" t="s">
        <v>593</v>
      </c>
      <c r="F55" s="291">
        <v>362</v>
      </c>
      <c r="G55" s="291">
        <v>354</v>
      </c>
      <c r="H55" s="291">
        <v>369.5</v>
      </c>
      <c r="I55" s="291" t="s">
        <v>1066</v>
      </c>
      <c r="J55" s="99" t="s">
        <v>1067</v>
      </c>
      <c r="K55" s="415">
        <f t="shared" ref="K55" si="43">H55-F55</f>
        <v>7.5</v>
      </c>
      <c r="L55" s="374">
        <f>(F55*-0.07)/100</f>
        <v>-0.25340000000000001</v>
      </c>
      <c r="M55" s="445">
        <f t="shared" ref="M55" si="44">(K55+L55)/F55</f>
        <v>2.0018232044198895E-2</v>
      </c>
      <c r="N55" s="99" t="s">
        <v>591</v>
      </c>
      <c r="O55" s="408">
        <v>44614</v>
      </c>
      <c r="P55" s="328"/>
      <c r="Q55" s="328"/>
      <c r="R55" s="32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26"/>
      <c r="AJ55" s="302"/>
      <c r="AK55" s="302"/>
      <c r="AL55" s="302"/>
    </row>
    <row r="56" spans="1:38" s="276" customFormat="1" ht="15" customHeight="1">
      <c r="K56" s="257"/>
      <c r="L56" s="289"/>
      <c r="M56" s="351"/>
      <c r="N56" s="257"/>
      <c r="O56" s="300"/>
      <c r="P56" s="1"/>
      <c r="Q56" s="1"/>
      <c r="R56" s="347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353"/>
      <c r="AJ56" s="352"/>
      <c r="AK56" s="352"/>
      <c r="AL56" s="352"/>
    </row>
    <row r="57" spans="1:38" ht="15" customHeight="1">
      <c r="A57" s="338"/>
      <c r="B57" s="339"/>
      <c r="C57" s="340"/>
      <c r="D57" s="341"/>
      <c r="E57" s="342"/>
      <c r="F57" s="342"/>
      <c r="G57" s="342"/>
      <c r="H57" s="342"/>
      <c r="I57" s="342"/>
      <c r="J57" s="343"/>
      <c r="K57" s="343"/>
      <c r="L57" s="344"/>
      <c r="M57" s="345"/>
      <c r="N57" s="343"/>
      <c r="O57" s="346"/>
      <c r="P57" s="1"/>
      <c r="Q57" s="1"/>
      <c r="R57" s="347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23" t="s">
        <v>596</v>
      </c>
      <c r="B58" s="146"/>
      <c r="C58" s="146"/>
      <c r="D58" s="1"/>
      <c r="E58" s="6"/>
      <c r="F58" s="6"/>
      <c r="G58" s="6"/>
      <c r="H58" s="6" t="s">
        <v>608</v>
      </c>
      <c r="I58" s="6"/>
      <c r="J58" s="6"/>
      <c r="K58" s="119"/>
      <c r="L58" s="148"/>
      <c r="M58" s="119"/>
      <c r="N58" s="120"/>
      <c r="O58" s="119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305"/>
      <c r="AD58" s="305"/>
      <c r="AE58" s="305"/>
      <c r="AF58" s="305"/>
      <c r="AG58" s="305"/>
      <c r="AH58" s="305"/>
    </row>
    <row r="59" spans="1:38" ht="12.75" customHeight="1">
      <c r="A59" s="130" t="s">
        <v>597</v>
      </c>
      <c r="B59" s="123"/>
      <c r="C59" s="123"/>
      <c r="D59" s="123"/>
      <c r="E59" s="41"/>
      <c r="F59" s="131" t="s">
        <v>598</v>
      </c>
      <c r="G59" s="56"/>
      <c r="H59" s="41"/>
      <c r="I59" s="56"/>
      <c r="J59" s="6"/>
      <c r="K59" s="149"/>
      <c r="L59" s="150"/>
      <c r="M59" s="6"/>
      <c r="N59" s="113"/>
      <c r="O59" s="15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30"/>
      <c r="B60" s="123"/>
      <c r="C60" s="123"/>
      <c r="D60" s="123"/>
      <c r="E60" s="6"/>
      <c r="F60" s="131" t="s">
        <v>600</v>
      </c>
      <c r="G60" s="56"/>
      <c r="H60" s="41"/>
      <c r="I60" s="56"/>
      <c r="J60" s="6"/>
      <c r="K60" s="149"/>
      <c r="L60" s="150"/>
      <c r="M60" s="6"/>
      <c r="N60" s="113"/>
      <c r="O60" s="15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23"/>
      <c r="B61" s="123"/>
      <c r="C61" s="123"/>
      <c r="D61" s="123"/>
      <c r="E61" s="6"/>
      <c r="F61" s="6"/>
      <c r="G61" s="6"/>
      <c r="H61" s="6"/>
      <c r="I61" s="6"/>
      <c r="J61" s="136"/>
      <c r="K61" s="133"/>
      <c r="L61" s="134"/>
      <c r="M61" s="6"/>
      <c r="N61" s="137"/>
      <c r="O61" s="1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152" t="s">
        <v>609</v>
      </c>
      <c r="B62" s="152"/>
      <c r="C62" s="152"/>
      <c r="D62" s="152"/>
      <c r="E62" s="6"/>
      <c r="F62" s="6"/>
      <c r="G62" s="6"/>
      <c r="H62" s="6"/>
      <c r="I62" s="6"/>
      <c r="J62" s="6"/>
      <c r="K62" s="6"/>
      <c r="L62" s="6"/>
      <c r="M62" s="6"/>
      <c r="N62" s="6"/>
      <c r="O62" s="2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38.25" customHeight="1">
      <c r="A63" s="96" t="s">
        <v>16</v>
      </c>
      <c r="B63" s="96" t="s">
        <v>568</v>
      </c>
      <c r="C63" s="96"/>
      <c r="D63" s="97" t="s">
        <v>579</v>
      </c>
      <c r="E63" s="96" t="s">
        <v>580</v>
      </c>
      <c r="F63" s="96" t="s">
        <v>581</v>
      </c>
      <c r="G63" s="96" t="s">
        <v>602</v>
      </c>
      <c r="H63" s="96" t="s">
        <v>583</v>
      </c>
      <c r="I63" s="96" t="s">
        <v>584</v>
      </c>
      <c r="J63" s="95" t="s">
        <v>585</v>
      </c>
      <c r="K63" s="153" t="s">
        <v>610</v>
      </c>
      <c r="L63" s="98" t="s">
        <v>587</v>
      </c>
      <c r="M63" s="153" t="s">
        <v>611</v>
      </c>
      <c r="N63" s="96" t="s">
        <v>612</v>
      </c>
      <c r="O63" s="95" t="s">
        <v>589</v>
      </c>
      <c r="P63" s="97" t="s">
        <v>590</v>
      </c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s="252" customFormat="1" ht="13.5" customHeight="1">
      <c r="A64" s="333">
        <v>1</v>
      </c>
      <c r="B64" s="334">
        <v>44593</v>
      </c>
      <c r="C64" s="370"/>
      <c r="D64" s="370" t="s">
        <v>885</v>
      </c>
      <c r="E64" s="333" t="s">
        <v>593</v>
      </c>
      <c r="F64" s="333">
        <v>2414</v>
      </c>
      <c r="G64" s="333">
        <v>238</v>
      </c>
      <c r="H64" s="337">
        <v>2380</v>
      </c>
      <c r="I64" s="337" t="s">
        <v>886</v>
      </c>
      <c r="J64" s="348" t="s">
        <v>972</v>
      </c>
      <c r="K64" s="337">
        <f t="shared" ref="K64" si="45">H64-F64</f>
        <v>-34</v>
      </c>
      <c r="L64" s="366">
        <f t="shared" ref="L64:L66" si="46">(H64*N64)*0.07%</f>
        <v>624.75000000000011</v>
      </c>
      <c r="M64" s="367">
        <f t="shared" ref="M64" si="47">(K64*N64)-L64</f>
        <v>-13374.75</v>
      </c>
      <c r="N64" s="337">
        <v>375</v>
      </c>
      <c r="O64" s="368" t="s">
        <v>604</v>
      </c>
      <c r="P64" s="427">
        <v>44228</v>
      </c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8"/>
      <c r="AG64" s="253"/>
      <c r="AH64" s="301"/>
      <c r="AI64" s="301"/>
      <c r="AJ64" s="282"/>
      <c r="AK64" s="282"/>
      <c r="AL64" s="282"/>
    </row>
    <row r="65" spans="1:38" s="252" customFormat="1" ht="13.5" customHeight="1">
      <c r="A65" s="333">
        <v>2</v>
      </c>
      <c r="B65" s="334">
        <v>44595</v>
      </c>
      <c r="C65" s="370"/>
      <c r="D65" s="370" t="s">
        <v>909</v>
      </c>
      <c r="E65" s="333" t="s">
        <v>593</v>
      </c>
      <c r="F65" s="333">
        <v>640</v>
      </c>
      <c r="G65" s="333">
        <v>630</v>
      </c>
      <c r="H65" s="337">
        <v>630</v>
      </c>
      <c r="I65" s="337" t="s">
        <v>910</v>
      </c>
      <c r="J65" s="348" t="s">
        <v>920</v>
      </c>
      <c r="K65" s="337">
        <f t="shared" ref="K65" si="48">H65-F65</f>
        <v>-10</v>
      </c>
      <c r="L65" s="366">
        <f t="shared" ref="L65" si="49">(H65*N65)*0.07%</f>
        <v>485.10000000000008</v>
      </c>
      <c r="M65" s="367">
        <f t="shared" ref="M65" si="50">(K65*N65)-L65</f>
        <v>-11485.1</v>
      </c>
      <c r="N65" s="337">
        <v>1100</v>
      </c>
      <c r="O65" s="368" t="s">
        <v>604</v>
      </c>
      <c r="P65" s="369">
        <v>44231</v>
      </c>
      <c r="Q65" s="254"/>
      <c r="R65" s="259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2"/>
      <c r="AG65" s="339"/>
      <c r="AH65" s="254"/>
      <c r="AI65" s="254"/>
      <c r="AJ65" s="342"/>
      <c r="AK65" s="342"/>
      <c r="AL65" s="342"/>
    </row>
    <row r="66" spans="1:38" s="252" customFormat="1" ht="13.5" customHeight="1">
      <c r="A66" s="482">
        <v>3</v>
      </c>
      <c r="B66" s="478">
        <v>44595</v>
      </c>
      <c r="C66" s="335"/>
      <c r="D66" s="336" t="s">
        <v>911</v>
      </c>
      <c r="E66" s="333" t="s">
        <v>593</v>
      </c>
      <c r="F66" s="333">
        <v>545</v>
      </c>
      <c r="G66" s="333">
        <v>534</v>
      </c>
      <c r="H66" s="333">
        <v>534</v>
      </c>
      <c r="I66" s="337">
        <v>565</v>
      </c>
      <c r="J66" s="484" t="s">
        <v>919</v>
      </c>
      <c r="K66" s="420">
        <f>H66-F66</f>
        <v>-11</v>
      </c>
      <c r="L66" s="366">
        <f t="shared" si="46"/>
        <v>560.70000000000005</v>
      </c>
      <c r="M66" s="484">
        <f>(-1500*6)-660.7</f>
        <v>-9660.7000000000007</v>
      </c>
      <c r="N66" s="485">
        <v>1500</v>
      </c>
      <c r="O66" s="478" t="s">
        <v>604</v>
      </c>
      <c r="P66" s="480">
        <v>44596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2"/>
      <c r="AG66" s="339"/>
      <c r="AH66" s="254"/>
      <c r="AI66" s="254"/>
      <c r="AJ66" s="342"/>
      <c r="AK66" s="342"/>
      <c r="AL66" s="342"/>
    </row>
    <row r="67" spans="1:38" s="252" customFormat="1" ht="13.5" customHeight="1">
      <c r="A67" s="483"/>
      <c r="B67" s="479"/>
      <c r="C67" s="335"/>
      <c r="D67" s="336" t="s">
        <v>912</v>
      </c>
      <c r="E67" s="333" t="s">
        <v>857</v>
      </c>
      <c r="F67" s="333">
        <v>14.5</v>
      </c>
      <c r="G67" s="333"/>
      <c r="H67" s="333">
        <v>9.5</v>
      </c>
      <c r="I67" s="337"/>
      <c r="J67" s="481"/>
      <c r="K67" s="420">
        <f>F67-H67</f>
        <v>5</v>
      </c>
      <c r="L67" s="421">
        <v>100</v>
      </c>
      <c r="M67" s="481"/>
      <c r="N67" s="486"/>
      <c r="O67" s="479"/>
      <c r="P67" s="481"/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2"/>
      <c r="AG67" s="339"/>
      <c r="AH67" s="254"/>
      <c r="AI67" s="254"/>
      <c r="AJ67" s="342"/>
      <c r="AK67" s="342"/>
      <c r="AL67" s="342"/>
    </row>
    <row r="68" spans="1:38" s="252" customFormat="1" ht="13.5" customHeight="1">
      <c r="A68" s="428">
        <v>4</v>
      </c>
      <c r="B68" s="429">
        <v>44599</v>
      </c>
      <c r="C68" s="292"/>
      <c r="D68" s="432" t="s">
        <v>927</v>
      </c>
      <c r="E68" s="291" t="s">
        <v>593</v>
      </c>
      <c r="F68" s="291">
        <v>3020</v>
      </c>
      <c r="G68" s="291">
        <v>2940</v>
      </c>
      <c r="H68" s="291">
        <v>3080</v>
      </c>
      <c r="I68" s="372" t="s">
        <v>928</v>
      </c>
      <c r="J68" s="415" t="s">
        <v>801</v>
      </c>
      <c r="K68" s="372">
        <f t="shared" ref="K68" si="51">H68-F68</f>
        <v>60</v>
      </c>
      <c r="L68" s="416">
        <f t="shared" ref="L68" si="52">(H68*N68)*0.07%</f>
        <v>377.30000000000007</v>
      </c>
      <c r="M68" s="417">
        <f t="shared" ref="M68" si="53">(K68*N68)-L68</f>
        <v>10122.700000000001</v>
      </c>
      <c r="N68" s="372">
        <v>175</v>
      </c>
      <c r="O68" s="418" t="s">
        <v>591</v>
      </c>
      <c r="P68" s="419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2"/>
      <c r="AG68" s="339"/>
      <c r="AH68" s="254"/>
      <c r="AI68" s="254"/>
      <c r="AJ68" s="342"/>
      <c r="AK68" s="342"/>
      <c r="AL68" s="342"/>
    </row>
    <row r="69" spans="1:38" s="252" customFormat="1" ht="13.5" customHeight="1">
      <c r="A69" s="423">
        <v>5</v>
      </c>
      <c r="B69" s="424">
        <v>44599</v>
      </c>
      <c r="C69" s="292"/>
      <c r="D69" s="425" t="s">
        <v>932</v>
      </c>
      <c r="E69" s="291" t="s">
        <v>593</v>
      </c>
      <c r="F69" s="291">
        <v>221</v>
      </c>
      <c r="G69" s="291">
        <v>216</v>
      </c>
      <c r="H69" s="291">
        <v>225.5</v>
      </c>
      <c r="I69" s="372" t="s">
        <v>933</v>
      </c>
      <c r="J69" s="415" t="s">
        <v>944</v>
      </c>
      <c r="K69" s="372">
        <f t="shared" ref="K69:K70" si="54">H69-F69</f>
        <v>4.5</v>
      </c>
      <c r="L69" s="416">
        <f t="shared" ref="L69:L70" si="55">(H69*N69)*0.07%</f>
        <v>394.62500000000006</v>
      </c>
      <c r="M69" s="417">
        <f t="shared" ref="M69:M70" si="56">(K69*N69)-L69</f>
        <v>10855.375</v>
      </c>
      <c r="N69" s="372">
        <v>2500</v>
      </c>
      <c r="O69" s="418" t="s">
        <v>591</v>
      </c>
      <c r="P69" s="426">
        <v>44234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2"/>
      <c r="AG69" s="339"/>
      <c r="AH69" s="254"/>
      <c r="AI69" s="254"/>
      <c r="AJ69" s="342"/>
      <c r="AK69" s="342"/>
      <c r="AL69" s="342"/>
    </row>
    <row r="70" spans="1:38" s="252" customFormat="1" ht="13.5" customHeight="1">
      <c r="A70" s="333">
        <v>6</v>
      </c>
      <c r="B70" s="422">
        <v>44599</v>
      </c>
      <c r="C70" s="370"/>
      <c r="D70" s="370" t="s">
        <v>934</v>
      </c>
      <c r="E70" s="333" t="s">
        <v>593</v>
      </c>
      <c r="F70" s="333">
        <v>17300</v>
      </c>
      <c r="G70" s="333">
        <v>17170</v>
      </c>
      <c r="H70" s="337">
        <v>17170</v>
      </c>
      <c r="I70" s="337">
        <v>17500</v>
      </c>
      <c r="J70" s="348" t="s">
        <v>937</v>
      </c>
      <c r="K70" s="337">
        <f t="shared" si="54"/>
        <v>-130</v>
      </c>
      <c r="L70" s="366">
        <f t="shared" si="55"/>
        <v>600.95000000000005</v>
      </c>
      <c r="M70" s="367">
        <f t="shared" si="56"/>
        <v>-7100.95</v>
      </c>
      <c r="N70" s="337">
        <v>50</v>
      </c>
      <c r="O70" s="368" t="s">
        <v>604</v>
      </c>
      <c r="P70" s="427">
        <v>44234</v>
      </c>
      <c r="Q70" s="254"/>
      <c r="R70" s="259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2"/>
      <c r="AG70" s="339"/>
      <c r="AH70" s="254"/>
      <c r="AI70" s="254"/>
      <c r="AJ70" s="342"/>
      <c r="AK70" s="342"/>
      <c r="AL70" s="342"/>
    </row>
    <row r="71" spans="1:38" s="252" customFormat="1" ht="13.5" customHeight="1">
      <c r="A71" s="291">
        <v>7</v>
      </c>
      <c r="B71" s="250">
        <v>44601</v>
      </c>
      <c r="C71" s="431"/>
      <c r="D71" s="431" t="s">
        <v>942</v>
      </c>
      <c r="E71" s="291" t="s">
        <v>593</v>
      </c>
      <c r="F71" s="291">
        <v>2377.5</v>
      </c>
      <c r="G71" s="291">
        <v>2325</v>
      </c>
      <c r="H71" s="372">
        <v>2415</v>
      </c>
      <c r="I71" s="372" t="s">
        <v>943</v>
      </c>
      <c r="J71" s="415" t="s">
        <v>945</v>
      </c>
      <c r="K71" s="372">
        <f t="shared" ref="K71:K73" si="57">H71-F71</f>
        <v>37.5</v>
      </c>
      <c r="L71" s="416">
        <f t="shared" ref="L71:L73" si="58">(H71*N71)*0.07%</f>
        <v>464.88750000000005</v>
      </c>
      <c r="M71" s="417">
        <f t="shared" ref="M71:M73" si="59">(K71*N71)-L71</f>
        <v>9847.6124999999993</v>
      </c>
      <c r="N71" s="372">
        <v>275</v>
      </c>
      <c r="O71" s="418" t="s">
        <v>591</v>
      </c>
      <c r="P71" s="426">
        <v>44236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2"/>
      <c r="AG71" s="339"/>
      <c r="AH71" s="254"/>
      <c r="AI71" s="254"/>
      <c r="AJ71" s="342"/>
      <c r="AK71" s="342"/>
      <c r="AL71" s="342"/>
    </row>
    <row r="72" spans="1:38" s="252" customFormat="1" ht="13.5" customHeight="1">
      <c r="A72" s="291">
        <v>8</v>
      </c>
      <c r="B72" s="250">
        <v>44601</v>
      </c>
      <c r="C72" s="431"/>
      <c r="D72" s="431" t="s">
        <v>947</v>
      </c>
      <c r="E72" s="291" t="s">
        <v>593</v>
      </c>
      <c r="F72" s="291">
        <v>1217.5</v>
      </c>
      <c r="G72" s="291">
        <v>1188</v>
      </c>
      <c r="H72" s="372">
        <v>1243</v>
      </c>
      <c r="I72" s="372" t="s">
        <v>948</v>
      </c>
      <c r="J72" s="415" t="s">
        <v>952</v>
      </c>
      <c r="K72" s="372">
        <f t="shared" si="57"/>
        <v>25.5</v>
      </c>
      <c r="L72" s="416">
        <f t="shared" si="58"/>
        <v>369.79250000000008</v>
      </c>
      <c r="M72" s="417">
        <f t="shared" si="59"/>
        <v>10467.7075</v>
      </c>
      <c r="N72" s="372">
        <v>425</v>
      </c>
      <c r="O72" s="418" t="s">
        <v>591</v>
      </c>
      <c r="P72" s="419">
        <v>44237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2"/>
      <c r="AG72" s="339"/>
      <c r="AH72" s="254"/>
      <c r="AI72" s="254"/>
      <c r="AJ72" s="342"/>
      <c r="AK72" s="342"/>
      <c r="AL72" s="342"/>
    </row>
    <row r="73" spans="1:38" s="252" customFormat="1" ht="13.5" customHeight="1">
      <c r="A73" s="333">
        <v>9</v>
      </c>
      <c r="B73" s="433">
        <v>44602</v>
      </c>
      <c r="C73" s="370"/>
      <c r="D73" s="370" t="s">
        <v>953</v>
      </c>
      <c r="E73" s="333" t="s">
        <v>593</v>
      </c>
      <c r="F73" s="333">
        <v>305</v>
      </c>
      <c r="G73" s="333">
        <v>297</v>
      </c>
      <c r="H73" s="337">
        <v>297</v>
      </c>
      <c r="I73" s="337" t="s">
        <v>954</v>
      </c>
      <c r="J73" s="348" t="s">
        <v>976</v>
      </c>
      <c r="K73" s="337">
        <f t="shared" si="57"/>
        <v>-8</v>
      </c>
      <c r="L73" s="366">
        <f t="shared" si="58"/>
        <v>353.43000000000006</v>
      </c>
      <c r="M73" s="367">
        <f t="shared" si="59"/>
        <v>-13953.43</v>
      </c>
      <c r="N73" s="337">
        <v>1700</v>
      </c>
      <c r="O73" s="368" t="s">
        <v>604</v>
      </c>
      <c r="P73" s="369">
        <v>44241</v>
      </c>
      <c r="Q73" s="254"/>
      <c r="R73" s="259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2"/>
      <c r="AG73" s="339"/>
      <c r="AH73" s="254"/>
      <c r="AI73" s="254"/>
      <c r="AJ73" s="342"/>
      <c r="AK73" s="342"/>
      <c r="AL73" s="342"/>
    </row>
    <row r="74" spans="1:38" s="252" customFormat="1" ht="13.5" customHeight="1">
      <c r="A74" s="291">
        <v>10</v>
      </c>
      <c r="B74" s="250">
        <v>44603</v>
      </c>
      <c r="C74" s="431"/>
      <c r="D74" s="332" t="s">
        <v>961</v>
      </c>
      <c r="E74" s="291" t="s">
        <v>593</v>
      </c>
      <c r="F74" s="291">
        <v>2980</v>
      </c>
      <c r="G74" s="291">
        <v>2900</v>
      </c>
      <c r="H74" s="372">
        <v>3032.5</v>
      </c>
      <c r="I74" s="372" t="s">
        <v>969</v>
      </c>
      <c r="J74" s="415" t="s">
        <v>971</v>
      </c>
      <c r="K74" s="372">
        <f t="shared" ref="K74:K78" si="60">H74-F74</f>
        <v>52.5</v>
      </c>
      <c r="L74" s="416">
        <f t="shared" ref="L74:L76" si="61">(H74*N74)*0.07%</f>
        <v>371.48125000000005</v>
      </c>
      <c r="M74" s="417">
        <f t="shared" ref="M74:M76" si="62">(K74*N74)-L74</f>
        <v>8816.0187499999993</v>
      </c>
      <c r="N74" s="372">
        <v>175</v>
      </c>
      <c r="O74" s="418" t="s">
        <v>591</v>
      </c>
      <c r="P74" s="426">
        <v>44238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2"/>
      <c r="AG74" s="339"/>
      <c r="AH74" s="254"/>
      <c r="AI74" s="254"/>
      <c r="AJ74" s="342"/>
      <c r="AK74" s="342"/>
      <c r="AL74" s="342"/>
    </row>
    <row r="75" spans="1:38" s="252" customFormat="1" ht="13.5" customHeight="1">
      <c r="A75" s="333">
        <v>11</v>
      </c>
      <c r="B75" s="433">
        <v>44603</v>
      </c>
      <c r="C75" s="370"/>
      <c r="D75" s="370" t="s">
        <v>968</v>
      </c>
      <c r="E75" s="333" t="s">
        <v>593</v>
      </c>
      <c r="F75" s="333">
        <v>220.5</v>
      </c>
      <c r="G75" s="333">
        <v>215</v>
      </c>
      <c r="H75" s="337">
        <v>215</v>
      </c>
      <c r="I75" s="337" t="s">
        <v>933</v>
      </c>
      <c r="J75" s="348" t="s">
        <v>977</v>
      </c>
      <c r="K75" s="337">
        <f t="shared" si="60"/>
        <v>-5.5</v>
      </c>
      <c r="L75" s="366">
        <f t="shared" si="61"/>
        <v>376.25000000000006</v>
      </c>
      <c r="M75" s="367">
        <f t="shared" si="62"/>
        <v>-14126.25</v>
      </c>
      <c r="N75" s="337">
        <v>2500</v>
      </c>
      <c r="O75" s="368" t="s">
        <v>604</v>
      </c>
      <c r="P75" s="369">
        <v>44241</v>
      </c>
      <c r="Q75" s="254"/>
      <c r="R75" s="259" t="s">
        <v>592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2"/>
      <c r="AG75" s="339"/>
      <c r="AH75" s="254"/>
      <c r="AI75" s="254"/>
      <c r="AJ75" s="342"/>
      <c r="AK75" s="342"/>
      <c r="AL75" s="342"/>
    </row>
    <row r="76" spans="1:38" s="252" customFormat="1" ht="13.5" customHeight="1">
      <c r="A76" s="333">
        <v>12</v>
      </c>
      <c r="B76" s="433">
        <v>44606</v>
      </c>
      <c r="C76" s="370"/>
      <c r="D76" s="370" t="s">
        <v>947</v>
      </c>
      <c r="E76" s="333" t="s">
        <v>593</v>
      </c>
      <c r="F76" s="333">
        <v>1215</v>
      </c>
      <c r="G76" s="333">
        <v>1188</v>
      </c>
      <c r="H76" s="337">
        <v>1188</v>
      </c>
      <c r="I76" s="337" t="s">
        <v>948</v>
      </c>
      <c r="J76" s="348" t="s">
        <v>978</v>
      </c>
      <c r="K76" s="337">
        <f t="shared" si="60"/>
        <v>-27</v>
      </c>
      <c r="L76" s="366">
        <f t="shared" si="61"/>
        <v>353.43000000000006</v>
      </c>
      <c r="M76" s="367">
        <f t="shared" si="62"/>
        <v>-11828.43</v>
      </c>
      <c r="N76" s="337">
        <v>425</v>
      </c>
      <c r="O76" s="368" t="s">
        <v>604</v>
      </c>
      <c r="P76" s="427">
        <v>44241</v>
      </c>
      <c r="Q76" s="254"/>
      <c r="R76" s="259" t="s">
        <v>592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2"/>
      <c r="AG76" s="339"/>
      <c r="AH76" s="254"/>
      <c r="AI76" s="254"/>
      <c r="AJ76" s="342"/>
      <c r="AK76" s="342"/>
      <c r="AL76" s="342"/>
    </row>
    <row r="77" spans="1:38" s="252" customFormat="1" ht="13.5" customHeight="1">
      <c r="A77" s="434">
        <v>13</v>
      </c>
      <c r="B77" s="435">
        <v>44606</v>
      </c>
      <c r="C77" s="436"/>
      <c r="D77" s="436" t="s">
        <v>942</v>
      </c>
      <c r="E77" s="434" t="s">
        <v>593</v>
      </c>
      <c r="F77" s="434">
        <v>2345</v>
      </c>
      <c r="G77" s="434">
        <v>2295</v>
      </c>
      <c r="H77" s="437">
        <v>2348</v>
      </c>
      <c r="I77" s="437" t="s">
        <v>979</v>
      </c>
      <c r="J77" s="438" t="s">
        <v>980</v>
      </c>
      <c r="K77" s="437">
        <f t="shared" si="60"/>
        <v>3</v>
      </c>
      <c r="L77" s="439">
        <f t="shared" ref="L77:L80" si="63">(H77*N77)*0.07%</f>
        <v>451.99000000000007</v>
      </c>
      <c r="M77" s="440">
        <f t="shared" ref="M77:M80" si="64">(K77*N77)-L77</f>
        <v>373.00999999999993</v>
      </c>
      <c r="N77" s="437">
        <v>275</v>
      </c>
      <c r="O77" s="441" t="s">
        <v>714</v>
      </c>
      <c r="P77" s="446">
        <v>44241</v>
      </c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2"/>
      <c r="AG77" s="339"/>
      <c r="AH77" s="254"/>
      <c r="AI77" s="254"/>
      <c r="AJ77" s="342"/>
      <c r="AK77" s="342"/>
      <c r="AL77" s="342"/>
    </row>
    <row r="78" spans="1:38" s="252" customFormat="1" ht="13.5" customHeight="1">
      <c r="A78" s="291">
        <v>14</v>
      </c>
      <c r="B78" s="250">
        <v>44607</v>
      </c>
      <c r="C78" s="431"/>
      <c r="D78" s="431" t="s">
        <v>988</v>
      </c>
      <c r="E78" s="291" t="s">
        <v>593</v>
      </c>
      <c r="F78" s="291">
        <v>700</v>
      </c>
      <c r="G78" s="291">
        <v>683</v>
      </c>
      <c r="H78" s="372">
        <v>712</v>
      </c>
      <c r="I78" s="372" t="s">
        <v>989</v>
      </c>
      <c r="J78" s="415" t="s">
        <v>997</v>
      </c>
      <c r="K78" s="372">
        <f t="shared" si="60"/>
        <v>12</v>
      </c>
      <c r="L78" s="416">
        <f t="shared" si="63"/>
        <v>373.80000000000007</v>
      </c>
      <c r="M78" s="417">
        <f t="shared" si="64"/>
        <v>8626.2000000000007</v>
      </c>
      <c r="N78" s="372">
        <v>750</v>
      </c>
      <c r="O78" s="418" t="s">
        <v>591</v>
      </c>
      <c r="P78" s="426">
        <v>44242</v>
      </c>
      <c r="Q78" s="254"/>
      <c r="R78" s="259" t="s">
        <v>595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2"/>
      <c r="AG78" s="339"/>
      <c r="AH78" s="254"/>
      <c r="AI78" s="254"/>
      <c r="AJ78" s="342"/>
      <c r="AK78" s="342"/>
      <c r="AL78" s="342"/>
    </row>
    <row r="79" spans="1:38" s="252" customFormat="1" ht="13.5" customHeight="1">
      <c r="A79" s="291">
        <v>15</v>
      </c>
      <c r="B79" s="250">
        <v>44607</v>
      </c>
      <c r="C79" s="431"/>
      <c r="D79" s="431" t="s">
        <v>927</v>
      </c>
      <c r="E79" s="291" t="s">
        <v>593</v>
      </c>
      <c r="F79" s="291">
        <v>2945</v>
      </c>
      <c r="G79" s="291">
        <v>2870</v>
      </c>
      <c r="H79" s="372">
        <v>2993</v>
      </c>
      <c r="I79" s="372" t="s">
        <v>990</v>
      </c>
      <c r="J79" s="415" t="s">
        <v>1006</v>
      </c>
      <c r="K79" s="372">
        <f>H79-F79</f>
        <v>48</v>
      </c>
      <c r="L79" s="416">
        <f t="shared" si="63"/>
        <v>366.64250000000004</v>
      </c>
      <c r="M79" s="417">
        <f t="shared" si="64"/>
        <v>8033.3575000000001</v>
      </c>
      <c r="N79" s="372">
        <v>175</v>
      </c>
      <c r="O79" s="418" t="s">
        <v>591</v>
      </c>
      <c r="P79" s="426">
        <v>44242</v>
      </c>
      <c r="Q79" s="254"/>
      <c r="R79" s="259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2"/>
      <c r="AG79" s="339"/>
      <c r="AH79" s="254"/>
      <c r="AI79" s="254"/>
      <c r="AJ79" s="342"/>
      <c r="AK79" s="342"/>
      <c r="AL79" s="342"/>
    </row>
    <row r="80" spans="1:38" s="252" customFormat="1" ht="13.5" customHeight="1">
      <c r="A80" s="333">
        <v>16</v>
      </c>
      <c r="B80" s="334">
        <v>44607</v>
      </c>
      <c r="C80" s="370"/>
      <c r="D80" s="370" t="s">
        <v>996</v>
      </c>
      <c r="E80" s="333" t="s">
        <v>593</v>
      </c>
      <c r="F80" s="333">
        <v>1430</v>
      </c>
      <c r="G80" s="333">
        <v>1395</v>
      </c>
      <c r="H80" s="337">
        <v>1395</v>
      </c>
      <c r="I80" s="337">
        <v>1500</v>
      </c>
      <c r="J80" s="348" t="s">
        <v>1093</v>
      </c>
      <c r="K80" s="337">
        <f t="shared" ref="K80" si="65">H80-F80</f>
        <v>-35</v>
      </c>
      <c r="L80" s="366">
        <f t="shared" si="63"/>
        <v>341.77500000000003</v>
      </c>
      <c r="M80" s="367">
        <f t="shared" si="64"/>
        <v>-12591.775</v>
      </c>
      <c r="N80" s="337">
        <v>350</v>
      </c>
      <c r="O80" s="368" t="s">
        <v>604</v>
      </c>
      <c r="P80" s="369">
        <v>44614</v>
      </c>
      <c r="Q80" s="254"/>
      <c r="R80" s="259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2"/>
      <c r="AG80" s="339"/>
      <c r="AH80" s="254"/>
      <c r="AI80" s="254"/>
      <c r="AJ80" s="342"/>
      <c r="AK80" s="342"/>
      <c r="AL80" s="342"/>
    </row>
    <row r="81" spans="1:38" s="252" customFormat="1" ht="13.5" customHeight="1">
      <c r="A81" s="291">
        <v>17</v>
      </c>
      <c r="B81" s="250">
        <v>44607</v>
      </c>
      <c r="C81" s="431"/>
      <c r="D81" s="431" t="s">
        <v>1000</v>
      </c>
      <c r="E81" s="291" t="s">
        <v>593</v>
      </c>
      <c r="F81" s="291">
        <v>704</v>
      </c>
      <c r="G81" s="291">
        <v>688</v>
      </c>
      <c r="H81" s="372">
        <v>708</v>
      </c>
      <c r="I81" s="372" t="s">
        <v>989</v>
      </c>
      <c r="J81" s="415" t="s">
        <v>1022</v>
      </c>
      <c r="K81" s="372">
        <f t="shared" ref="K81" si="66">H81-F81</f>
        <v>4</v>
      </c>
      <c r="L81" s="416">
        <f t="shared" ref="L81" si="67">(H81*N81)*0.07%</f>
        <v>334.53000000000003</v>
      </c>
      <c r="M81" s="417">
        <f t="shared" ref="M81" si="68">(K81*N81)-L81</f>
        <v>2365.4699999999998</v>
      </c>
      <c r="N81" s="372">
        <v>675</v>
      </c>
      <c r="O81" s="418" t="s">
        <v>591</v>
      </c>
      <c r="P81" s="419">
        <v>44244</v>
      </c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2"/>
      <c r="AG81" s="339"/>
      <c r="AH81" s="254"/>
      <c r="AI81" s="254"/>
      <c r="AJ81" s="342"/>
      <c r="AK81" s="342"/>
      <c r="AL81" s="342"/>
    </row>
    <row r="82" spans="1:38" s="252" customFormat="1" ht="13.5" customHeight="1">
      <c r="A82" s="291">
        <v>18</v>
      </c>
      <c r="B82" s="250">
        <v>44607</v>
      </c>
      <c r="C82" s="431"/>
      <c r="D82" s="431" t="s">
        <v>1001</v>
      </c>
      <c r="E82" s="291" t="s">
        <v>593</v>
      </c>
      <c r="F82" s="291">
        <v>2347</v>
      </c>
      <c r="G82" s="291">
        <v>2300</v>
      </c>
      <c r="H82" s="372">
        <v>2375</v>
      </c>
      <c r="I82" s="372" t="s">
        <v>1002</v>
      </c>
      <c r="J82" s="415" t="s">
        <v>1009</v>
      </c>
      <c r="K82" s="372">
        <f t="shared" ref="K82" si="69">H82-F82</f>
        <v>28</v>
      </c>
      <c r="L82" s="416">
        <f t="shared" ref="L82" si="70">(H82*N82)*0.07%</f>
        <v>498.75000000000006</v>
      </c>
      <c r="M82" s="417">
        <f t="shared" ref="M82" si="71">(K82*N82)-L82</f>
        <v>7901.25</v>
      </c>
      <c r="N82" s="372">
        <v>300</v>
      </c>
      <c r="O82" s="418" t="s">
        <v>591</v>
      </c>
      <c r="P82" s="419">
        <v>44243</v>
      </c>
      <c r="Q82" s="254"/>
      <c r="R82" s="259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2"/>
      <c r="AG82" s="339"/>
      <c r="AH82" s="254"/>
      <c r="AI82" s="254"/>
      <c r="AJ82" s="342"/>
      <c r="AK82" s="342"/>
      <c r="AL82" s="342"/>
    </row>
    <row r="83" spans="1:38" s="252" customFormat="1" ht="13.5" customHeight="1">
      <c r="A83" s="291">
        <v>19</v>
      </c>
      <c r="B83" s="447">
        <v>44608</v>
      </c>
      <c r="C83" s="431"/>
      <c r="D83" s="431" t="s">
        <v>927</v>
      </c>
      <c r="E83" s="291" t="s">
        <v>593</v>
      </c>
      <c r="F83" s="291">
        <v>2995</v>
      </c>
      <c r="G83" s="291">
        <v>2920</v>
      </c>
      <c r="H83" s="372">
        <v>3050</v>
      </c>
      <c r="I83" s="372" t="s">
        <v>1008</v>
      </c>
      <c r="J83" s="415" t="s">
        <v>731</v>
      </c>
      <c r="K83" s="372">
        <f t="shared" ref="K83:K84" si="72">H83-F83</f>
        <v>55</v>
      </c>
      <c r="L83" s="416">
        <f t="shared" ref="L83:L84" si="73">(H83*N83)*0.07%</f>
        <v>373.62500000000006</v>
      </c>
      <c r="M83" s="417">
        <f t="shared" ref="M83:M84" si="74">(K83*N83)-L83</f>
        <v>9251.375</v>
      </c>
      <c r="N83" s="372">
        <v>175</v>
      </c>
      <c r="O83" s="418" t="s">
        <v>591</v>
      </c>
      <c r="P83" s="426">
        <v>44243</v>
      </c>
      <c r="Q83" s="254"/>
      <c r="R83" s="259" t="s">
        <v>595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2"/>
      <c r="AG83" s="339"/>
      <c r="AH83" s="254"/>
      <c r="AI83" s="254"/>
      <c r="AJ83" s="342"/>
      <c r="AK83" s="342"/>
      <c r="AL83" s="342"/>
    </row>
    <row r="84" spans="1:38" s="252" customFormat="1" ht="13.5" customHeight="1">
      <c r="A84" s="333">
        <v>20</v>
      </c>
      <c r="B84" s="463">
        <v>44608</v>
      </c>
      <c r="C84" s="370"/>
      <c r="D84" s="370" t="s">
        <v>1010</v>
      </c>
      <c r="E84" s="333" t="s">
        <v>593</v>
      </c>
      <c r="F84" s="333">
        <v>3250</v>
      </c>
      <c r="G84" s="333">
        <v>3175</v>
      </c>
      <c r="H84" s="337">
        <v>3175</v>
      </c>
      <c r="I84" s="337" t="s">
        <v>1011</v>
      </c>
      <c r="J84" s="348" t="s">
        <v>1035</v>
      </c>
      <c r="K84" s="337">
        <f t="shared" si="72"/>
        <v>-75</v>
      </c>
      <c r="L84" s="366">
        <f t="shared" si="73"/>
        <v>333.37500000000006</v>
      </c>
      <c r="M84" s="367">
        <f t="shared" si="74"/>
        <v>-11583.375</v>
      </c>
      <c r="N84" s="337">
        <v>150</v>
      </c>
      <c r="O84" s="368" t="s">
        <v>604</v>
      </c>
      <c r="P84" s="369">
        <v>44614</v>
      </c>
      <c r="Q84" s="254"/>
      <c r="R84" s="259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2"/>
      <c r="AG84" s="339"/>
      <c r="AH84" s="254"/>
      <c r="AI84" s="254"/>
      <c r="AJ84" s="342"/>
      <c r="AK84" s="342"/>
      <c r="AL84" s="342"/>
    </row>
    <row r="85" spans="1:38" s="252" customFormat="1" ht="13.5" customHeight="1">
      <c r="A85" s="333">
        <v>21</v>
      </c>
      <c r="B85" s="462">
        <v>44608</v>
      </c>
      <c r="C85" s="370"/>
      <c r="D85" s="370" t="s">
        <v>953</v>
      </c>
      <c r="E85" s="333" t="s">
        <v>593</v>
      </c>
      <c r="F85" s="333">
        <v>292</v>
      </c>
      <c r="G85" s="333">
        <v>284</v>
      </c>
      <c r="H85" s="337">
        <v>284</v>
      </c>
      <c r="I85" s="337" t="s">
        <v>1018</v>
      </c>
      <c r="J85" s="348" t="s">
        <v>976</v>
      </c>
      <c r="K85" s="337">
        <f t="shared" ref="K85" si="75">H85-F85</f>
        <v>-8</v>
      </c>
      <c r="L85" s="366">
        <f t="shared" ref="L85" si="76">(H85*N85)*0.07%</f>
        <v>337.96000000000004</v>
      </c>
      <c r="M85" s="367">
        <f t="shared" ref="M85" si="77">(K85*N85)-L85</f>
        <v>-13937.96</v>
      </c>
      <c r="N85" s="337">
        <v>1700</v>
      </c>
      <c r="O85" s="368" t="s">
        <v>604</v>
      </c>
      <c r="P85" s="369">
        <v>44248</v>
      </c>
      <c r="Q85" s="254"/>
      <c r="R85" s="259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2"/>
      <c r="AG85" s="339"/>
      <c r="AH85" s="254"/>
      <c r="AI85" s="254"/>
      <c r="AJ85" s="342"/>
      <c r="AK85" s="342"/>
      <c r="AL85" s="342"/>
    </row>
    <row r="86" spans="1:38" s="252" customFormat="1" ht="13.5" customHeight="1">
      <c r="A86" s="333">
        <v>22</v>
      </c>
      <c r="B86" s="462">
        <v>44609</v>
      </c>
      <c r="C86" s="370"/>
      <c r="D86" s="370" t="s">
        <v>1024</v>
      </c>
      <c r="E86" s="333" t="s">
        <v>593</v>
      </c>
      <c r="F86" s="333">
        <v>16940</v>
      </c>
      <c r="G86" s="333">
        <v>16400</v>
      </c>
      <c r="H86" s="337">
        <v>16400</v>
      </c>
      <c r="I86" s="337" t="s">
        <v>1025</v>
      </c>
      <c r="J86" s="348" t="s">
        <v>1059</v>
      </c>
      <c r="K86" s="337">
        <f t="shared" ref="K86:K88" si="78">H86-F86</f>
        <v>-540</v>
      </c>
      <c r="L86" s="366">
        <f t="shared" ref="L86:L88" si="79">(H86*N86)*0.07%</f>
        <v>287.00000000000006</v>
      </c>
      <c r="M86" s="367">
        <f t="shared" ref="M86:M88" si="80">(K86*N86)-L86</f>
        <v>-13787</v>
      </c>
      <c r="N86" s="337">
        <v>25</v>
      </c>
      <c r="O86" s="368" t="s">
        <v>604</v>
      </c>
      <c r="P86" s="369">
        <v>44245</v>
      </c>
      <c r="Q86" s="254"/>
      <c r="R86" s="259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42"/>
      <c r="AG86" s="339"/>
      <c r="AH86" s="254"/>
      <c r="AI86" s="254"/>
      <c r="AJ86" s="342"/>
      <c r="AK86" s="342"/>
      <c r="AL86" s="342"/>
    </row>
    <row r="87" spans="1:38" s="252" customFormat="1" ht="13.5" customHeight="1">
      <c r="A87" s="333">
        <v>23</v>
      </c>
      <c r="B87" s="462">
        <v>44609</v>
      </c>
      <c r="C87" s="370"/>
      <c r="D87" s="370" t="s">
        <v>1026</v>
      </c>
      <c r="E87" s="333" t="s">
        <v>593</v>
      </c>
      <c r="F87" s="333">
        <v>1995</v>
      </c>
      <c r="G87" s="333">
        <v>1940</v>
      </c>
      <c r="H87" s="337">
        <v>1940</v>
      </c>
      <c r="I87" s="337" t="s">
        <v>1027</v>
      </c>
      <c r="J87" s="348" t="s">
        <v>1060</v>
      </c>
      <c r="K87" s="337">
        <f t="shared" si="78"/>
        <v>-55</v>
      </c>
      <c r="L87" s="366">
        <f t="shared" si="79"/>
        <v>271.60000000000002</v>
      </c>
      <c r="M87" s="367">
        <f t="shared" si="80"/>
        <v>-11271.6</v>
      </c>
      <c r="N87" s="337">
        <v>200</v>
      </c>
      <c r="O87" s="368" t="s">
        <v>604</v>
      </c>
      <c r="P87" s="369">
        <v>44248</v>
      </c>
      <c r="Q87" s="254"/>
      <c r="R87" s="259" t="s">
        <v>592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42"/>
      <c r="AG87" s="339"/>
      <c r="AH87" s="254"/>
      <c r="AI87" s="254"/>
      <c r="AJ87" s="342"/>
      <c r="AK87" s="342"/>
      <c r="AL87" s="342"/>
    </row>
    <row r="88" spans="1:38" s="252" customFormat="1" ht="13.5" customHeight="1">
      <c r="A88" s="333">
        <v>24</v>
      </c>
      <c r="B88" s="462">
        <v>44610</v>
      </c>
      <c r="C88" s="370"/>
      <c r="D88" s="370" t="s">
        <v>988</v>
      </c>
      <c r="E88" s="333" t="s">
        <v>593</v>
      </c>
      <c r="F88" s="333">
        <v>700</v>
      </c>
      <c r="G88" s="333">
        <v>683</v>
      </c>
      <c r="H88" s="337">
        <v>683</v>
      </c>
      <c r="I88" s="337" t="s">
        <v>989</v>
      </c>
      <c r="J88" s="348" t="s">
        <v>1061</v>
      </c>
      <c r="K88" s="337">
        <f t="shared" si="78"/>
        <v>-17</v>
      </c>
      <c r="L88" s="366">
        <f t="shared" si="79"/>
        <v>358.57500000000005</v>
      </c>
      <c r="M88" s="367">
        <f t="shared" si="80"/>
        <v>-13108.575000000001</v>
      </c>
      <c r="N88" s="337">
        <v>750</v>
      </c>
      <c r="O88" s="368" t="s">
        <v>604</v>
      </c>
      <c r="P88" s="369">
        <v>44248</v>
      </c>
      <c r="Q88" s="254"/>
      <c r="R88" s="259" t="s">
        <v>595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42"/>
      <c r="AG88" s="339"/>
      <c r="AH88" s="254"/>
      <c r="AI88" s="254"/>
      <c r="AJ88" s="342"/>
      <c r="AK88" s="342"/>
      <c r="AL88" s="342"/>
    </row>
    <row r="89" spans="1:38" s="252" customFormat="1" ht="12.75" customHeight="1">
      <c r="A89" s="333">
        <v>25</v>
      </c>
      <c r="B89" s="462">
        <v>44610</v>
      </c>
      <c r="C89" s="370"/>
      <c r="D89" s="370" t="s">
        <v>1044</v>
      </c>
      <c r="E89" s="333" t="s">
        <v>593</v>
      </c>
      <c r="F89" s="333">
        <v>901</v>
      </c>
      <c r="G89" s="333">
        <v>887</v>
      </c>
      <c r="H89" s="337">
        <v>888</v>
      </c>
      <c r="I89" s="337" t="s">
        <v>1045</v>
      </c>
      <c r="J89" s="348" t="s">
        <v>1050</v>
      </c>
      <c r="K89" s="337">
        <f t="shared" ref="K89" si="81">H89-F89</f>
        <v>-13</v>
      </c>
      <c r="L89" s="366">
        <f t="shared" ref="L89" si="82">(H89*N89)*0.07%</f>
        <v>621.60000000000014</v>
      </c>
      <c r="M89" s="367">
        <f t="shared" ref="M89" si="83">(K89*N89)-L89</f>
        <v>-13621.6</v>
      </c>
      <c r="N89" s="337">
        <v>1000</v>
      </c>
      <c r="O89" s="368" t="s">
        <v>604</v>
      </c>
      <c r="P89" s="427">
        <v>44245</v>
      </c>
      <c r="Q89" s="254"/>
      <c r="R89" s="259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42"/>
      <c r="AG89" s="339"/>
      <c r="AH89" s="254"/>
      <c r="AI89" s="254"/>
      <c r="AJ89" s="342"/>
      <c r="AK89" s="342"/>
      <c r="AL89" s="342"/>
    </row>
    <row r="90" spans="1:38" s="252" customFormat="1" ht="12.75" customHeight="1">
      <c r="A90" s="333">
        <v>26</v>
      </c>
      <c r="B90" s="462">
        <v>44610</v>
      </c>
      <c r="C90" s="370"/>
      <c r="D90" s="370" t="s">
        <v>1046</v>
      </c>
      <c r="E90" s="333" t="s">
        <v>593</v>
      </c>
      <c r="F90" s="333">
        <v>7020</v>
      </c>
      <c r="G90" s="333">
        <v>6900</v>
      </c>
      <c r="H90" s="337">
        <v>6900</v>
      </c>
      <c r="I90" s="337" t="s">
        <v>1047</v>
      </c>
      <c r="J90" s="348" t="s">
        <v>1094</v>
      </c>
      <c r="K90" s="337">
        <f t="shared" ref="K90" si="84">H90-F90</f>
        <v>-120</v>
      </c>
      <c r="L90" s="366">
        <f t="shared" ref="L90" si="85">(H90*N90)*0.07%</f>
        <v>483.00000000000006</v>
      </c>
      <c r="M90" s="367">
        <f t="shared" ref="M90" si="86">(K90*N90)-L90</f>
        <v>-12483</v>
      </c>
      <c r="N90" s="337">
        <v>100</v>
      </c>
      <c r="O90" s="368" t="s">
        <v>604</v>
      </c>
      <c r="P90" s="369">
        <v>44248</v>
      </c>
      <c r="Q90" s="254"/>
      <c r="R90" s="259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342"/>
      <c r="AG90" s="339"/>
      <c r="AH90" s="254"/>
      <c r="AI90" s="254"/>
      <c r="AJ90" s="342"/>
      <c r="AK90" s="342"/>
      <c r="AL90" s="342"/>
    </row>
    <row r="91" spans="1:38" s="252" customFormat="1" ht="13.5" customHeight="1">
      <c r="A91" s="256">
        <v>27</v>
      </c>
      <c r="B91" s="253">
        <v>44613</v>
      </c>
      <c r="C91" s="376"/>
      <c r="D91" s="376" t="s">
        <v>1062</v>
      </c>
      <c r="E91" s="256" t="s">
        <v>593</v>
      </c>
      <c r="F91" s="256" t="s">
        <v>1063</v>
      </c>
      <c r="G91" s="256">
        <v>1488</v>
      </c>
      <c r="H91" s="257"/>
      <c r="I91" s="257" t="s">
        <v>1064</v>
      </c>
      <c r="J91" s="323" t="s">
        <v>594</v>
      </c>
      <c r="K91" s="257"/>
      <c r="L91" s="289"/>
      <c r="M91" s="290"/>
      <c r="N91" s="257"/>
      <c r="O91" s="299"/>
      <c r="P91" s="300"/>
      <c r="Q91" s="254"/>
      <c r="R91" s="259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42"/>
      <c r="AG91" s="339"/>
      <c r="AH91" s="254"/>
      <c r="AI91" s="254"/>
      <c r="AJ91" s="342"/>
      <c r="AK91" s="342"/>
      <c r="AL91" s="342"/>
    </row>
    <row r="92" spans="1:38" ht="13.5" customHeight="1">
      <c r="A92" s="111"/>
      <c r="B92" s="112"/>
      <c r="C92" s="146"/>
      <c r="D92" s="154"/>
      <c r="E92" s="155"/>
      <c r="F92" s="111"/>
      <c r="G92" s="111"/>
      <c r="H92" s="111"/>
      <c r="I92" s="147"/>
      <c r="J92" s="147"/>
      <c r="K92" s="147"/>
      <c r="L92" s="147"/>
      <c r="M92" s="147"/>
      <c r="N92" s="147"/>
      <c r="O92" s="147"/>
      <c r="P92" s="147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56"/>
      <c r="B93" s="112"/>
      <c r="C93" s="113"/>
      <c r="D93" s="157"/>
      <c r="E93" s="116"/>
      <c r="F93" s="116"/>
      <c r="G93" s="116"/>
      <c r="H93" s="116"/>
      <c r="I93" s="116"/>
      <c r="J93" s="6"/>
      <c r="K93" s="116"/>
      <c r="L93" s="116"/>
      <c r="M93" s="6"/>
      <c r="N93" s="1"/>
      <c r="O93" s="113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158" t="s">
        <v>614</v>
      </c>
      <c r="B94" s="158"/>
      <c r="C94" s="158"/>
      <c r="D94" s="158"/>
      <c r="E94" s="159"/>
      <c r="F94" s="116"/>
      <c r="G94" s="116"/>
      <c r="H94" s="116"/>
      <c r="I94" s="116"/>
      <c r="J94" s="1"/>
      <c r="K94" s="6"/>
      <c r="L94" s="6"/>
      <c r="M94" s="6"/>
      <c r="N94" s="1"/>
      <c r="O94" s="1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38.25" customHeight="1">
      <c r="A95" s="96" t="s">
        <v>16</v>
      </c>
      <c r="B95" s="96" t="s">
        <v>568</v>
      </c>
      <c r="C95" s="96"/>
      <c r="D95" s="97" t="s">
        <v>579</v>
      </c>
      <c r="E95" s="96" t="s">
        <v>580</v>
      </c>
      <c r="F95" s="96" t="s">
        <v>581</v>
      </c>
      <c r="G95" s="96" t="s">
        <v>602</v>
      </c>
      <c r="H95" s="96" t="s">
        <v>583</v>
      </c>
      <c r="I95" s="96" t="s">
        <v>584</v>
      </c>
      <c r="J95" s="95" t="s">
        <v>585</v>
      </c>
      <c r="K95" s="95" t="s">
        <v>615</v>
      </c>
      <c r="L95" s="98" t="s">
        <v>587</v>
      </c>
      <c r="M95" s="153" t="s">
        <v>611</v>
      </c>
      <c r="N95" s="96" t="s">
        <v>612</v>
      </c>
      <c r="O95" s="96" t="s">
        <v>589</v>
      </c>
      <c r="P95" s="97" t="s">
        <v>590</v>
      </c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s="252" customFormat="1" ht="12.75" customHeight="1">
      <c r="A96" s="499">
        <v>1</v>
      </c>
      <c r="B96" s="501">
        <v>44586</v>
      </c>
      <c r="C96" s="321"/>
      <c r="D96" s="383" t="s">
        <v>870</v>
      </c>
      <c r="E96" s="256" t="s">
        <v>593</v>
      </c>
      <c r="F96" s="256">
        <v>82</v>
      </c>
      <c r="G96" s="256"/>
      <c r="H96" s="256"/>
      <c r="I96" s="257"/>
      <c r="J96" s="493" t="s">
        <v>594</v>
      </c>
      <c r="K96" s="384"/>
      <c r="L96" s="324"/>
      <c r="M96" s="493"/>
      <c r="N96" s="495"/>
      <c r="O96" s="497"/>
      <c r="P96" s="493"/>
      <c r="Q96" s="254"/>
      <c r="R96" s="255" t="s">
        <v>592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500"/>
      <c r="B97" s="502"/>
      <c r="C97" s="321"/>
      <c r="D97" s="383" t="s">
        <v>871</v>
      </c>
      <c r="E97" s="256" t="s">
        <v>857</v>
      </c>
      <c r="F97" s="256">
        <v>46</v>
      </c>
      <c r="G97" s="256"/>
      <c r="H97" s="256"/>
      <c r="I97" s="257"/>
      <c r="J97" s="494"/>
      <c r="K97" s="384"/>
      <c r="L97" s="324"/>
      <c r="M97" s="494"/>
      <c r="N97" s="496"/>
      <c r="O97" s="498"/>
      <c r="P97" s="494"/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333">
        <v>2</v>
      </c>
      <c r="B98" s="334">
        <v>44592</v>
      </c>
      <c r="C98" s="335"/>
      <c r="D98" s="336" t="s">
        <v>879</v>
      </c>
      <c r="E98" s="333" t="s">
        <v>593</v>
      </c>
      <c r="F98" s="333">
        <v>107.5</v>
      </c>
      <c r="G98" s="333">
        <v>60</v>
      </c>
      <c r="H98" s="333">
        <v>57.5</v>
      </c>
      <c r="I98" s="337" t="s">
        <v>880</v>
      </c>
      <c r="J98" s="348" t="s">
        <v>862</v>
      </c>
      <c r="K98" s="337">
        <f t="shared" ref="K98:K99" si="87">H98-F98</f>
        <v>-50</v>
      </c>
      <c r="L98" s="366">
        <v>100</v>
      </c>
      <c r="M98" s="367">
        <f t="shared" ref="M98:M99" si="88">(K98*N98)-L98</f>
        <v>-2600</v>
      </c>
      <c r="N98" s="337">
        <v>50</v>
      </c>
      <c r="O98" s="368" t="s">
        <v>604</v>
      </c>
      <c r="P98" s="369">
        <v>44228</v>
      </c>
      <c r="Q98" s="254"/>
      <c r="R98" s="255" t="s">
        <v>595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333">
        <v>3</v>
      </c>
      <c r="B99" s="334">
        <v>44592</v>
      </c>
      <c r="C99" s="335"/>
      <c r="D99" s="336" t="s">
        <v>881</v>
      </c>
      <c r="E99" s="333" t="s">
        <v>593</v>
      </c>
      <c r="F99" s="333">
        <v>26.5</v>
      </c>
      <c r="G99" s="333">
        <v>17</v>
      </c>
      <c r="H99" s="333">
        <v>17</v>
      </c>
      <c r="I99" s="337" t="s">
        <v>882</v>
      </c>
      <c r="J99" s="348" t="s">
        <v>924</v>
      </c>
      <c r="K99" s="337">
        <f t="shared" si="87"/>
        <v>-9.5</v>
      </c>
      <c r="L99" s="366">
        <v>100</v>
      </c>
      <c r="M99" s="367">
        <f t="shared" si="88"/>
        <v>-3900</v>
      </c>
      <c r="N99" s="337">
        <v>400</v>
      </c>
      <c r="O99" s="368" t="s">
        <v>604</v>
      </c>
      <c r="P99" s="369">
        <v>44234</v>
      </c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333">
        <v>4</v>
      </c>
      <c r="B100" s="334">
        <v>44592</v>
      </c>
      <c r="C100" s="335"/>
      <c r="D100" s="336" t="s">
        <v>883</v>
      </c>
      <c r="E100" s="333" t="s">
        <v>593</v>
      </c>
      <c r="F100" s="333">
        <v>57.5</v>
      </c>
      <c r="G100" s="333">
        <v>38</v>
      </c>
      <c r="H100" s="333">
        <v>40</v>
      </c>
      <c r="I100" s="337" t="s">
        <v>861</v>
      </c>
      <c r="J100" s="348" t="s">
        <v>895</v>
      </c>
      <c r="K100" s="337">
        <f t="shared" ref="K100" si="89">H100-F100</f>
        <v>-17.5</v>
      </c>
      <c r="L100" s="366">
        <v>100</v>
      </c>
      <c r="M100" s="367">
        <f t="shared" ref="M100" si="90">(K100*N100)-L100</f>
        <v>-4475</v>
      </c>
      <c r="N100" s="337">
        <v>250</v>
      </c>
      <c r="O100" s="368" t="s">
        <v>604</v>
      </c>
      <c r="P100" s="369">
        <v>44228</v>
      </c>
      <c r="Q100" s="254"/>
      <c r="R100" s="255" t="s">
        <v>592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503">
        <v>5</v>
      </c>
      <c r="B101" s="505">
        <v>44593</v>
      </c>
      <c r="C101" s="292"/>
      <c r="D101" s="371" t="s">
        <v>887</v>
      </c>
      <c r="E101" s="291" t="s">
        <v>593</v>
      </c>
      <c r="F101" s="291">
        <v>202.5</v>
      </c>
      <c r="G101" s="291"/>
      <c r="H101" s="291">
        <v>335</v>
      </c>
      <c r="I101" s="372"/>
      <c r="J101" s="487" t="s">
        <v>889</v>
      </c>
      <c r="K101" s="373">
        <f>H101-F101</f>
        <v>132.5</v>
      </c>
      <c r="L101" s="374">
        <v>100</v>
      </c>
      <c r="M101" s="487">
        <v>4300</v>
      </c>
      <c r="N101" s="487">
        <v>50</v>
      </c>
      <c r="O101" s="489" t="s">
        <v>591</v>
      </c>
      <c r="P101" s="491">
        <v>44593</v>
      </c>
      <c r="Q101" s="254"/>
      <c r="R101" s="255" t="s">
        <v>592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504"/>
      <c r="B102" s="506"/>
      <c r="C102" s="292"/>
      <c r="D102" s="371" t="s">
        <v>888</v>
      </c>
      <c r="E102" s="291" t="s">
        <v>857</v>
      </c>
      <c r="F102" s="291">
        <v>102.5</v>
      </c>
      <c r="G102" s="291"/>
      <c r="H102" s="291">
        <v>145</v>
      </c>
      <c r="I102" s="372"/>
      <c r="J102" s="488"/>
      <c r="K102" s="373">
        <f>F102-H102</f>
        <v>-42.5</v>
      </c>
      <c r="L102" s="374">
        <v>100</v>
      </c>
      <c r="M102" s="488"/>
      <c r="N102" s="488"/>
      <c r="O102" s="490"/>
      <c r="P102" s="492"/>
      <c r="Q102" s="254"/>
      <c r="R102" s="255" t="s">
        <v>592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33">
        <v>6</v>
      </c>
      <c r="B103" s="334">
        <v>44594</v>
      </c>
      <c r="C103" s="335"/>
      <c r="D103" s="336" t="s">
        <v>897</v>
      </c>
      <c r="E103" s="333" t="s">
        <v>593</v>
      </c>
      <c r="F103" s="333">
        <v>90</v>
      </c>
      <c r="G103" s="333">
        <v>45</v>
      </c>
      <c r="H103" s="333">
        <v>45</v>
      </c>
      <c r="I103" s="337" t="s">
        <v>898</v>
      </c>
      <c r="J103" s="348" t="s">
        <v>899</v>
      </c>
      <c r="K103" s="337">
        <f t="shared" ref="K103" si="91">H103-F103</f>
        <v>-45</v>
      </c>
      <c r="L103" s="366">
        <v>100</v>
      </c>
      <c r="M103" s="367">
        <f t="shared" ref="M103" si="92">(K103*N103)-L103</f>
        <v>-2350</v>
      </c>
      <c r="N103" s="337">
        <v>50</v>
      </c>
      <c r="O103" s="368" t="s">
        <v>604</v>
      </c>
      <c r="P103" s="427">
        <v>44229</v>
      </c>
      <c r="Q103" s="254"/>
      <c r="R103" s="255" t="s">
        <v>592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333">
        <v>7</v>
      </c>
      <c r="B104" s="334">
        <v>44595</v>
      </c>
      <c r="C104" s="335"/>
      <c r="D104" s="336" t="s">
        <v>913</v>
      </c>
      <c r="E104" s="333" t="s">
        <v>593</v>
      </c>
      <c r="F104" s="333">
        <v>65</v>
      </c>
      <c r="G104" s="333">
        <v>0</v>
      </c>
      <c r="H104" s="333">
        <v>0</v>
      </c>
      <c r="I104" s="337" t="s">
        <v>914</v>
      </c>
      <c r="J104" s="348" t="s">
        <v>915</v>
      </c>
      <c r="K104" s="337">
        <f t="shared" ref="K104:K106" si="93">H104-F104</f>
        <v>-65</v>
      </c>
      <c r="L104" s="366">
        <v>100</v>
      </c>
      <c r="M104" s="367">
        <f t="shared" ref="M104:M106" si="94">(K104*N104)-L104</f>
        <v>-1725</v>
      </c>
      <c r="N104" s="337">
        <v>25</v>
      </c>
      <c r="O104" s="368" t="s">
        <v>604</v>
      </c>
      <c r="P104" s="427">
        <v>44230</v>
      </c>
      <c r="Q104" s="254"/>
      <c r="R104" s="255" t="s">
        <v>595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291">
        <v>8</v>
      </c>
      <c r="B105" s="250">
        <v>44596</v>
      </c>
      <c r="C105" s="292"/>
      <c r="D105" s="371" t="s">
        <v>917</v>
      </c>
      <c r="E105" s="291" t="s">
        <v>593</v>
      </c>
      <c r="F105" s="291">
        <v>110</v>
      </c>
      <c r="G105" s="291">
        <v>65</v>
      </c>
      <c r="H105" s="291">
        <v>135</v>
      </c>
      <c r="I105" s="372" t="s">
        <v>918</v>
      </c>
      <c r="J105" s="415" t="s">
        <v>613</v>
      </c>
      <c r="K105" s="372">
        <f t="shared" si="93"/>
        <v>25</v>
      </c>
      <c r="L105" s="416">
        <v>100</v>
      </c>
      <c r="M105" s="417">
        <f t="shared" si="94"/>
        <v>1150</v>
      </c>
      <c r="N105" s="372">
        <v>50</v>
      </c>
      <c r="O105" s="418" t="s">
        <v>591</v>
      </c>
      <c r="P105" s="426">
        <v>44231</v>
      </c>
      <c r="Q105" s="254"/>
      <c r="R105" s="255" t="s">
        <v>595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333">
        <v>9</v>
      </c>
      <c r="B106" s="334">
        <v>44599</v>
      </c>
      <c r="C106" s="335"/>
      <c r="D106" s="336" t="s">
        <v>929</v>
      </c>
      <c r="E106" s="333" t="s">
        <v>593</v>
      </c>
      <c r="F106" s="333">
        <v>83</v>
      </c>
      <c r="G106" s="333">
        <v>40</v>
      </c>
      <c r="H106" s="333">
        <v>40</v>
      </c>
      <c r="I106" s="337" t="s">
        <v>930</v>
      </c>
      <c r="J106" s="348" t="s">
        <v>931</v>
      </c>
      <c r="K106" s="337">
        <f t="shared" si="93"/>
        <v>-43</v>
      </c>
      <c r="L106" s="366">
        <v>100</v>
      </c>
      <c r="M106" s="367">
        <f t="shared" si="94"/>
        <v>-2250</v>
      </c>
      <c r="N106" s="337">
        <v>50</v>
      </c>
      <c r="O106" s="368" t="s">
        <v>604</v>
      </c>
      <c r="P106" s="427">
        <v>44234</v>
      </c>
      <c r="Q106" s="254"/>
      <c r="R106" s="255" t="s">
        <v>595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333">
        <v>10</v>
      </c>
      <c r="B107" s="334">
        <v>44599</v>
      </c>
      <c r="C107" s="335"/>
      <c r="D107" s="336" t="s">
        <v>935</v>
      </c>
      <c r="E107" s="333" t="s">
        <v>593</v>
      </c>
      <c r="F107" s="333">
        <v>180</v>
      </c>
      <c r="G107" s="333">
        <v>90</v>
      </c>
      <c r="H107" s="333">
        <v>90</v>
      </c>
      <c r="I107" s="337" t="s">
        <v>936</v>
      </c>
      <c r="J107" s="348" t="s">
        <v>941</v>
      </c>
      <c r="K107" s="337">
        <f t="shared" ref="K107:K108" si="95">H107-F107</f>
        <v>-90</v>
      </c>
      <c r="L107" s="366">
        <v>100</v>
      </c>
      <c r="M107" s="367">
        <f t="shared" ref="M107:M108" si="96">(K107*N107)-L107</f>
        <v>-2350</v>
      </c>
      <c r="N107" s="337">
        <v>25</v>
      </c>
      <c r="O107" s="368" t="s">
        <v>604</v>
      </c>
      <c r="P107" s="369">
        <v>44235</v>
      </c>
      <c r="Q107" s="254"/>
      <c r="R107" s="255" t="s">
        <v>592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11</v>
      </c>
      <c r="B108" s="443">
        <v>44606</v>
      </c>
      <c r="C108" s="292"/>
      <c r="D108" s="371" t="s">
        <v>981</v>
      </c>
      <c r="E108" s="291" t="s">
        <v>593</v>
      </c>
      <c r="F108" s="291">
        <v>14.5</v>
      </c>
      <c r="G108" s="291">
        <v>7</v>
      </c>
      <c r="H108" s="291">
        <v>18.25</v>
      </c>
      <c r="I108" s="372" t="s">
        <v>982</v>
      </c>
      <c r="J108" s="415" t="s">
        <v>900</v>
      </c>
      <c r="K108" s="372">
        <f t="shared" si="95"/>
        <v>3.75</v>
      </c>
      <c r="L108" s="416">
        <v>100</v>
      </c>
      <c r="M108" s="417">
        <f t="shared" si="96"/>
        <v>2618.75</v>
      </c>
      <c r="N108" s="372">
        <v>725</v>
      </c>
      <c r="O108" s="418" t="s">
        <v>591</v>
      </c>
      <c r="P108" s="419">
        <v>44242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333">
        <v>12</v>
      </c>
      <c r="B109" s="444">
        <v>44606</v>
      </c>
      <c r="C109" s="335"/>
      <c r="D109" s="336" t="s">
        <v>983</v>
      </c>
      <c r="E109" s="333" t="s">
        <v>593</v>
      </c>
      <c r="F109" s="333">
        <v>76</v>
      </c>
      <c r="G109" s="333">
        <v>38</v>
      </c>
      <c r="H109" s="333">
        <v>38</v>
      </c>
      <c r="I109" s="337" t="s">
        <v>984</v>
      </c>
      <c r="J109" s="348" t="s">
        <v>1005</v>
      </c>
      <c r="K109" s="337">
        <f t="shared" ref="K109:K112" si="97">H109-F109</f>
        <v>-38</v>
      </c>
      <c r="L109" s="366">
        <v>100</v>
      </c>
      <c r="M109" s="367">
        <f t="shared" ref="M109:M112" si="98">(K109*N109)-L109</f>
        <v>-2000</v>
      </c>
      <c r="N109" s="337">
        <v>50</v>
      </c>
      <c r="O109" s="368" t="s">
        <v>604</v>
      </c>
      <c r="P109" s="369">
        <v>44242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13</v>
      </c>
      <c r="B110" s="250">
        <v>44607</v>
      </c>
      <c r="C110" s="442"/>
      <c r="D110" s="371" t="s">
        <v>995</v>
      </c>
      <c r="E110" s="291" t="s">
        <v>593</v>
      </c>
      <c r="F110" s="291">
        <v>37</v>
      </c>
      <c r="G110" s="291">
        <v>18</v>
      </c>
      <c r="H110" s="291">
        <v>49</v>
      </c>
      <c r="I110" s="372" t="s">
        <v>991</v>
      </c>
      <c r="J110" s="415" t="s">
        <v>997</v>
      </c>
      <c r="K110" s="372">
        <f t="shared" si="97"/>
        <v>12</v>
      </c>
      <c r="L110" s="416">
        <v>100</v>
      </c>
      <c r="M110" s="417">
        <f t="shared" si="98"/>
        <v>2900</v>
      </c>
      <c r="N110" s="372">
        <v>250</v>
      </c>
      <c r="O110" s="418" t="s">
        <v>591</v>
      </c>
      <c r="P110" s="426">
        <v>44242</v>
      </c>
      <c r="Q110" s="254"/>
      <c r="R110" s="255" t="s">
        <v>592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291">
        <v>14</v>
      </c>
      <c r="B111" s="250">
        <v>44607</v>
      </c>
      <c r="C111" s="442"/>
      <c r="D111" s="371" t="s">
        <v>992</v>
      </c>
      <c r="E111" s="291" t="s">
        <v>593</v>
      </c>
      <c r="F111" s="291">
        <v>41</v>
      </c>
      <c r="G111" s="291">
        <v>20</v>
      </c>
      <c r="H111" s="291">
        <v>49</v>
      </c>
      <c r="I111" s="372" t="s">
        <v>991</v>
      </c>
      <c r="J111" s="415" t="s">
        <v>998</v>
      </c>
      <c r="K111" s="372">
        <f t="shared" si="97"/>
        <v>8</v>
      </c>
      <c r="L111" s="416">
        <v>100</v>
      </c>
      <c r="M111" s="417">
        <f t="shared" si="98"/>
        <v>1900</v>
      </c>
      <c r="N111" s="372">
        <v>250</v>
      </c>
      <c r="O111" s="418" t="s">
        <v>591</v>
      </c>
      <c r="P111" s="426">
        <v>44242</v>
      </c>
      <c r="Q111" s="254"/>
      <c r="R111" s="255" t="s">
        <v>592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291">
        <v>15</v>
      </c>
      <c r="B112" s="250">
        <v>44607</v>
      </c>
      <c r="C112" s="442"/>
      <c r="D112" s="371" t="s">
        <v>993</v>
      </c>
      <c r="E112" s="291" t="s">
        <v>593</v>
      </c>
      <c r="F112" s="291">
        <v>36</v>
      </c>
      <c r="G112" s="291">
        <v>20</v>
      </c>
      <c r="H112" s="291">
        <v>47.5</v>
      </c>
      <c r="I112" s="372" t="s">
        <v>994</v>
      </c>
      <c r="J112" s="415" t="s">
        <v>999</v>
      </c>
      <c r="K112" s="372">
        <f t="shared" si="97"/>
        <v>11.5</v>
      </c>
      <c r="L112" s="416">
        <v>100</v>
      </c>
      <c r="M112" s="417">
        <f t="shared" si="98"/>
        <v>3350</v>
      </c>
      <c r="N112" s="372">
        <v>300</v>
      </c>
      <c r="O112" s="418" t="s">
        <v>591</v>
      </c>
      <c r="P112" s="426">
        <v>44242</v>
      </c>
      <c r="Q112" s="254"/>
      <c r="R112" s="255" t="s">
        <v>592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16</v>
      </c>
      <c r="B113" s="250">
        <v>44608</v>
      </c>
      <c r="C113" s="442"/>
      <c r="D113" s="371" t="s">
        <v>1012</v>
      </c>
      <c r="E113" s="291" t="s">
        <v>593</v>
      </c>
      <c r="F113" s="291">
        <v>64</v>
      </c>
      <c r="G113" s="291">
        <v>28</v>
      </c>
      <c r="H113" s="291">
        <v>85</v>
      </c>
      <c r="I113" s="372" t="s">
        <v>984</v>
      </c>
      <c r="J113" s="415" t="s">
        <v>605</v>
      </c>
      <c r="K113" s="372">
        <f t="shared" ref="K113:K116" si="99">H113-F113</f>
        <v>21</v>
      </c>
      <c r="L113" s="416">
        <v>100</v>
      </c>
      <c r="M113" s="417">
        <f t="shared" ref="M113:M116" si="100">(K113*N113)-L113</f>
        <v>950</v>
      </c>
      <c r="N113" s="372">
        <v>50</v>
      </c>
      <c r="O113" s="418" t="s">
        <v>591</v>
      </c>
      <c r="P113" s="448">
        <v>44608</v>
      </c>
      <c r="Q113" s="254"/>
      <c r="R113" s="255" t="s">
        <v>595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17</v>
      </c>
      <c r="B114" s="250">
        <v>44608</v>
      </c>
      <c r="C114" s="442"/>
      <c r="D114" s="371" t="s">
        <v>1013</v>
      </c>
      <c r="E114" s="291" t="s">
        <v>593</v>
      </c>
      <c r="F114" s="291">
        <v>35</v>
      </c>
      <c r="G114" s="291">
        <v>18</v>
      </c>
      <c r="H114" s="291">
        <v>45.5</v>
      </c>
      <c r="I114" s="372" t="s">
        <v>1014</v>
      </c>
      <c r="J114" s="415" t="s">
        <v>939</v>
      </c>
      <c r="K114" s="372">
        <f t="shared" si="99"/>
        <v>10.5</v>
      </c>
      <c r="L114" s="416">
        <v>100</v>
      </c>
      <c r="M114" s="417">
        <f t="shared" si="100"/>
        <v>3050</v>
      </c>
      <c r="N114" s="372">
        <v>300</v>
      </c>
      <c r="O114" s="418" t="s">
        <v>591</v>
      </c>
      <c r="P114" s="448">
        <v>44608</v>
      </c>
      <c r="Q114" s="254"/>
      <c r="R114" s="255" t="s">
        <v>595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18</v>
      </c>
      <c r="B115" s="250">
        <v>44608</v>
      </c>
      <c r="C115" s="442"/>
      <c r="D115" s="371" t="s">
        <v>1015</v>
      </c>
      <c r="E115" s="291" t="s">
        <v>593</v>
      </c>
      <c r="F115" s="291">
        <v>240</v>
      </c>
      <c r="G115" s="291">
        <v>150</v>
      </c>
      <c r="H115" s="291">
        <v>290</v>
      </c>
      <c r="I115" s="372" t="s">
        <v>1017</v>
      </c>
      <c r="J115" s="415" t="s">
        <v>921</v>
      </c>
      <c r="K115" s="372">
        <f t="shared" si="99"/>
        <v>50</v>
      </c>
      <c r="L115" s="416">
        <v>100</v>
      </c>
      <c r="M115" s="417">
        <f t="shared" si="100"/>
        <v>1150</v>
      </c>
      <c r="N115" s="372">
        <v>25</v>
      </c>
      <c r="O115" s="418" t="s">
        <v>591</v>
      </c>
      <c r="P115" s="448">
        <v>44608</v>
      </c>
      <c r="Q115" s="254"/>
      <c r="R115" s="255" t="s">
        <v>592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291">
        <v>19</v>
      </c>
      <c r="B116" s="250">
        <v>44608</v>
      </c>
      <c r="C116" s="442"/>
      <c r="D116" s="371" t="s">
        <v>1016</v>
      </c>
      <c r="E116" s="291" t="s">
        <v>593</v>
      </c>
      <c r="F116" s="291">
        <v>39.5</v>
      </c>
      <c r="G116" s="291">
        <v>20</v>
      </c>
      <c r="H116" s="291">
        <v>47.5</v>
      </c>
      <c r="I116" s="372" t="s">
        <v>991</v>
      </c>
      <c r="J116" s="415" t="s">
        <v>998</v>
      </c>
      <c r="K116" s="372">
        <f t="shared" si="99"/>
        <v>8</v>
      </c>
      <c r="L116" s="416">
        <v>100</v>
      </c>
      <c r="M116" s="417">
        <f t="shared" si="100"/>
        <v>1900</v>
      </c>
      <c r="N116" s="372">
        <v>250</v>
      </c>
      <c r="O116" s="418" t="s">
        <v>591</v>
      </c>
      <c r="P116" s="448">
        <v>44608</v>
      </c>
      <c r="Q116" s="254"/>
      <c r="R116" s="255" t="s">
        <v>592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291">
        <v>20</v>
      </c>
      <c r="B117" s="250">
        <v>44609</v>
      </c>
      <c r="C117" s="442"/>
      <c r="D117" s="371" t="s">
        <v>1023</v>
      </c>
      <c r="E117" s="291" t="s">
        <v>593</v>
      </c>
      <c r="F117" s="291">
        <v>52</v>
      </c>
      <c r="G117" s="291">
        <v>8</v>
      </c>
      <c r="H117" s="291">
        <v>72</v>
      </c>
      <c r="I117" s="372" t="s">
        <v>861</v>
      </c>
      <c r="J117" s="415" t="s">
        <v>1033</v>
      </c>
      <c r="K117" s="372">
        <f t="shared" ref="K117" si="101">H117-F117</f>
        <v>20</v>
      </c>
      <c r="L117" s="416">
        <v>100</v>
      </c>
      <c r="M117" s="417">
        <f t="shared" ref="M117" si="102">(K117*N117)-L117</f>
        <v>900</v>
      </c>
      <c r="N117" s="372">
        <v>50</v>
      </c>
      <c r="O117" s="418" t="s">
        <v>591</v>
      </c>
      <c r="P117" s="448">
        <v>44609</v>
      </c>
      <c r="Q117" s="254"/>
      <c r="R117" s="255" t="s">
        <v>595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291">
        <v>21</v>
      </c>
      <c r="B118" s="443">
        <v>44609</v>
      </c>
      <c r="C118" s="442"/>
      <c r="D118" s="371" t="s">
        <v>1013</v>
      </c>
      <c r="E118" s="291" t="s">
        <v>593</v>
      </c>
      <c r="F118" s="291">
        <v>35</v>
      </c>
      <c r="G118" s="291">
        <v>18</v>
      </c>
      <c r="H118" s="291">
        <v>44.5</v>
      </c>
      <c r="I118" s="372" t="s">
        <v>1014</v>
      </c>
      <c r="J118" s="415" t="s">
        <v>1032</v>
      </c>
      <c r="K118" s="372">
        <f t="shared" ref="K118:K120" si="103">H118-F118</f>
        <v>9.5</v>
      </c>
      <c r="L118" s="416">
        <v>100</v>
      </c>
      <c r="M118" s="417">
        <f t="shared" ref="M118:M120" si="104">(K118*N118)-L118</f>
        <v>2750</v>
      </c>
      <c r="N118" s="372">
        <v>300</v>
      </c>
      <c r="O118" s="418" t="s">
        <v>591</v>
      </c>
      <c r="P118" s="448">
        <v>44609</v>
      </c>
      <c r="Q118" s="254"/>
      <c r="R118" s="255" t="s">
        <v>592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333">
        <v>22</v>
      </c>
      <c r="B119" s="444">
        <v>44609</v>
      </c>
      <c r="C119" s="335"/>
      <c r="D119" s="336" t="s">
        <v>1028</v>
      </c>
      <c r="E119" s="333" t="s">
        <v>593</v>
      </c>
      <c r="F119" s="333">
        <v>180</v>
      </c>
      <c r="G119" s="333">
        <v>70</v>
      </c>
      <c r="H119" s="333">
        <v>105</v>
      </c>
      <c r="I119" s="337" t="s">
        <v>1029</v>
      </c>
      <c r="J119" s="348" t="s">
        <v>1035</v>
      </c>
      <c r="K119" s="337">
        <f t="shared" si="103"/>
        <v>-75</v>
      </c>
      <c r="L119" s="366">
        <v>100</v>
      </c>
      <c r="M119" s="367">
        <f t="shared" si="104"/>
        <v>-1975</v>
      </c>
      <c r="N119" s="337">
        <v>25</v>
      </c>
      <c r="O119" s="368" t="s">
        <v>604</v>
      </c>
      <c r="P119" s="427">
        <v>44244</v>
      </c>
      <c r="Q119" s="254"/>
      <c r="R119" s="255" t="s">
        <v>592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333">
        <v>23</v>
      </c>
      <c r="B120" s="444">
        <v>44609</v>
      </c>
      <c r="C120" s="335"/>
      <c r="D120" s="336" t="s">
        <v>1012</v>
      </c>
      <c r="E120" s="333" t="s">
        <v>593</v>
      </c>
      <c r="F120" s="333">
        <v>36.5</v>
      </c>
      <c r="G120" s="333">
        <v>0</v>
      </c>
      <c r="H120" s="333">
        <v>0</v>
      </c>
      <c r="I120" s="337" t="s">
        <v>1030</v>
      </c>
      <c r="J120" s="348" t="s">
        <v>1034</v>
      </c>
      <c r="K120" s="337">
        <f t="shared" si="103"/>
        <v>-36.5</v>
      </c>
      <c r="L120" s="366">
        <v>100</v>
      </c>
      <c r="M120" s="367">
        <f t="shared" si="104"/>
        <v>-1925</v>
      </c>
      <c r="N120" s="337">
        <v>50</v>
      </c>
      <c r="O120" s="368" t="s">
        <v>604</v>
      </c>
      <c r="P120" s="427">
        <v>44244</v>
      </c>
      <c r="Q120" s="254"/>
      <c r="R120" s="255" t="s">
        <v>595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24</v>
      </c>
      <c r="B121" s="443">
        <v>44610</v>
      </c>
      <c r="C121" s="442"/>
      <c r="D121" s="371" t="s">
        <v>1048</v>
      </c>
      <c r="E121" s="291" t="s">
        <v>857</v>
      </c>
      <c r="F121" s="291">
        <v>120</v>
      </c>
      <c r="G121" s="291">
        <v>160</v>
      </c>
      <c r="H121" s="291">
        <v>100</v>
      </c>
      <c r="I121" s="372" t="s">
        <v>1049</v>
      </c>
      <c r="J121" s="415" t="s">
        <v>1033</v>
      </c>
      <c r="K121" s="372">
        <f>F121-H121</f>
        <v>20</v>
      </c>
      <c r="L121" s="416">
        <v>100</v>
      </c>
      <c r="M121" s="417">
        <f t="shared" ref="M121:M122" si="105">(K121*N121)-L121</f>
        <v>900</v>
      </c>
      <c r="N121" s="372">
        <v>50</v>
      </c>
      <c r="O121" s="418" t="s">
        <v>591</v>
      </c>
      <c r="P121" s="448">
        <v>44610</v>
      </c>
      <c r="Q121" s="254"/>
      <c r="R121" s="255" t="s">
        <v>592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25</v>
      </c>
      <c r="B122" s="443">
        <v>44613</v>
      </c>
      <c r="C122" s="442"/>
      <c r="D122" s="371" t="s">
        <v>1016</v>
      </c>
      <c r="E122" s="291" t="s">
        <v>593</v>
      </c>
      <c r="F122" s="291">
        <v>24.5</v>
      </c>
      <c r="G122" s="291">
        <v>5</v>
      </c>
      <c r="H122" s="291">
        <v>33.5</v>
      </c>
      <c r="I122" s="372" t="s">
        <v>1069</v>
      </c>
      <c r="J122" s="415" t="s">
        <v>800</v>
      </c>
      <c r="K122" s="372">
        <f t="shared" ref="K122" si="106">H122-F122</f>
        <v>9</v>
      </c>
      <c r="L122" s="416">
        <v>100</v>
      </c>
      <c r="M122" s="417">
        <f t="shared" si="105"/>
        <v>2150</v>
      </c>
      <c r="N122" s="372">
        <v>250</v>
      </c>
      <c r="O122" s="418" t="s">
        <v>591</v>
      </c>
      <c r="P122" s="448">
        <v>44613</v>
      </c>
      <c r="Q122" s="254"/>
      <c r="R122" s="255" t="s">
        <v>592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291">
        <v>26</v>
      </c>
      <c r="B123" s="443">
        <v>44613</v>
      </c>
      <c r="C123" s="442"/>
      <c r="D123" s="371" t="s">
        <v>1070</v>
      </c>
      <c r="E123" s="291" t="s">
        <v>593</v>
      </c>
      <c r="F123" s="291">
        <v>23.5</v>
      </c>
      <c r="G123" s="291">
        <v>10</v>
      </c>
      <c r="H123" s="291">
        <v>31.5</v>
      </c>
      <c r="I123" s="372" t="s">
        <v>1069</v>
      </c>
      <c r="J123" s="415" t="s">
        <v>998</v>
      </c>
      <c r="K123" s="372">
        <f t="shared" ref="K123:K124" si="107">H123-F123</f>
        <v>8</v>
      </c>
      <c r="L123" s="416">
        <v>100</v>
      </c>
      <c r="M123" s="417">
        <f t="shared" ref="M123:M124" si="108">(K123*N123)-L123</f>
        <v>2300</v>
      </c>
      <c r="N123" s="372">
        <v>300</v>
      </c>
      <c r="O123" s="418" t="s">
        <v>591</v>
      </c>
      <c r="P123" s="448">
        <v>44613</v>
      </c>
      <c r="Q123" s="254"/>
      <c r="R123" s="255" t="s">
        <v>592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27</v>
      </c>
      <c r="B124" s="443">
        <v>44613</v>
      </c>
      <c r="C124" s="442"/>
      <c r="D124" s="371" t="s">
        <v>1071</v>
      </c>
      <c r="E124" s="291" t="s">
        <v>593</v>
      </c>
      <c r="F124" s="291">
        <v>14</v>
      </c>
      <c r="G124" s="291">
        <v>4</v>
      </c>
      <c r="H124" s="291">
        <v>19</v>
      </c>
      <c r="I124" s="372" t="s">
        <v>1072</v>
      </c>
      <c r="J124" s="415" t="s">
        <v>1073</v>
      </c>
      <c r="K124" s="372">
        <f t="shared" si="107"/>
        <v>5</v>
      </c>
      <c r="L124" s="416">
        <v>100</v>
      </c>
      <c r="M124" s="417">
        <f t="shared" si="108"/>
        <v>1900</v>
      </c>
      <c r="N124" s="372">
        <v>400</v>
      </c>
      <c r="O124" s="418" t="s">
        <v>591</v>
      </c>
      <c r="P124" s="448">
        <v>44613</v>
      </c>
      <c r="Q124" s="254"/>
      <c r="R124" s="255" t="s">
        <v>592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464">
        <v>28</v>
      </c>
      <c r="B125" s="443">
        <v>44614</v>
      </c>
      <c r="C125" s="442"/>
      <c r="D125" s="371" t="s">
        <v>995</v>
      </c>
      <c r="E125" s="291" t="s">
        <v>593</v>
      </c>
      <c r="F125" s="291">
        <v>24.5</v>
      </c>
      <c r="G125" s="291">
        <v>5</v>
      </c>
      <c r="H125" s="291">
        <v>31.5</v>
      </c>
      <c r="I125" s="372" t="s">
        <v>1097</v>
      </c>
      <c r="J125" s="415" t="s">
        <v>1102</v>
      </c>
      <c r="K125" s="372">
        <f t="shared" ref="K125" si="109">H125-F125</f>
        <v>7</v>
      </c>
      <c r="L125" s="416">
        <v>100</v>
      </c>
      <c r="M125" s="417">
        <f t="shared" ref="M125" si="110">(K125*N125)-L125</f>
        <v>2000</v>
      </c>
      <c r="N125" s="372">
        <v>300</v>
      </c>
      <c r="O125" s="418" t="s">
        <v>591</v>
      </c>
      <c r="P125" s="448">
        <v>44614</v>
      </c>
      <c r="Q125" s="254"/>
      <c r="R125" s="255" t="s">
        <v>592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291">
        <v>29</v>
      </c>
      <c r="B126" s="443">
        <v>44614</v>
      </c>
      <c r="C126" s="315"/>
      <c r="D126" s="371" t="s">
        <v>1098</v>
      </c>
      <c r="E126" s="291" t="s">
        <v>593</v>
      </c>
      <c r="F126" s="291">
        <v>14</v>
      </c>
      <c r="G126" s="291">
        <v>4</v>
      </c>
      <c r="H126" s="291">
        <v>15.5</v>
      </c>
      <c r="I126" s="372" t="s">
        <v>1072</v>
      </c>
      <c r="J126" s="415" t="s">
        <v>1103</v>
      </c>
      <c r="K126" s="372">
        <f t="shared" ref="K126:K130" si="111">H126-F126</f>
        <v>1.5</v>
      </c>
      <c r="L126" s="416">
        <v>100</v>
      </c>
      <c r="M126" s="417">
        <f t="shared" ref="M126:M130" si="112">(K126*N126)-L126</f>
        <v>537.5</v>
      </c>
      <c r="N126" s="372">
        <v>425</v>
      </c>
      <c r="O126" s="418" t="s">
        <v>591</v>
      </c>
      <c r="P126" s="448">
        <v>44614</v>
      </c>
      <c r="Q126" s="254"/>
      <c r="R126" s="255" t="s">
        <v>592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464">
        <v>30</v>
      </c>
      <c r="B127" s="443">
        <v>44614</v>
      </c>
      <c r="C127" s="315"/>
      <c r="D127" s="371" t="s">
        <v>1099</v>
      </c>
      <c r="E127" s="291" t="s">
        <v>593</v>
      </c>
      <c r="F127" s="291">
        <v>100</v>
      </c>
      <c r="G127" s="291">
        <v>68</v>
      </c>
      <c r="H127" s="291">
        <v>122</v>
      </c>
      <c r="I127" s="372" t="s">
        <v>898</v>
      </c>
      <c r="J127" s="415" t="s">
        <v>1104</v>
      </c>
      <c r="K127" s="372">
        <f t="shared" si="111"/>
        <v>22</v>
      </c>
      <c r="L127" s="416">
        <v>100</v>
      </c>
      <c r="M127" s="417">
        <f t="shared" si="112"/>
        <v>1000</v>
      </c>
      <c r="N127" s="372">
        <v>50</v>
      </c>
      <c r="O127" s="418" t="s">
        <v>591</v>
      </c>
      <c r="P127" s="448">
        <v>44614</v>
      </c>
      <c r="Q127" s="254"/>
      <c r="R127" s="255" t="s">
        <v>592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291">
        <v>31</v>
      </c>
      <c r="B128" s="443">
        <v>44614</v>
      </c>
      <c r="C128" s="315"/>
      <c r="D128" s="371" t="s">
        <v>992</v>
      </c>
      <c r="E128" s="291" t="s">
        <v>593</v>
      </c>
      <c r="F128" s="291">
        <v>21</v>
      </c>
      <c r="G128" s="291">
        <v>5</v>
      </c>
      <c r="H128" s="291">
        <v>27.5</v>
      </c>
      <c r="I128" s="372" t="s">
        <v>1097</v>
      </c>
      <c r="J128" s="415" t="s">
        <v>906</v>
      </c>
      <c r="K128" s="372">
        <f t="shared" si="111"/>
        <v>6.5</v>
      </c>
      <c r="L128" s="416">
        <v>100</v>
      </c>
      <c r="M128" s="417">
        <f t="shared" si="112"/>
        <v>1525</v>
      </c>
      <c r="N128" s="372">
        <v>250</v>
      </c>
      <c r="O128" s="418" t="s">
        <v>591</v>
      </c>
      <c r="P128" s="448">
        <v>44614</v>
      </c>
      <c r="Q128" s="254"/>
      <c r="R128" s="255" t="s">
        <v>595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464">
        <v>32</v>
      </c>
      <c r="B129" s="443">
        <v>44614</v>
      </c>
      <c r="C129" s="315"/>
      <c r="D129" s="371" t="s">
        <v>1106</v>
      </c>
      <c r="E129" s="291" t="s">
        <v>593</v>
      </c>
      <c r="F129" s="291">
        <v>20</v>
      </c>
      <c r="G129" s="291">
        <v>5</v>
      </c>
      <c r="H129" s="291">
        <v>26.5</v>
      </c>
      <c r="I129" s="372" t="s">
        <v>1097</v>
      </c>
      <c r="J129" s="415" t="s">
        <v>906</v>
      </c>
      <c r="K129" s="372">
        <f t="shared" si="111"/>
        <v>6.5</v>
      </c>
      <c r="L129" s="416">
        <v>100</v>
      </c>
      <c r="M129" s="417">
        <f t="shared" si="112"/>
        <v>1850</v>
      </c>
      <c r="N129" s="372">
        <v>300</v>
      </c>
      <c r="O129" s="418" t="s">
        <v>591</v>
      </c>
      <c r="P129" s="448">
        <v>44614</v>
      </c>
      <c r="Q129" s="254"/>
      <c r="R129" s="255" t="s">
        <v>592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33</v>
      </c>
      <c r="B130" s="443">
        <v>44614</v>
      </c>
      <c r="C130" s="315"/>
      <c r="D130" s="371" t="s">
        <v>1100</v>
      </c>
      <c r="E130" s="291" t="s">
        <v>593</v>
      </c>
      <c r="F130" s="291">
        <v>12</v>
      </c>
      <c r="G130" s="291">
        <v>5</v>
      </c>
      <c r="H130" s="291">
        <v>14.5</v>
      </c>
      <c r="I130" s="372" t="s">
        <v>1101</v>
      </c>
      <c r="J130" s="415" t="s">
        <v>1105</v>
      </c>
      <c r="K130" s="372">
        <f t="shared" si="111"/>
        <v>2.5</v>
      </c>
      <c r="L130" s="416">
        <v>100</v>
      </c>
      <c r="M130" s="417">
        <f t="shared" si="112"/>
        <v>1337.5</v>
      </c>
      <c r="N130" s="372">
        <v>575</v>
      </c>
      <c r="O130" s="418" t="s">
        <v>591</v>
      </c>
      <c r="P130" s="448">
        <v>44614</v>
      </c>
      <c r="Q130" s="254"/>
      <c r="R130" s="255" t="s">
        <v>592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313"/>
      <c r="B131" s="314"/>
      <c r="C131" s="315"/>
      <c r="D131" s="383"/>
      <c r="E131" s="383"/>
      <c r="F131" s="383"/>
      <c r="G131" s="383"/>
      <c r="H131" s="383"/>
      <c r="I131" s="383"/>
      <c r="J131" s="383"/>
      <c r="K131" s="383"/>
      <c r="L131" s="383"/>
      <c r="M131" s="383"/>
      <c r="N131" s="383"/>
      <c r="O131" s="383"/>
      <c r="P131" s="383"/>
      <c r="Q131" s="254"/>
      <c r="R131" s="255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313"/>
      <c r="B132" s="314"/>
      <c r="C132" s="315"/>
      <c r="D132" s="383"/>
      <c r="E132" s="383"/>
      <c r="F132" s="383"/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254"/>
      <c r="R132" s="255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319" customFormat="1" ht="12.75" customHeight="1">
      <c r="A133" s="313"/>
      <c r="B133" s="314"/>
      <c r="C133" s="315"/>
      <c r="D133" s="383"/>
      <c r="E133" s="383"/>
      <c r="F133" s="383"/>
      <c r="G133" s="383"/>
      <c r="H133" s="383"/>
      <c r="I133" s="383"/>
      <c r="J133" s="383"/>
      <c r="K133" s="383"/>
      <c r="L133" s="383"/>
      <c r="M133" s="383"/>
      <c r="N133" s="383"/>
      <c r="O133" s="383"/>
      <c r="P133" s="383"/>
      <c r="Q133" s="316"/>
      <c r="R133" s="317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8"/>
      <c r="AG133" s="318"/>
      <c r="AH133" s="318"/>
      <c r="AI133" s="318"/>
      <c r="AJ133" s="318"/>
      <c r="AK133" s="318"/>
      <c r="AL133" s="318"/>
    </row>
    <row r="134" spans="1:38" ht="14.25" customHeight="1">
      <c r="A134" s="155"/>
      <c r="B134" s="160"/>
      <c r="C134" s="160"/>
      <c r="D134" s="161"/>
      <c r="E134" s="155"/>
      <c r="F134" s="162"/>
      <c r="G134" s="155"/>
      <c r="H134" s="155"/>
      <c r="I134" s="155"/>
      <c r="J134" s="160"/>
      <c r="K134" s="163"/>
      <c r="L134" s="155"/>
      <c r="M134" s="155"/>
      <c r="N134" s="155"/>
      <c r="O134" s="16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94" t="s">
        <v>616</v>
      </c>
      <c r="B135" s="165"/>
      <c r="C135" s="165"/>
      <c r="D135" s="166"/>
      <c r="E135" s="139"/>
      <c r="F135" s="6"/>
      <c r="G135" s="6"/>
      <c r="H135" s="140"/>
      <c r="I135" s="167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5" t="s">
        <v>16</v>
      </c>
      <c r="B136" s="96" t="s">
        <v>568</v>
      </c>
      <c r="C136" s="96"/>
      <c r="D136" s="97" t="s">
        <v>579</v>
      </c>
      <c r="E136" s="96" t="s">
        <v>580</v>
      </c>
      <c r="F136" s="96" t="s">
        <v>581</v>
      </c>
      <c r="G136" s="96" t="s">
        <v>582</v>
      </c>
      <c r="H136" s="96" t="s">
        <v>583</v>
      </c>
      <c r="I136" s="96" t="s">
        <v>584</v>
      </c>
      <c r="J136" s="95" t="s">
        <v>585</v>
      </c>
      <c r="K136" s="143" t="s">
        <v>603</v>
      </c>
      <c r="L136" s="144" t="s">
        <v>587</v>
      </c>
      <c r="M136" s="98" t="s">
        <v>588</v>
      </c>
      <c r="N136" s="96" t="s">
        <v>589</v>
      </c>
      <c r="O136" s="97" t="s">
        <v>590</v>
      </c>
      <c r="P136" s="96" t="s">
        <v>823</v>
      </c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s="252" customFormat="1" ht="14.25" customHeight="1">
      <c r="A137" s="277">
        <v>1</v>
      </c>
      <c r="B137" s="278">
        <v>44488</v>
      </c>
      <c r="C137" s="279"/>
      <c r="D137" s="280" t="s">
        <v>138</v>
      </c>
      <c r="E137" s="281" t="s">
        <v>593</v>
      </c>
      <c r="F137" s="282" t="s">
        <v>831</v>
      </c>
      <c r="G137" s="282">
        <v>198</v>
      </c>
      <c r="H137" s="281"/>
      <c r="I137" s="283" t="s">
        <v>828</v>
      </c>
      <c r="J137" s="284" t="s">
        <v>594</v>
      </c>
      <c r="K137" s="284"/>
      <c r="L137" s="285"/>
      <c r="M137" s="286"/>
      <c r="N137" s="284"/>
      <c r="O137" s="287"/>
      <c r="P137" s="284"/>
      <c r="Q137" s="251"/>
      <c r="R137" s="1" t="s">
        <v>592</v>
      </c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</row>
    <row r="138" spans="1:38" s="252" customFormat="1" ht="14.25" customHeight="1">
      <c r="A138" s="277">
        <v>2</v>
      </c>
      <c r="B138" s="278">
        <v>44599</v>
      </c>
      <c r="C138" s="279"/>
      <c r="D138" s="280" t="s">
        <v>71</v>
      </c>
      <c r="E138" s="281" t="s">
        <v>593</v>
      </c>
      <c r="F138" s="282" t="s">
        <v>922</v>
      </c>
      <c r="G138" s="282">
        <v>183</v>
      </c>
      <c r="H138" s="281"/>
      <c r="I138" s="283" t="s">
        <v>923</v>
      </c>
      <c r="J138" s="284" t="s">
        <v>594</v>
      </c>
      <c r="K138" s="284"/>
      <c r="L138" s="285"/>
      <c r="M138" s="286"/>
      <c r="N138" s="284"/>
      <c r="O138" s="287"/>
      <c r="P138" s="284"/>
      <c r="Q138" s="251"/>
      <c r="R138" s="1" t="s">
        <v>592</v>
      </c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</row>
    <row r="139" spans="1:38" ht="14.25" customHeight="1">
      <c r="A139" s="168"/>
      <c r="B139" s="145"/>
      <c r="C139" s="169"/>
      <c r="D139" s="104"/>
      <c r="E139" s="170"/>
      <c r="F139" s="170"/>
      <c r="G139" s="170"/>
      <c r="H139" s="170"/>
      <c r="I139" s="170"/>
      <c r="J139" s="170"/>
      <c r="K139" s="171"/>
      <c r="L139" s="172"/>
      <c r="M139" s="170"/>
      <c r="N139" s="173"/>
      <c r="O139" s="174"/>
      <c r="P139" s="174"/>
      <c r="R139" s="6"/>
      <c r="S139" s="41"/>
      <c r="T139" s="1"/>
      <c r="U139" s="1"/>
      <c r="V139" s="1"/>
      <c r="W139" s="1"/>
      <c r="X139" s="1"/>
      <c r="Y139" s="1"/>
      <c r="Z139" s="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38" ht="12.75" customHeight="1">
      <c r="A140" s="123" t="s">
        <v>596</v>
      </c>
      <c r="B140" s="123"/>
      <c r="C140" s="123"/>
      <c r="D140" s="123"/>
      <c r="E140" s="41"/>
      <c r="F140" s="131" t="s">
        <v>598</v>
      </c>
      <c r="G140" s="56"/>
      <c r="H140" s="56"/>
      <c r="I140" s="56"/>
      <c r="J140" s="6"/>
      <c r="K140" s="149"/>
      <c r="L140" s="150"/>
      <c r="M140" s="6"/>
      <c r="N140" s="113"/>
      <c r="O140" s="175"/>
      <c r="P140" s="1"/>
      <c r="Q140" s="1"/>
      <c r="R140" s="6"/>
      <c r="S140" s="1"/>
      <c r="T140" s="1"/>
      <c r="U140" s="1"/>
      <c r="V140" s="1"/>
      <c r="W140" s="1"/>
      <c r="X140" s="1"/>
      <c r="Y140" s="1"/>
    </row>
    <row r="141" spans="1:38" ht="12.75" customHeight="1">
      <c r="A141" s="130" t="s">
        <v>597</v>
      </c>
      <c r="B141" s="123"/>
      <c r="C141" s="123"/>
      <c r="D141" s="123"/>
      <c r="E141" s="6"/>
      <c r="F141" s="131" t="s">
        <v>600</v>
      </c>
      <c r="G141" s="6"/>
      <c r="H141" s="6" t="s">
        <v>819</v>
      </c>
      <c r="I141" s="6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30"/>
      <c r="B142" s="123"/>
      <c r="C142" s="123"/>
      <c r="D142" s="123"/>
      <c r="E142" s="6"/>
      <c r="F142" s="131"/>
      <c r="G142" s="6"/>
      <c r="H142" s="6"/>
      <c r="I142" s="6"/>
      <c r="J142" s="1"/>
      <c r="K142" s="6"/>
      <c r="L142" s="6"/>
      <c r="M142" s="6"/>
      <c r="N142" s="1"/>
      <c r="O142" s="1"/>
      <c r="Q142" s="1"/>
      <c r="R142" s="5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"/>
      <c r="B143" s="138" t="s">
        <v>617</v>
      </c>
      <c r="C143" s="138"/>
      <c r="D143" s="138"/>
      <c r="E143" s="138"/>
      <c r="F143" s="139"/>
      <c r="G143" s="6"/>
      <c r="H143" s="6"/>
      <c r="I143" s="140"/>
      <c r="J143" s="141"/>
      <c r="K143" s="142"/>
      <c r="L143" s="141"/>
      <c r="M143" s="6"/>
      <c r="N143" s="1"/>
      <c r="O143" s="1"/>
      <c r="Q143" s="1"/>
      <c r="R143" s="5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95" t="s">
        <v>16</v>
      </c>
      <c r="B144" s="96" t="s">
        <v>568</v>
      </c>
      <c r="C144" s="96"/>
      <c r="D144" s="97" t="s">
        <v>579</v>
      </c>
      <c r="E144" s="96" t="s">
        <v>580</v>
      </c>
      <c r="F144" s="96" t="s">
        <v>581</v>
      </c>
      <c r="G144" s="96" t="s">
        <v>602</v>
      </c>
      <c r="H144" s="96" t="s">
        <v>583</v>
      </c>
      <c r="I144" s="96" t="s">
        <v>584</v>
      </c>
      <c r="J144" s="176" t="s">
        <v>585</v>
      </c>
      <c r="K144" s="143" t="s">
        <v>603</v>
      </c>
      <c r="L144" s="153" t="s">
        <v>611</v>
      </c>
      <c r="M144" s="96" t="s">
        <v>612</v>
      </c>
      <c r="N144" s="144" t="s">
        <v>587</v>
      </c>
      <c r="O144" s="98" t="s">
        <v>588</v>
      </c>
      <c r="P144" s="96" t="s">
        <v>589</v>
      </c>
      <c r="Q144" s="97" t="s">
        <v>590</v>
      </c>
      <c r="R144" s="56"/>
      <c r="S144" s="1"/>
      <c r="T144" s="1"/>
      <c r="U144" s="1"/>
      <c r="V144" s="1"/>
      <c r="W144" s="1"/>
      <c r="X144" s="1"/>
      <c r="Y144" s="1"/>
      <c r="Z144" s="1"/>
    </row>
    <row r="145" spans="1:38" ht="14.25" customHeight="1">
      <c r="A145" s="105"/>
      <c r="B145" s="106"/>
      <c r="C145" s="177"/>
      <c r="D145" s="107"/>
      <c r="E145" s="108"/>
      <c r="F145" s="178"/>
      <c r="G145" s="105"/>
      <c r="H145" s="108"/>
      <c r="I145" s="109"/>
      <c r="J145" s="179"/>
      <c r="K145" s="179"/>
      <c r="L145" s="180"/>
      <c r="M145" s="103"/>
      <c r="N145" s="180"/>
      <c r="O145" s="181"/>
      <c r="P145" s="182"/>
      <c r="Q145" s="183"/>
      <c r="R145" s="148"/>
      <c r="S145" s="117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38" ht="14.25" customHeight="1">
      <c r="A146" s="105"/>
      <c r="B146" s="106"/>
      <c r="C146" s="177"/>
      <c r="D146" s="107"/>
      <c r="E146" s="108"/>
      <c r="F146" s="178"/>
      <c r="G146" s="105"/>
      <c r="H146" s="108"/>
      <c r="I146" s="109"/>
      <c r="J146" s="179"/>
      <c r="K146" s="179"/>
      <c r="L146" s="180"/>
      <c r="M146" s="103"/>
      <c r="N146" s="180"/>
      <c r="O146" s="181"/>
      <c r="P146" s="182"/>
      <c r="Q146" s="183"/>
      <c r="R146" s="148"/>
      <c r="S146" s="117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38" ht="14.25" customHeight="1">
      <c r="A147" s="105"/>
      <c r="B147" s="106"/>
      <c r="C147" s="177"/>
      <c r="D147" s="107"/>
      <c r="E147" s="108"/>
      <c r="F147" s="178"/>
      <c r="G147" s="105"/>
      <c r="H147" s="108"/>
      <c r="I147" s="109"/>
      <c r="J147" s="179"/>
      <c r="K147" s="179"/>
      <c r="L147" s="180"/>
      <c r="M147" s="103"/>
      <c r="N147" s="180"/>
      <c r="O147" s="181"/>
      <c r="P147" s="182"/>
      <c r="Q147" s="183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05"/>
      <c r="B148" s="106"/>
      <c r="C148" s="177"/>
      <c r="D148" s="107"/>
      <c r="E148" s="108"/>
      <c r="F148" s="179"/>
      <c r="G148" s="105"/>
      <c r="H148" s="108"/>
      <c r="I148" s="109"/>
      <c r="J148" s="179"/>
      <c r="K148" s="179"/>
      <c r="L148" s="180"/>
      <c r="M148" s="103"/>
      <c r="N148" s="180"/>
      <c r="O148" s="181"/>
      <c r="P148" s="182"/>
      <c r="Q148" s="183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05"/>
      <c r="B149" s="106"/>
      <c r="C149" s="177"/>
      <c r="D149" s="107"/>
      <c r="E149" s="108"/>
      <c r="F149" s="179"/>
      <c r="G149" s="105"/>
      <c r="H149" s="108"/>
      <c r="I149" s="109"/>
      <c r="J149" s="179"/>
      <c r="K149" s="179"/>
      <c r="L149" s="180"/>
      <c r="M149" s="103"/>
      <c r="N149" s="180"/>
      <c r="O149" s="181"/>
      <c r="P149" s="182"/>
      <c r="Q149" s="183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5"/>
      <c r="B150" s="106"/>
      <c r="C150" s="177"/>
      <c r="D150" s="107"/>
      <c r="E150" s="108"/>
      <c r="F150" s="178"/>
      <c r="G150" s="105"/>
      <c r="H150" s="108"/>
      <c r="I150" s="109"/>
      <c r="J150" s="179"/>
      <c r="K150" s="179"/>
      <c r="L150" s="180"/>
      <c r="M150" s="103"/>
      <c r="N150" s="180"/>
      <c r="O150" s="181"/>
      <c r="P150" s="182"/>
      <c r="Q150" s="183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5"/>
      <c r="B151" s="106"/>
      <c r="C151" s="177"/>
      <c r="D151" s="107"/>
      <c r="E151" s="108"/>
      <c r="F151" s="178"/>
      <c r="G151" s="105"/>
      <c r="H151" s="108"/>
      <c r="I151" s="109"/>
      <c r="J151" s="179"/>
      <c r="K151" s="179"/>
      <c r="L151" s="179"/>
      <c r="M151" s="179"/>
      <c r="N151" s="180"/>
      <c r="O151" s="184"/>
      <c r="P151" s="182"/>
      <c r="Q151" s="183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5"/>
      <c r="B152" s="106"/>
      <c r="C152" s="177"/>
      <c r="D152" s="107"/>
      <c r="E152" s="108"/>
      <c r="F152" s="179"/>
      <c r="G152" s="105"/>
      <c r="H152" s="108"/>
      <c r="I152" s="109"/>
      <c r="J152" s="179"/>
      <c r="K152" s="179"/>
      <c r="L152" s="180"/>
      <c r="M152" s="103"/>
      <c r="N152" s="180"/>
      <c r="O152" s="181"/>
      <c r="P152" s="182"/>
      <c r="Q152" s="183"/>
      <c r="R152" s="148"/>
      <c r="S152" s="117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5"/>
      <c r="B153" s="106"/>
      <c r="C153" s="177"/>
      <c r="D153" s="107"/>
      <c r="E153" s="108"/>
      <c r="F153" s="178"/>
      <c r="G153" s="105"/>
      <c r="H153" s="108"/>
      <c r="I153" s="109"/>
      <c r="J153" s="185"/>
      <c r="K153" s="185"/>
      <c r="L153" s="185"/>
      <c r="M153" s="185"/>
      <c r="N153" s="186"/>
      <c r="O153" s="181"/>
      <c r="P153" s="110"/>
      <c r="Q153" s="183"/>
      <c r="R153" s="148"/>
      <c r="S153" s="117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30"/>
      <c r="B154" s="123"/>
      <c r="C154" s="123"/>
      <c r="D154" s="123"/>
      <c r="E154" s="6"/>
      <c r="F154" s="131"/>
      <c r="G154" s="6"/>
      <c r="H154" s="6"/>
      <c r="I154" s="6"/>
      <c r="J154" s="1"/>
      <c r="K154" s="6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30"/>
      <c r="B155" s="123"/>
      <c r="C155" s="123"/>
      <c r="D155" s="123"/>
      <c r="E155" s="6"/>
      <c r="F155" s="131"/>
      <c r="G155" s="56"/>
      <c r="H155" s="41"/>
      <c r="I155" s="56"/>
      <c r="J155" s="6"/>
      <c r="K155" s="149"/>
      <c r="L155" s="150"/>
      <c r="M155" s="6"/>
      <c r="N155" s="113"/>
      <c r="O155" s="15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56"/>
      <c r="B156" s="112"/>
      <c r="C156" s="112"/>
      <c r="D156" s="41"/>
      <c r="E156" s="56"/>
      <c r="F156" s="56"/>
      <c r="G156" s="56"/>
      <c r="H156" s="41"/>
      <c r="I156" s="56"/>
      <c r="J156" s="6"/>
      <c r="K156" s="149"/>
      <c r="L156" s="150"/>
      <c r="M156" s="6"/>
      <c r="N156" s="113"/>
      <c r="O156" s="15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41"/>
      <c r="B157" s="187" t="s">
        <v>618</v>
      </c>
      <c r="C157" s="187"/>
      <c r="D157" s="187"/>
      <c r="E157" s="187"/>
      <c r="F157" s="6"/>
      <c r="G157" s="6"/>
      <c r="H157" s="141"/>
      <c r="I157" s="6"/>
      <c r="J157" s="141"/>
      <c r="K157" s="142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38.25" customHeight="1">
      <c r="A158" s="95" t="s">
        <v>16</v>
      </c>
      <c r="B158" s="96" t="s">
        <v>568</v>
      </c>
      <c r="C158" s="96"/>
      <c r="D158" s="97" t="s">
        <v>579</v>
      </c>
      <c r="E158" s="96" t="s">
        <v>580</v>
      </c>
      <c r="F158" s="96" t="s">
        <v>581</v>
      </c>
      <c r="G158" s="96" t="s">
        <v>619</v>
      </c>
      <c r="H158" s="96" t="s">
        <v>620</v>
      </c>
      <c r="I158" s="96" t="s">
        <v>584</v>
      </c>
      <c r="J158" s="188" t="s">
        <v>585</v>
      </c>
      <c r="K158" s="96" t="s">
        <v>586</v>
      </c>
      <c r="L158" s="96" t="s">
        <v>621</v>
      </c>
      <c r="M158" s="96" t="s">
        <v>589</v>
      </c>
      <c r="N158" s="97" t="s">
        <v>590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89">
        <v>1</v>
      </c>
      <c r="B159" s="190">
        <v>41579</v>
      </c>
      <c r="C159" s="190"/>
      <c r="D159" s="191" t="s">
        <v>622</v>
      </c>
      <c r="E159" s="192" t="s">
        <v>623</v>
      </c>
      <c r="F159" s="193">
        <v>82</v>
      </c>
      <c r="G159" s="192" t="s">
        <v>624</v>
      </c>
      <c r="H159" s="192">
        <v>100</v>
      </c>
      <c r="I159" s="194">
        <v>100</v>
      </c>
      <c r="J159" s="195" t="s">
        <v>625</v>
      </c>
      <c r="K159" s="196">
        <f t="shared" ref="K159:K211" si="113">H159-F159</f>
        <v>18</v>
      </c>
      <c r="L159" s="197">
        <f t="shared" ref="L159:L211" si="114">K159/F159</f>
        <v>0.21951219512195122</v>
      </c>
      <c r="M159" s="192" t="s">
        <v>591</v>
      </c>
      <c r="N159" s="198">
        <v>42657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89">
        <v>2</v>
      </c>
      <c r="B160" s="190">
        <v>41794</v>
      </c>
      <c r="C160" s="190"/>
      <c r="D160" s="191" t="s">
        <v>626</v>
      </c>
      <c r="E160" s="192" t="s">
        <v>593</v>
      </c>
      <c r="F160" s="193">
        <v>257</v>
      </c>
      <c r="G160" s="192" t="s">
        <v>624</v>
      </c>
      <c r="H160" s="192">
        <v>300</v>
      </c>
      <c r="I160" s="194">
        <v>300</v>
      </c>
      <c r="J160" s="195" t="s">
        <v>625</v>
      </c>
      <c r="K160" s="196">
        <f t="shared" si="113"/>
        <v>43</v>
      </c>
      <c r="L160" s="197">
        <f t="shared" si="114"/>
        <v>0.16731517509727625</v>
      </c>
      <c r="M160" s="192" t="s">
        <v>591</v>
      </c>
      <c r="N160" s="198">
        <v>41822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3</v>
      </c>
      <c r="B161" s="190">
        <v>41828</v>
      </c>
      <c r="C161" s="190"/>
      <c r="D161" s="191" t="s">
        <v>627</v>
      </c>
      <c r="E161" s="192" t="s">
        <v>593</v>
      </c>
      <c r="F161" s="193">
        <v>393</v>
      </c>
      <c r="G161" s="192" t="s">
        <v>624</v>
      </c>
      <c r="H161" s="192">
        <v>468</v>
      </c>
      <c r="I161" s="194">
        <v>468</v>
      </c>
      <c r="J161" s="195" t="s">
        <v>625</v>
      </c>
      <c r="K161" s="196">
        <f t="shared" si="113"/>
        <v>75</v>
      </c>
      <c r="L161" s="197">
        <f t="shared" si="114"/>
        <v>0.19083969465648856</v>
      </c>
      <c r="M161" s="192" t="s">
        <v>591</v>
      </c>
      <c r="N161" s="198">
        <v>41863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4</v>
      </c>
      <c r="B162" s="190">
        <v>41857</v>
      </c>
      <c r="C162" s="190"/>
      <c r="D162" s="191" t="s">
        <v>628</v>
      </c>
      <c r="E162" s="192" t="s">
        <v>593</v>
      </c>
      <c r="F162" s="193">
        <v>205</v>
      </c>
      <c r="G162" s="192" t="s">
        <v>624</v>
      </c>
      <c r="H162" s="192">
        <v>275</v>
      </c>
      <c r="I162" s="194">
        <v>250</v>
      </c>
      <c r="J162" s="195" t="s">
        <v>625</v>
      </c>
      <c r="K162" s="196">
        <f t="shared" si="113"/>
        <v>70</v>
      </c>
      <c r="L162" s="197">
        <f t="shared" si="114"/>
        <v>0.34146341463414637</v>
      </c>
      <c r="M162" s="192" t="s">
        <v>591</v>
      </c>
      <c r="N162" s="198">
        <v>41962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5</v>
      </c>
      <c r="B163" s="190">
        <v>41886</v>
      </c>
      <c r="C163" s="190"/>
      <c r="D163" s="191" t="s">
        <v>629</v>
      </c>
      <c r="E163" s="192" t="s">
        <v>593</v>
      </c>
      <c r="F163" s="193">
        <v>162</v>
      </c>
      <c r="G163" s="192" t="s">
        <v>624</v>
      </c>
      <c r="H163" s="192">
        <v>190</v>
      </c>
      <c r="I163" s="194">
        <v>190</v>
      </c>
      <c r="J163" s="195" t="s">
        <v>625</v>
      </c>
      <c r="K163" s="196">
        <f t="shared" si="113"/>
        <v>28</v>
      </c>
      <c r="L163" s="197">
        <f t="shared" si="114"/>
        <v>0.1728395061728395</v>
      </c>
      <c r="M163" s="192" t="s">
        <v>591</v>
      </c>
      <c r="N163" s="198">
        <v>42006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6</v>
      </c>
      <c r="B164" s="190">
        <v>41886</v>
      </c>
      <c r="C164" s="190"/>
      <c r="D164" s="191" t="s">
        <v>630</v>
      </c>
      <c r="E164" s="192" t="s">
        <v>593</v>
      </c>
      <c r="F164" s="193">
        <v>75</v>
      </c>
      <c r="G164" s="192" t="s">
        <v>624</v>
      </c>
      <c r="H164" s="192">
        <v>91.5</v>
      </c>
      <c r="I164" s="194" t="s">
        <v>631</v>
      </c>
      <c r="J164" s="195" t="s">
        <v>632</v>
      </c>
      <c r="K164" s="196">
        <f t="shared" si="113"/>
        <v>16.5</v>
      </c>
      <c r="L164" s="197">
        <f t="shared" si="114"/>
        <v>0.22</v>
      </c>
      <c r="M164" s="192" t="s">
        <v>591</v>
      </c>
      <c r="N164" s="198">
        <v>41954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7</v>
      </c>
      <c r="B165" s="190">
        <v>41913</v>
      </c>
      <c r="C165" s="190"/>
      <c r="D165" s="191" t="s">
        <v>633</v>
      </c>
      <c r="E165" s="192" t="s">
        <v>593</v>
      </c>
      <c r="F165" s="193">
        <v>850</v>
      </c>
      <c r="G165" s="192" t="s">
        <v>624</v>
      </c>
      <c r="H165" s="192">
        <v>982.5</v>
      </c>
      <c r="I165" s="194">
        <v>1050</v>
      </c>
      <c r="J165" s="195" t="s">
        <v>634</v>
      </c>
      <c r="K165" s="196">
        <f t="shared" si="113"/>
        <v>132.5</v>
      </c>
      <c r="L165" s="197">
        <f t="shared" si="114"/>
        <v>0.15588235294117647</v>
      </c>
      <c r="M165" s="192" t="s">
        <v>591</v>
      </c>
      <c r="N165" s="198">
        <v>42039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8</v>
      </c>
      <c r="B166" s="190">
        <v>41913</v>
      </c>
      <c r="C166" s="190"/>
      <c r="D166" s="191" t="s">
        <v>635</v>
      </c>
      <c r="E166" s="192" t="s">
        <v>593</v>
      </c>
      <c r="F166" s="193">
        <v>475</v>
      </c>
      <c r="G166" s="192" t="s">
        <v>624</v>
      </c>
      <c r="H166" s="192">
        <v>515</v>
      </c>
      <c r="I166" s="194">
        <v>600</v>
      </c>
      <c r="J166" s="195" t="s">
        <v>636</v>
      </c>
      <c r="K166" s="196">
        <f t="shared" si="113"/>
        <v>40</v>
      </c>
      <c r="L166" s="197">
        <f t="shared" si="114"/>
        <v>8.4210526315789472E-2</v>
      </c>
      <c r="M166" s="192" t="s">
        <v>591</v>
      </c>
      <c r="N166" s="198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9</v>
      </c>
      <c r="B167" s="190">
        <v>41913</v>
      </c>
      <c r="C167" s="190"/>
      <c r="D167" s="191" t="s">
        <v>637</v>
      </c>
      <c r="E167" s="192" t="s">
        <v>593</v>
      </c>
      <c r="F167" s="193">
        <v>86</v>
      </c>
      <c r="G167" s="192" t="s">
        <v>624</v>
      </c>
      <c r="H167" s="192">
        <v>99</v>
      </c>
      <c r="I167" s="194">
        <v>140</v>
      </c>
      <c r="J167" s="195" t="s">
        <v>638</v>
      </c>
      <c r="K167" s="196">
        <f t="shared" si="113"/>
        <v>13</v>
      </c>
      <c r="L167" s="197">
        <f t="shared" si="114"/>
        <v>0.15116279069767441</v>
      </c>
      <c r="M167" s="192" t="s">
        <v>591</v>
      </c>
      <c r="N167" s="198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10</v>
      </c>
      <c r="B168" s="190">
        <v>41926</v>
      </c>
      <c r="C168" s="190"/>
      <c r="D168" s="191" t="s">
        <v>639</v>
      </c>
      <c r="E168" s="192" t="s">
        <v>593</v>
      </c>
      <c r="F168" s="193">
        <v>496.6</v>
      </c>
      <c r="G168" s="192" t="s">
        <v>624</v>
      </c>
      <c r="H168" s="192">
        <v>621</v>
      </c>
      <c r="I168" s="194">
        <v>580</v>
      </c>
      <c r="J168" s="195" t="s">
        <v>625</v>
      </c>
      <c r="K168" s="196">
        <f t="shared" si="113"/>
        <v>124.39999999999998</v>
      </c>
      <c r="L168" s="197">
        <f t="shared" si="114"/>
        <v>0.25050342327829234</v>
      </c>
      <c r="M168" s="192" t="s">
        <v>591</v>
      </c>
      <c r="N168" s="198">
        <v>42605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11</v>
      </c>
      <c r="B169" s="190">
        <v>41926</v>
      </c>
      <c r="C169" s="190"/>
      <c r="D169" s="191" t="s">
        <v>640</v>
      </c>
      <c r="E169" s="192" t="s">
        <v>593</v>
      </c>
      <c r="F169" s="193">
        <v>2481.9</v>
      </c>
      <c r="G169" s="192" t="s">
        <v>624</v>
      </c>
      <c r="H169" s="192">
        <v>2840</v>
      </c>
      <c r="I169" s="194">
        <v>2870</v>
      </c>
      <c r="J169" s="195" t="s">
        <v>641</v>
      </c>
      <c r="K169" s="196">
        <f t="shared" si="113"/>
        <v>358.09999999999991</v>
      </c>
      <c r="L169" s="197">
        <f t="shared" si="114"/>
        <v>0.14428462065353154</v>
      </c>
      <c r="M169" s="192" t="s">
        <v>591</v>
      </c>
      <c r="N169" s="198">
        <v>42017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12</v>
      </c>
      <c r="B170" s="190">
        <v>41928</v>
      </c>
      <c r="C170" s="190"/>
      <c r="D170" s="191" t="s">
        <v>642</v>
      </c>
      <c r="E170" s="192" t="s">
        <v>593</v>
      </c>
      <c r="F170" s="193">
        <v>84.5</v>
      </c>
      <c r="G170" s="192" t="s">
        <v>624</v>
      </c>
      <c r="H170" s="192">
        <v>93</v>
      </c>
      <c r="I170" s="194">
        <v>110</v>
      </c>
      <c r="J170" s="195" t="s">
        <v>643</v>
      </c>
      <c r="K170" s="196">
        <f t="shared" si="113"/>
        <v>8.5</v>
      </c>
      <c r="L170" s="197">
        <f t="shared" si="114"/>
        <v>0.10059171597633136</v>
      </c>
      <c r="M170" s="192" t="s">
        <v>591</v>
      </c>
      <c r="N170" s="198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13</v>
      </c>
      <c r="B171" s="190">
        <v>41928</v>
      </c>
      <c r="C171" s="190"/>
      <c r="D171" s="191" t="s">
        <v>644</v>
      </c>
      <c r="E171" s="192" t="s">
        <v>593</v>
      </c>
      <c r="F171" s="193">
        <v>401</v>
      </c>
      <c r="G171" s="192" t="s">
        <v>624</v>
      </c>
      <c r="H171" s="192">
        <v>428</v>
      </c>
      <c r="I171" s="194">
        <v>450</v>
      </c>
      <c r="J171" s="195" t="s">
        <v>645</v>
      </c>
      <c r="K171" s="196">
        <f t="shared" si="113"/>
        <v>27</v>
      </c>
      <c r="L171" s="197">
        <f t="shared" si="114"/>
        <v>6.7331670822942641E-2</v>
      </c>
      <c r="M171" s="192" t="s">
        <v>591</v>
      </c>
      <c r="N171" s="198">
        <v>42020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14</v>
      </c>
      <c r="B172" s="190">
        <v>41928</v>
      </c>
      <c r="C172" s="190"/>
      <c r="D172" s="191" t="s">
        <v>646</v>
      </c>
      <c r="E172" s="192" t="s">
        <v>593</v>
      </c>
      <c r="F172" s="193">
        <v>101</v>
      </c>
      <c r="G172" s="192" t="s">
        <v>624</v>
      </c>
      <c r="H172" s="192">
        <v>112</v>
      </c>
      <c r="I172" s="194">
        <v>120</v>
      </c>
      <c r="J172" s="195" t="s">
        <v>647</v>
      </c>
      <c r="K172" s="196">
        <f t="shared" si="113"/>
        <v>11</v>
      </c>
      <c r="L172" s="197">
        <f t="shared" si="114"/>
        <v>0.10891089108910891</v>
      </c>
      <c r="M172" s="192" t="s">
        <v>591</v>
      </c>
      <c r="N172" s="198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15</v>
      </c>
      <c r="B173" s="190">
        <v>41954</v>
      </c>
      <c r="C173" s="190"/>
      <c r="D173" s="191" t="s">
        <v>648</v>
      </c>
      <c r="E173" s="192" t="s">
        <v>593</v>
      </c>
      <c r="F173" s="193">
        <v>59</v>
      </c>
      <c r="G173" s="192" t="s">
        <v>624</v>
      </c>
      <c r="H173" s="192">
        <v>76</v>
      </c>
      <c r="I173" s="194">
        <v>76</v>
      </c>
      <c r="J173" s="195" t="s">
        <v>625</v>
      </c>
      <c r="K173" s="196">
        <f t="shared" si="113"/>
        <v>17</v>
      </c>
      <c r="L173" s="197">
        <f t="shared" si="114"/>
        <v>0.28813559322033899</v>
      </c>
      <c r="M173" s="192" t="s">
        <v>591</v>
      </c>
      <c r="N173" s="198">
        <v>43032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16</v>
      </c>
      <c r="B174" s="190">
        <v>41954</v>
      </c>
      <c r="C174" s="190"/>
      <c r="D174" s="191" t="s">
        <v>637</v>
      </c>
      <c r="E174" s="192" t="s">
        <v>593</v>
      </c>
      <c r="F174" s="193">
        <v>99</v>
      </c>
      <c r="G174" s="192" t="s">
        <v>624</v>
      </c>
      <c r="H174" s="192">
        <v>120</v>
      </c>
      <c r="I174" s="194">
        <v>120</v>
      </c>
      <c r="J174" s="195" t="s">
        <v>605</v>
      </c>
      <c r="K174" s="196">
        <f t="shared" si="113"/>
        <v>21</v>
      </c>
      <c r="L174" s="197">
        <f t="shared" si="114"/>
        <v>0.21212121212121213</v>
      </c>
      <c r="M174" s="192" t="s">
        <v>591</v>
      </c>
      <c r="N174" s="198">
        <v>41960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17</v>
      </c>
      <c r="B175" s="190">
        <v>41956</v>
      </c>
      <c r="C175" s="190"/>
      <c r="D175" s="191" t="s">
        <v>649</v>
      </c>
      <c r="E175" s="192" t="s">
        <v>593</v>
      </c>
      <c r="F175" s="193">
        <v>22</v>
      </c>
      <c r="G175" s="192" t="s">
        <v>624</v>
      </c>
      <c r="H175" s="192">
        <v>33.549999999999997</v>
      </c>
      <c r="I175" s="194">
        <v>32</v>
      </c>
      <c r="J175" s="195" t="s">
        <v>650</v>
      </c>
      <c r="K175" s="196">
        <f t="shared" si="113"/>
        <v>11.549999999999997</v>
      </c>
      <c r="L175" s="197">
        <f t="shared" si="114"/>
        <v>0.52499999999999991</v>
      </c>
      <c r="M175" s="192" t="s">
        <v>591</v>
      </c>
      <c r="N175" s="198">
        <v>42188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18</v>
      </c>
      <c r="B176" s="190">
        <v>41976</v>
      </c>
      <c r="C176" s="190"/>
      <c r="D176" s="191" t="s">
        <v>651</v>
      </c>
      <c r="E176" s="192" t="s">
        <v>593</v>
      </c>
      <c r="F176" s="193">
        <v>440</v>
      </c>
      <c r="G176" s="192" t="s">
        <v>624</v>
      </c>
      <c r="H176" s="192">
        <v>520</v>
      </c>
      <c r="I176" s="194">
        <v>520</v>
      </c>
      <c r="J176" s="195" t="s">
        <v>652</v>
      </c>
      <c r="K176" s="196">
        <f t="shared" si="113"/>
        <v>80</v>
      </c>
      <c r="L176" s="197">
        <f t="shared" si="114"/>
        <v>0.18181818181818182</v>
      </c>
      <c r="M176" s="192" t="s">
        <v>591</v>
      </c>
      <c r="N176" s="198">
        <v>42208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19</v>
      </c>
      <c r="B177" s="190">
        <v>41976</v>
      </c>
      <c r="C177" s="190"/>
      <c r="D177" s="191" t="s">
        <v>653</v>
      </c>
      <c r="E177" s="192" t="s">
        <v>593</v>
      </c>
      <c r="F177" s="193">
        <v>360</v>
      </c>
      <c r="G177" s="192" t="s">
        <v>624</v>
      </c>
      <c r="H177" s="192">
        <v>427</v>
      </c>
      <c r="I177" s="194">
        <v>425</v>
      </c>
      <c r="J177" s="195" t="s">
        <v>654</v>
      </c>
      <c r="K177" s="196">
        <f t="shared" si="113"/>
        <v>67</v>
      </c>
      <c r="L177" s="197">
        <f t="shared" si="114"/>
        <v>0.18611111111111112</v>
      </c>
      <c r="M177" s="192" t="s">
        <v>591</v>
      </c>
      <c r="N177" s="198">
        <v>42058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20</v>
      </c>
      <c r="B178" s="190">
        <v>42012</v>
      </c>
      <c r="C178" s="190"/>
      <c r="D178" s="191" t="s">
        <v>655</v>
      </c>
      <c r="E178" s="192" t="s">
        <v>593</v>
      </c>
      <c r="F178" s="193">
        <v>360</v>
      </c>
      <c r="G178" s="192" t="s">
        <v>624</v>
      </c>
      <c r="H178" s="192">
        <v>455</v>
      </c>
      <c r="I178" s="194">
        <v>420</v>
      </c>
      <c r="J178" s="195" t="s">
        <v>656</v>
      </c>
      <c r="K178" s="196">
        <f t="shared" si="113"/>
        <v>95</v>
      </c>
      <c r="L178" s="197">
        <f t="shared" si="114"/>
        <v>0.2638888888888889</v>
      </c>
      <c r="M178" s="192" t="s">
        <v>591</v>
      </c>
      <c r="N178" s="198">
        <v>42024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21</v>
      </c>
      <c r="B179" s="190">
        <v>42012</v>
      </c>
      <c r="C179" s="190"/>
      <c r="D179" s="191" t="s">
        <v>657</v>
      </c>
      <c r="E179" s="192" t="s">
        <v>593</v>
      </c>
      <c r="F179" s="193">
        <v>130</v>
      </c>
      <c r="G179" s="192"/>
      <c r="H179" s="192">
        <v>175.5</v>
      </c>
      <c r="I179" s="194">
        <v>165</v>
      </c>
      <c r="J179" s="195" t="s">
        <v>658</v>
      </c>
      <c r="K179" s="196">
        <f t="shared" si="113"/>
        <v>45.5</v>
      </c>
      <c r="L179" s="197">
        <f t="shared" si="114"/>
        <v>0.35</v>
      </c>
      <c r="M179" s="192" t="s">
        <v>591</v>
      </c>
      <c r="N179" s="198">
        <v>43088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22</v>
      </c>
      <c r="B180" s="190">
        <v>42040</v>
      </c>
      <c r="C180" s="190"/>
      <c r="D180" s="191" t="s">
        <v>383</v>
      </c>
      <c r="E180" s="192" t="s">
        <v>623</v>
      </c>
      <c r="F180" s="193">
        <v>98</v>
      </c>
      <c r="G180" s="192"/>
      <c r="H180" s="192">
        <v>120</v>
      </c>
      <c r="I180" s="194">
        <v>120</v>
      </c>
      <c r="J180" s="195" t="s">
        <v>625</v>
      </c>
      <c r="K180" s="196">
        <f t="shared" si="113"/>
        <v>22</v>
      </c>
      <c r="L180" s="197">
        <f t="shared" si="114"/>
        <v>0.22448979591836735</v>
      </c>
      <c r="M180" s="192" t="s">
        <v>591</v>
      </c>
      <c r="N180" s="198">
        <v>42753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23</v>
      </c>
      <c r="B181" s="190">
        <v>42040</v>
      </c>
      <c r="C181" s="190"/>
      <c r="D181" s="191" t="s">
        <v>659</v>
      </c>
      <c r="E181" s="192" t="s">
        <v>623</v>
      </c>
      <c r="F181" s="193">
        <v>196</v>
      </c>
      <c r="G181" s="192"/>
      <c r="H181" s="192">
        <v>262</v>
      </c>
      <c r="I181" s="194">
        <v>255</v>
      </c>
      <c r="J181" s="195" t="s">
        <v>625</v>
      </c>
      <c r="K181" s="196">
        <f t="shared" si="113"/>
        <v>66</v>
      </c>
      <c r="L181" s="197">
        <f t="shared" si="114"/>
        <v>0.33673469387755101</v>
      </c>
      <c r="M181" s="192" t="s">
        <v>591</v>
      </c>
      <c r="N181" s="198">
        <v>42599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9">
        <v>24</v>
      </c>
      <c r="B182" s="200">
        <v>42067</v>
      </c>
      <c r="C182" s="200"/>
      <c r="D182" s="201" t="s">
        <v>382</v>
      </c>
      <c r="E182" s="202" t="s">
        <v>623</v>
      </c>
      <c r="F182" s="203">
        <v>235</v>
      </c>
      <c r="G182" s="203"/>
      <c r="H182" s="204">
        <v>77</v>
      </c>
      <c r="I182" s="204" t="s">
        <v>660</v>
      </c>
      <c r="J182" s="205" t="s">
        <v>661</v>
      </c>
      <c r="K182" s="206">
        <f t="shared" si="113"/>
        <v>-158</v>
      </c>
      <c r="L182" s="207">
        <f t="shared" si="114"/>
        <v>-0.67234042553191486</v>
      </c>
      <c r="M182" s="203" t="s">
        <v>604</v>
      </c>
      <c r="N182" s="200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25</v>
      </c>
      <c r="B183" s="190">
        <v>42067</v>
      </c>
      <c r="C183" s="190"/>
      <c r="D183" s="191" t="s">
        <v>662</v>
      </c>
      <c r="E183" s="192" t="s">
        <v>623</v>
      </c>
      <c r="F183" s="193">
        <v>185</v>
      </c>
      <c r="G183" s="192"/>
      <c r="H183" s="192">
        <v>224</v>
      </c>
      <c r="I183" s="194" t="s">
        <v>663</v>
      </c>
      <c r="J183" s="195" t="s">
        <v>625</v>
      </c>
      <c r="K183" s="196">
        <f t="shared" si="113"/>
        <v>39</v>
      </c>
      <c r="L183" s="197">
        <f t="shared" si="114"/>
        <v>0.21081081081081082</v>
      </c>
      <c r="M183" s="192" t="s">
        <v>591</v>
      </c>
      <c r="N183" s="198">
        <v>42647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9">
        <v>26</v>
      </c>
      <c r="B184" s="200">
        <v>42090</v>
      </c>
      <c r="C184" s="200"/>
      <c r="D184" s="208" t="s">
        <v>664</v>
      </c>
      <c r="E184" s="203" t="s">
        <v>623</v>
      </c>
      <c r="F184" s="203">
        <v>49.5</v>
      </c>
      <c r="G184" s="204"/>
      <c r="H184" s="204">
        <v>15.85</v>
      </c>
      <c r="I184" s="204">
        <v>67</v>
      </c>
      <c r="J184" s="205" t="s">
        <v>665</v>
      </c>
      <c r="K184" s="204">
        <f t="shared" si="113"/>
        <v>-33.65</v>
      </c>
      <c r="L184" s="209">
        <f t="shared" si="114"/>
        <v>-0.67979797979797973</v>
      </c>
      <c r="M184" s="203" t="s">
        <v>604</v>
      </c>
      <c r="N184" s="210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27</v>
      </c>
      <c r="B185" s="190">
        <v>42093</v>
      </c>
      <c r="C185" s="190"/>
      <c r="D185" s="191" t="s">
        <v>666</v>
      </c>
      <c r="E185" s="192" t="s">
        <v>623</v>
      </c>
      <c r="F185" s="193">
        <v>183.5</v>
      </c>
      <c r="G185" s="192"/>
      <c r="H185" s="192">
        <v>219</v>
      </c>
      <c r="I185" s="194">
        <v>218</v>
      </c>
      <c r="J185" s="195" t="s">
        <v>667</v>
      </c>
      <c r="K185" s="196">
        <f t="shared" si="113"/>
        <v>35.5</v>
      </c>
      <c r="L185" s="197">
        <f t="shared" si="114"/>
        <v>0.19346049046321526</v>
      </c>
      <c r="M185" s="192" t="s">
        <v>591</v>
      </c>
      <c r="N185" s="198">
        <v>42103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28</v>
      </c>
      <c r="B186" s="190">
        <v>42114</v>
      </c>
      <c r="C186" s="190"/>
      <c r="D186" s="191" t="s">
        <v>668</v>
      </c>
      <c r="E186" s="192" t="s">
        <v>623</v>
      </c>
      <c r="F186" s="193">
        <f>(227+237)/2</f>
        <v>232</v>
      </c>
      <c r="G186" s="192"/>
      <c r="H186" s="192">
        <v>298</v>
      </c>
      <c r="I186" s="194">
        <v>298</v>
      </c>
      <c r="J186" s="195" t="s">
        <v>625</v>
      </c>
      <c r="K186" s="196">
        <f t="shared" si="113"/>
        <v>66</v>
      </c>
      <c r="L186" s="197">
        <f t="shared" si="114"/>
        <v>0.28448275862068967</v>
      </c>
      <c r="M186" s="192" t="s">
        <v>591</v>
      </c>
      <c r="N186" s="198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29</v>
      </c>
      <c r="B187" s="190">
        <v>42128</v>
      </c>
      <c r="C187" s="190"/>
      <c r="D187" s="191" t="s">
        <v>669</v>
      </c>
      <c r="E187" s="192" t="s">
        <v>593</v>
      </c>
      <c r="F187" s="193">
        <v>385</v>
      </c>
      <c r="G187" s="192"/>
      <c r="H187" s="192">
        <f>212.5+331</f>
        <v>543.5</v>
      </c>
      <c r="I187" s="194">
        <v>510</v>
      </c>
      <c r="J187" s="195" t="s">
        <v>670</v>
      </c>
      <c r="K187" s="196">
        <f t="shared" si="113"/>
        <v>158.5</v>
      </c>
      <c r="L187" s="197">
        <f t="shared" si="114"/>
        <v>0.41168831168831171</v>
      </c>
      <c r="M187" s="192" t="s">
        <v>591</v>
      </c>
      <c r="N187" s="198">
        <v>42235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30</v>
      </c>
      <c r="B188" s="190">
        <v>42128</v>
      </c>
      <c r="C188" s="190"/>
      <c r="D188" s="191" t="s">
        <v>671</v>
      </c>
      <c r="E188" s="192" t="s">
        <v>593</v>
      </c>
      <c r="F188" s="193">
        <v>115.5</v>
      </c>
      <c r="G188" s="192"/>
      <c r="H188" s="192">
        <v>146</v>
      </c>
      <c r="I188" s="194">
        <v>142</v>
      </c>
      <c r="J188" s="195" t="s">
        <v>672</v>
      </c>
      <c r="K188" s="196">
        <f t="shared" si="113"/>
        <v>30.5</v>
      </c>
      <c r="L188" s="197">
        <f t="shared" si="114"/>
        <v>0.26406926406926406</v>
      </c>
      <c r="M188" s="192" t="s">
        <v>591</v>
      </c>
      <c r="N188" s="198">
        <v>42202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31</v>
      </c>
      <c r="B189" s="190">
        <v>42151</v>
      </c>
      <c r="C189" s="190"/>
      <c r="D189" s="191" t="s">
        <v>673</v>
      </c>
      <c r="E189" s="192" t="s">
        <v>593</v>
      </c>
      <c r="F189" s="193">
        <v>237.5</v>
      </c>
      <c r="G189" s="192"/>
      <c r="H189" s="192">
        <v>279.5</v>
      </c>
      <c r="I189" s="194">
        <v>278</v>
      </c>
      <c r="J189" s="195" t="s">
        <v>625</v>
      </c>
      <c r="K189" s="196">
        <f t="shared" si="113"/>
        <v>42</v>
      </c>
      <c r="L189" s="197">
        <f t="shared" si="114"/>
        <v>0.17684210526315788</v>
      </c>
      <c r="M189" s="192" t="s">
        <v>591</v>
      </c>
      <c r="N189" s="198">
        <v>42222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32</v>
      </c>
      <c r="B190" s="190">
        <v>42174</v>
      </c>
      <c r="C190" s="190"/>
      <c r="D190" s="191" t="s">
        <v>644</v>
      </c>
      <c r="E190" s="192" t="s">
        <v>623</v>
      </c>
      <c r="F190" s="193">
        <v>340</v>
      </c>
      <c r="G190" s="192"/>
      <c r="H190" s="192">
        <v>448</v>
      </c>
      <c r="I190" s="194">
        <v>448</v>
      </c>
      <c r="J190" s="195" t="s">
        <v>625</v>
      </c>
      <c r="K190" s="196">
        <f t="shared" si="113"/>
        <v>108</v>
      </c>
      <c r="L190" s="197">
        <f t="shared" si="114"/>
        <v>0.31764705882352939</v>
      </c>
      <c r="M190" s="192" t="s">
        <v>591</v>
      </c>
      <c r="N190" s="198">
        <v>43018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33</v>
      </c>
      <c r="B191" s="190">
        <v>42191</v>
      </c>
      <c r="C191" s="190"/>
      <c r="D191" s="191" t="s">
        <v>674</v>
      </c>
      <c r="E191" s="192" t="s">
        <v>623</v>
      </c>
      <c r="F191" s="193">
        <v>390</v>
      </c>
      <c r="G191" s="192"/>
      <c r="H191" s="192">
        <v>460</v>
      </c>
      <c r="I191" s="194">
        <v>460</v>
      </c>
      <c r="J191" s="195" t="s">
        <v>625</v>
      </c>
      <c r="K191" s="196">
        <f t="shared" si="113"/>
        <v>70</v>
      </c>
      <c r="L191" s="197">
        <f t="shared" si="114"/>
        <v>0.17948717948717949</v>
      </c>
      <c r="M191" s="192" t="s">
        <v>591</v>
      </c>
      <c r="N191" s="198">
        <v>42478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9">
        <v>34</v>
      </c>
      <c r="B192" s="200">
        <v>42195</v>
      </c>
      <c r="C192" s="200"/>
      <c r="D192" s="201" t="s">
        <v>675</v>
      </c>
      <c r="E192" s="202" t="s">
        <v>623</v>
      </c>
      <c r="F192" s="203">
        <v>122.5</v>
      </c>
      <c r="G192" s="203"/>
      <c r="H192" s="204">
        <v>61</v>
      </c>
      <c r="I192" s="204">
        <v>172</v>
      </c>
      <c r="J192" s="205" t="s">
        <v>676</v>
      </c>
      <c r="K192" s="206">
        <f t="shared" si="113"/>
        <v>-61.5</v>
      </c>
      <c r="L192" s="207">
        <f t="shared" si="114"/>
        <v>-0.50204081632653064</v>
      </c>
      <c r="M192" s="203" t="s">
        <v>604</v>
      </c>
      <c r="N192" s="200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35</v>
      </c>
      <c r="B193" s="190">
        <v>42219</v>
      </c>
      <c r="C193" s="190"/>
      <c r="D193" s="191" t="s">
        <v>677</v>
      </c>
      <c r="E193" s="192" t="s">
        <v>623</v>
      </c>
      <c r="F193" s="193">
        <v>297.5</v>
      </c>
      <c r="G193" s="192"/>
      <c r="H193" s="192">
        <v>350</v>
      </c>
      <c r="I193" s="194">
        <v>360</v>
      </c>
      <c r="J193" s="195" t="s">
        <v>678</v>
      </c>
      <c r="K193" s="196">
        <f t="shared" si="113"/>
        <v>52.5</v>
      </c>
      <c r="L193" s="197">
        <f t="shared" si="114"/>
        <v>0.17647058823529413</v>
      </c>
      <c r="M193" s="192" t="s">
        <v>591</v>
      </c>
      <c r="N193" s="198">
        <v>42232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36</v>
      </c>
      <c r="B194" s="190">
        <v>42219</v>
      </c>
      <c r="C194" s="190"/>
      <c r="D194" s="191" t="s">
        <v>679</v>
      </c>
      <c r="E194" s="192" t="s">
        <v>623</v>
      </c>
      <c r="F194" s="193">
        <v>115.5</v>
      </c>
      <c r="G194" s="192"/>
      <c r="H194" s="192">
        <v>149</v>
      </c>
      <c r="I194" s="194">
        <v>140</v>
      </c>
      <c r="J194" s="195" t="s">
        <v>680</v>
      </c>
      <c r="K194" s="196">
        <f t="shared" si="113"/>
        <v>33.5</v>
      </c>
      <c r="L194" s="197">
        <f t="shared" si="114"/>
        <v>0.29004329004329005</v>
      </c>
      <c r="M194" s="192" t="s">
        <v>591</v>
      </c>
      <c r="N194" s="198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37</v>
      </c>
      <c r="B195" s="190">
        <v>42251</v>
      </c>
      <c r="C195" s="190"/>
      <c r="D195" s="191" t="s">
        <v>673</v>
      </c>
      <c r="E195" s="192" t="s">
        <v>623</v>
      </c>
      <c r="F195" s="193">
        <v>226</v>
      </c>
      <c r="G195" s="192"/>
      <c r="H195" s="192">
        <v>292</v>
      </c>
      <c r="I195" s="194">
        <v>292</v>
      </c>
      <c r="J195" s="195" t="s">
        <v>681</v>
      </c>
      <c r="K195" s="196">
        <f t="shared" si="113"/>
        <v>66</v>
      </c>
      <c r="L195" s="197">
        <f t="shared" si="114"/>
        <v>0.29203539823008851</v>
      </c>
      <c r="M195" s="192" t="s">
        <v>591</v>
      </c>
      <c r="N195" s="198">
        <v>42286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38</v>
      </c>
      <c r="B196" s="190">
        <v>42254</v>
      </c>
      <c r="C196" s="190"/>
      <c r="D196" s="191" t="s">
        <v>668</v>
      </c>
      <c r="E196" s="192" t="s">
        <v>623</v>
      </c>
      <c r="F196" s="193">
        <v>232.5</v>
      </c>
      <c r="G196" s="192"/>
      <c r="H196" s="192">
        <v>312.5</v>
      </c>
      <c r="I196" s="194">
        <v>310</v>
      </c>
      <c r="J196" s="195" t="s">
        <v>625</v>
      </c>
      <c r="K196" s="196">
        <f t="shared" si="113"/>
        <v>80</v>
      </c>
      <c r="L196" s="197">
        <f t="shared" si="114"/>
        <v>0.34408602150537637</v>
      </c>
      <c r="M196" s="192" t="s">
        <v>591</v>
      </c>
      <c r="N196" s="198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39</v>
      </c>
      <c r="B197" s="190">
        <v>42268</v>
      </c>
      <c r="C197" s="190"/>
      <c r="D197" s="191" t="s">
        <v>682</v>
      </c>
      <c r="E197" s="192" t="s">
        <v>623</v>
      </c>
      <c r="F197" s="193">
        <v>196.5</v>
      </c>
      <c r="G197" s="192"/>
      <c r="H197" s="192">
        <v>238</v>
      </c>
      <c r="I197" s="194">
        <v>238</v>
      </c>
      <c r="J197" s="195" t="s">
        <v>681</v>
      </c>
      <c r="K197" s="196">
        <f t="shared" si="113"/>
        <v>41.5</v>
      </c>
      <c r="L197" s="197">
        <f t="shared" si="114"/>
        <v>0.21119592875318066</v>
      </c>
      <c r="M197" s="192" t="s">
        <v>591</v>
      </c>
      <c r="N197" s="198">
        <v>42291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40</v>
      </c>
      <c r="B198" s="190">
        <v>42271</v>
      </c>
      <c r="C198" s="190"/>
      <c r="D198" s="191" t="s">
        <v>622</v>
      </c>
      <c r="E198" s="192" t="s">
        <v>623</v>
      </c>
      <c r="F198" s="193">
        <v>65</v>
      </c>
      <c r="G198" s="192"/>
      <c r="H198" s="192">
        <v>82</v>
      </c>
      <c r="I198" s="194">
        <v>82</v>
      </c>
      <c r="J198" s="195" t="s">
        <v>681</v>
      </c>
      <c r="K198" s="196">
        <f t="shared" si="113"/>
        <v>17</v>
      </c>
      <c r="L198" s="197">
        <f t="shared" si="114"/>
        <v>0.26153846153846155</v>
      </c>
      <c r="M198" s="192" t="s">
        <v>591</v>
      </c>
      <c r="N198" s="198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41</v>
      </c>
      <c r="B199" s="190">
        <v>42291</v>
      </c>
      <c r="C199" s="190"/>
      <c r="D199" s="191" t="s">
        <v>683</v>
      </c>
      <c r="E199" s="192" t="s">
        <v>623</v>
      </c>
      <c r="F199" s="193">
        <v>144</v>
      </c>
      <c r="G199" s="192"/>
      <c r="H199" s="192">
        <v>182.5</v>
      </c>
      <c r="I199" s="194">
        <v>181</v>
      </c>
      <c r="J199" s="195" t="s">
        <v>681</v>
      </c>
      <c r="K199" s="196">
        <f t="shared" si="113"/>
        <v>38.5</v>
      </c>
      <c r="L199" s="197">
        <f t="shared" si="114"/>
        <v>0.2673611111111111</v>
      </c>
      <c r="M199" s="192" t="s">
        <v>591</v>
      </c>
      <c r="N199" s="198">
        <v>42817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42</v>
      </c>
      <c r="B200" s="190">
        <v>42291</v>
      </c>
      <c r="C200" s="190"/>
      <c r="D200" s="191" t="s">
        <v>684</v>
      </c>
      <c r="E200" s="192" t="s">
        <v>623</v>
      </c>
      <c r="F200" s="193">
        <v>264</v>
      </c>
      <c r="G200" s="192"/>
      <c r="H200" s="192">
        <v>311</v>
      </c>
      <c r="I200" s="194">
        <v>311</v>
      </c>
      <c r="J200" s="195" t="s">
        <v>681</v>
      </c>
      <c r="K200" s="196">
        <f t="shared" si="113"/>
        <v>47</v>
      </c>
      <c r="L200" s="197">
        <f t="shared" si="114"/>
        <v>0.17803030303030304</v>
      </c>
      <c r="M200" s="192" t="s">
        <v>591</v>
      </c>
      <c r="N200" s="198">
        <v>42604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43</v>
      </c>
      <c r="B201" s="190">
        <v>42318</v>
      </c>
      <c r="C201" s="190"/>
      <c r="D201" s="191" t="s">
        <v>685</v>
      </c>
      <c r="E201" s="192" t="s">
        <v>593</v>
      </c>
      <c r="F201" s="193">
        <v>549.5</v>
      </c>
      <c r="G201" s="192"/>
      <c r="H201" s="192">
        <v>630</v>
      </c>
      <c r="I201" s="194">
        <v>630</v>
      </c>
      <c r="J201" s="195" t="s">
        <v>681</v>
      </c>
      <c r="K201" s="196">
        <f t="shared" si="113"/>
        <v>80.5</v>
      </c>
      <c r="L201" s="197">
        <f t="shared" si="114"/>
        <v>0.1464968152866242</v>
      </c>
      <c r="M201" s="192" t="s">
        <v>591</v>
      </c>
      <c r="N201" s="198">
        <v>42419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44</v>
      </c>
      <c r="B202" s="190">
        <v>42342</v>
      </c>
      <c r="C202" s="190"/>
      <c r="D202" s="191" t="s">
        <v>686</v>
      </c>
      <c r="E202" s="192" t="s">
        <v>623</v>
      </c>
      <c r="F202" s="193">
        <v>1027.5</v>
      </c>
      <c r="G202" s="192"/>
      <c r="H202" s="192">
        <v>1315</v>
      </c>
      <c r="I202" s="194">
        <v>1250</v>
      </c>
      <c r="J202" s="195" t="s">
        <v>681</v>
      </c>
      <c r="K202" s="196">
        <f t="shared" si="113"/>
        <v>287.5</v>
      </c>
      <c r="L202" s="197">
        <f t="shared" si="114"/>
        <v>0.27980535279805352</v>
      </c>
      <c r="M202" s="192" t="s">
        <v>591</v>
      </c>
      <c r="N202" s="198">
        <v>43244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45</v>
      </c>
      <c r="B203" s="190">
        <v>42367</v>
      </c>
      <c r="C203" s="190"/>
      <c r="D203" s="191" t="s">
        <v>687</v>
      </c>
      <c r="E203" s="192" t="s">
        <v>623</v>
      </c>
      <c r="F203" s="193">
        <v>465</v>
      </c>
      <c r="G203" s="192"/>
      <c r="H203" s="192">
        <v>540</v>
      </c>
      <c r="I203" s="194">
        <v>540</v>
      </c>
      <c r="J203" s="195" t="s">
        <v>681</v>
      </c>
      <c r="K203" s="196">
        <f t="shared" si="113"/>
        <v>75</v>
      </c>
      <c r="L203" s="197">
        <f t="shared" si="114"/>
        <v>0.16129032258064516</v>
      </c>
      <c r="M203" s="192" t="s">
        <v>591</v>
      </c>
      <c r="N203" s="198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46</v>
      </c>
      <c r="B204" s="190">
        <v>42380</v>
      </c>
      <c r="C204" s="190"/>
      <c r="D204" s="191" t="s">
        <v>383</v>
      </c>
      <c r="E204" s="192" t="s">
        <v>593</v>
      </c>
      <c r="F204" s="193">
        <v>81</v>
      </c>
      <c r="G204" s="192"/>
      <c r="H204" s="192">
        <v>110</v>
      </c>
      <c r="I204" s="194">
        <v>110</v>
      </c>
      <c r="J204" s="195" t="s">
        <v>681</v>
      </c>
      <c r="K204" s="196">
        <f t="shared" si="113"/>
        <v>29</v>
      </c>
      <c r="L204" s="197">
        <f t="shared" si="114"/>
        <v>0.35802469135802467</v>
      </c>
      <c r="M204" s="192" t="s">
        <v>591</v>
      </c>
      <c r="N204" s="198">
        <v>42745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47</v>
      </c>
      <c r="B205" s="190">
        <v>42382</v>
      </c>
      <c r="C205" s="190"/>
      <c r="D205" s="191" t="s">
        <v>688</v>
      </c>
      <c r="E205" s="192" t="s">
        <v>593</v>
      </c>
      <c r="F205" s="193">
        <v>417.5</v>
      </c>
      <c r="G205" s="192"/>
      <c r="H205" s="192">
        <v>547</v>
      </c>
      <c r="I205" s="194">
        <v>535</v>
      </c>
      <c r="J205" s="195" t="s">
        <v>681</v>
      </c>
      <c r="K205" s="196">
        <f t="shared" si="113"/>
        <v>129.5</v>
      </c>
      <c r="L205" s="197">
        <f t="shared" si="114"/>
        <v>0.31017964071856285</v>
      </c>
      <c r="M205" s="192" t="s">
        <v>591</v>
      </c>
      <c r="N205" s="198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48</v>
      </c>
      <c r="B206" s="190">
        <v>42408</v>
      </c>
      <c r="C206" s="190"/>
      <c r="D206" s="191" t="s">
        <v>689</v>
      </c>
      <c r="E206" s="192" t="s">
        <v>623</v>
      </c>
      <c r="F206" s="193">
        <v>650</v>
      </c>
      <c r="G206" s="192"/>
      <c r="H206" s="192">
        <v>800</v>
      </c>
      <c r="I206" s="194">
        <v>800</v>
      </c>
      <c r="J206" s="195" t="s">
        <v>681</v>
      </c>
      <c r="K206" s="196">
        <f t="shared" si="113"/>
        <v>150</v>
      </c>
      <c r="L206" s="197">
        <f t="shared" si="114"/>
        <v>0.23076923076923078</v>
      </c>
      <c r="M206" s="192" t="s">
        <v>591</v>
      </c>
      <c r="N206" s="198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49</v>
      </c>
      <c r="B207" s="190">
        <v>42433</v>
      </c>
      <c r="C207" s="190"/>
      <c r="D207" s="191" t="s">
        <v>211</v>
      </c>
      <c r="E207" s="192" t="s">
        <v>623</v>
      </c>
      <c r="F207" s="193">
        <v>437.5</v>
      </c>
      <c r="G207" s="192"/>
      <c r="H207" s="192">
        <v>504.5</v>
      </c>
      <c r="I207" s="194">
        <v>522</v>
      </c>
      <c r="J207" s="195" t="s">
        <v>690</v>
      </c>
      <c r="K207" s="196">
        <f t="shared" si="113"/>
        <v>67</v>
      </c>
      <c r="L207" s="197">
        <f t="shared" si="114"/>
        <v>0.15314285714285714</v>
      </c>
      <c r="M207" s="192" t="s">
        <v>591</v>
      </c>
      <c r="N207" s="198">
        <v>42480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50</v>
      </c>
      <c r="B208" s="190">
        <v>42438</v>
      </c>
      <c r="C208" s="190"/>
      <c r="D208" s="191" t="s">
        <v>691</v>
      </c>
      <c r="E208" s="192" t="s">
        <v>623</v>
      </c>
      <c r="F208" s="193">
        <v>189.5</v>
      </c>
      <c r="G208" s="192"/>
      <c r="H208" s="192">
        <v>218</v>
      </c>
      <c r="I208" s="194">
        <v>218</v>
      </c>
      <c r="J208" s="195" t="s">
        <v>681</v>
      </c>
      <c r="K208" s="196">
        <f t="shared" si="113"/>
        <v>28.5</v>
      </c>
      <c r="L208" s="197">
        <f t="shared" si="114"/>
        <v>0.15039577836411611</v>
      </c>
      <c r="M208" s="192" t="s">
        <v>591</v>
      </c>
      <c r="N208" s="198">
        <v>43034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9">
        <v>51</v>
      </c>
      <c r="B209" s="200">
        <v>42471</v>
      </c>
      <c r="C209" s="200"/>
      <c r="D209" s="208" t="s">
        <v>692</v>
      </c>
      <c r="E209" s="203" t="s">
        <v>623</v>
      </c>
      <c r="F209" s="203">
        <v>36.5</v>
      </c>
      <c r="G209" s="204"/>
      <c r="H209" s="204">
        <v>15.85</v>
      </c>
      <c r="I209" s="204">
        <v>60</v>
      </c>
      <c r="J209" s="205" t="s">
        <v>693</v>
      </c>
      <c r="K209" s="206">
        <f t="shared" si="113"/>
        <v>-20.65</v>
      </c>
      <c r="L209" s="207">
        <f t="shared" si="114"/>
        <v>-0.5657534246575342</v>
      </c>
      <c r="M209" s="203" t="s">
        <v>604</v>
      </c>
      <c r="N209" s="211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52</v>
      </c>
      <c r="B210" s="190">
        <v>42472</v>
      </c>
      <c r="C210" s="190"/>
      <c r="D210" s="191" t="s">
        <v>694</v>
      </c>
      <c r="E210" s="192" t="s">
        <v>623</v>
      </c>
      <c r="F210" s="193">
        <v>93</v>
      </c>
      <c r="G210" s="192"/>
      <c r="H210" s="192">
        <v>149</v>
      </c>
      <c r="I210" s="194">
        <v>140</v>
      </c>
      <c r="J210" s="195" t="s">
        <v>695</v>
      </c>
      <c r="K210" s="196">
        <f t="shared" si="113"/>
        <v>56</v>
      </c>
      <c r="L210" s="197">
        <f t="shared" si="114"/>
        <v>0.60215053763440862</v>
      </c>
      <c r="M210" s="192" t="s">
        <v>591</v>
      </c>
      <c r="N210" s="198">
        <v>42740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53</v>
      </c>
      <c r="B211" s="190">
        <v>42472</v>
      </c>
      <c r="C211" s="190"/>
      <c r="D211" s="191" t="s">
        <v>696</v>
      </c>
      <c r="E211" s="192" t="s">
        <v>623</v>
      </c>
      <c r="F211" s="193">
        <v>130</v>
      </c>
      <c r="G211" s="192"/>
      <c r="H211" s="192">
        <v>150</v>
      </c>
      <c r="I211" s="194" t="s">
        <v>697</v>
      </c>
      <c r="J211" s="195" t="s">
        <v>681</v>
      </c>
      <c r="K211" s="196">
        <f t="shared" si="113"/>
        <v>20</v>
      </c>
      <c r="L211" s="197">
        <f t="shared" si="114"/>
        <v>0.15384615384615385</v>
      </c>
      <c r="M211" s="192" t="s">
        <v>591</v>
      </c>
      <c r="N211" s="198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54</v>
      </c>
      <c r="B212" s="190">
        <v>42473</v>
      </c>
      <c r="C212" s="190"/>
      <c r="D212" s="191" t="s">
        <v>698</v>
      </c>
      <c r="E212" s="192" t="s">
        <v>623</v>
      </c>
      <c r="F212" s="193">
        <v>196</v>
      </c>
      <c r="G212" s="192"/>
      <c r="H212" s="192">
        <v>299</v>
      </c>
      <c r="I212" s="194">
        <v>299</v>
      </c>
      <c r="J212" s="195" t="s">
        <v>681</v>
      </c>
      <c r="K212" s="196">
        <v>103</v>
      </c>
      <c r="L212" s="197">
        <v>0.52551020408163296</v>
      </c>
      <c r="M212" s="192" t="s">
        <v>591</v>
      </c>
      <c r="N212" s="198">
        <v>42620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55</v>
      </c>
      <c r="B213" s="190">
        <v>42473</v>
      </c>
      <c r="C213" s="190"/>
      <c r="D213" s="191" t="s">
        <v>699</v>
      </c>
      <c r="E213" s="192" t="s">
        <v>623</v>
      </c>
      <c r="F213" s="193">
        <v>88</v>
      </c>
      <c r="G213" s="192"/>
      <c r="H213" s="192">
        <v>103</v>
      </c>
      <c r="I213" s="194">
        <v>103</v>
      </c>
      <c r="J213" s="195" t="s">
        <v>681</v>
      </c>
      <c r="K213" s="196">
        <v>15</v>
      </c>
      <c r="L213" s="197">
        <v>0.170454545454545</v>
      </c>
      <c r="M213" s="192" t="s">
        <v>591</v>
      </c>
      <c r="N213" s="198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56</v>
      </c>
      <c r="B214" s="190">
        <v>42492</v>
      </c>
      <c r="C214" s="190"/>
      <c r="D214" s="191" t="s">
        <v>700</v>
      </c>
      <c r="E214" s="192" t="s">
        <v>623</v>
      </c>
      <c r="F214" s="193">
        <v>127.5</v>
      </c>
      <c r="G214" s="192"/>
      <c r="H214" s="192">
        <v>148</v>
      </c>
      <c r="I214" s="194" t="s">
        <v>701</v>
      </c>
      <c r="J214" s="195" t="s">
        <v>681</v>
      </c>
      <c r="K214" s="196">
        <f t="shared" ref="K214:K218" si="115">H214-F214</f>
        <v>20.5</v>
      </c>
      <c r="L214" s="197">
        <f t="shared" ref="L214:L218" si="116">K214/F214</f>
        <v>0.16078431372549021</v>
      </c>
      <c r="M214" s="192" t="s">
        <v>591</v>
      </c>
      <c r="N214" s="198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57</v>
      </c>
      <c r="B215" s="190">
        <v>42493</v>
      </c>
      <c r="C215" s="190"/>
      <c r="D215" s="191" t="s">
        <v>702</v>
      </c>
      <c r="E215" s="192" t="s">
        <v>623</v>
      </c>
      <c r="F215" s="193">
        <v>675</v>
      </c>
      <c r="G215" s="192"/>
      <c r="H215" s="192">
        <v>815</v>
      </c>
      <c r="I215" s="194" t="s">
        <v>703</v>
      </c>
      <c r="J215" s="195" t="s">
        <v>681</v>
      </c>
      <c r="K215" s="196">
        <f t="shared" si="115"/>
        <v>140</v>
      </c>
      <c r="L215" s="197">
        <f t="shared" si="116"/>
        <v>0.2074074074074074</v>
      </c>
      <c r="M215" s="192" t="s">
        <v>591</v>
      </c>
      <c r="N215" s="198">
        <v>43154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9">
        <v>58</v>
      </c>
      <c r="B216" s="200">
        <v>42522</v>
      </c>
      <c r="C216" s="200"/>
      <c r="D216" s="201" t="s">
        <v>704</v>
      </c>
      <c r="E216" s="202" t="s">
        <v>623</v>
      </c>
      <c r="F216" s="203">
        <v>500</v>
      </c>
      <c r="G216" s="203"/>
      <c r="H216" s="204">
        <v>232.5</v>
      </c>
      <c r="I216" s="204" t="s">
        <v>705</v>
      </c>
      <c r="J216" s="205" t="s">
        <v>706</v>
      </c>
      <c r="K216" s="206">
        <f t="shared" si="115"/>
        <v>-267.5</v>
      </c>
      <c r="L216" s="207">
        <f t="shared" si="116"/>
        <v>-0.53500000000000003</v>
      </c>
      <c r="M216" s="203" t="s">
        <v>604</v>
      </c>
      <c r="N216" s="200">
        <v>43735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59</v>
      </c>
      <c r="B217" s="190">
        <v>42527</v>
      </c>
      <c r="C217" s="190"/>
      <c r="D217" s="191" t="s">
        <v>542</v>
      </c>
      <c r="E217" s="192" t="s">
        <v>623</v>
      </c>
      <c r="F217" s="193">
        <v>110</v>
      </c>
      <c r="G217" s="192"/>
      <c r="H217" s="192">
        <v>126.5</v>
      </c>
      <c r="I217" s="194">
        <v>125</v>
      </c>
      <c r="J217" s="195" t="s">
        <v>632</v>
      </c>
      <c r="K217" s="196">
        <f t="shared" si="115"/>
        <v>16.5</v>
      </c>
      <c r="L217" s="197">
        <f t="shared" si="116"/>
        <v>0.15</v>
      </c>
      <c r="M217" s="192" t="s">
        <v>591</v>
      </c>
      <c r="N217" s="198">
        <v>42552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60</v>
      </c>
      <c r="B218" s="190">
        <v>42538</v>
      </c>
      <c r="C218" s="190"/>
      <c r="D218" s="191" t="s">
        <v>707</v>
      </c>
      <c r="E218" s="192" t="s">
        <v>623</v>
      </c>
      <c r="F218" s="193">
        <v>44</v>
      </c>
      <c r="G218" s="192"/>
      <c r="H218" s="192">
        <v>69.5</v>
      </c>
      <c r="I218" s="194">
        <v>69.5</v>
      </c>
      <c r="J218" s="195" t="s">
        <v>708</v>
      </c>
      <c r="K218" s="196">
        <f t="shared" si="115"/>
        <v>25.5</v>
      </c>
      <c r="L218" s="197">
        <f t="shared" si="116"/>
        <v>0.57954545454545459</v>
      </c>
      <c r="M218" s="192" t="s">
        <v>591</v>
      </c>
      <c r="N218" s="198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61</v>
      </c>
      <c r="B219" s="190">
        <v>42549</v>
      </c>
      <c r="C219" s="190"/>
      <c r="D219" s="191" t="s">
        <v>709</v>
      </c>
      <c r="E219" s="192" t="s">
        <v>623</v>
      </c>
      <c r="F219" s="193">
        <v>262.5</v>
      </c>
      <c r="G219" s="192"/>
      <c r="H219" s="192">
        <v>340</v>
      </c>
      <c r="I219" s="194">
        <v>333</v>
      </c>
      <c r="J219" s="195" t="s">
        <v>710</v>
      </c>
      <c r="K219" s="196">
        <v>77.5</v>
      </c>
      <c r="L219" s="197">
        <v>0.29523809523809502</v>
      </c>
      <c r="M219" s="192" t="s">
        <v>591</v>
      </c>
      <c r="N219" s="198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62</v>
      </c>
      <c r="B220" s="190">
        <v>42549</v>
      </c>
      <c r="C220" s="190"/>
      <c r="D220" s="191" t="s">
        <v>711</v>
      </c>
      <c r="E220" s="192" t="s">
        <v>623</v>
      </c>
      <c r="F220" s="193">
        <v>840</v>
      </c>
      <c r="G220" s="192"/>
      <c r="H220" s="192">
        <v>1230</v>
      </c>
      <c r="I220" s="194">
        <v>1230</v>
      </c>
      <c r="J220" s="195" t="s">
        <v>681</v>
      </c>
      <c r="K220" s="196">
        <v>390</v>
      </c>
      <c r="L220" s="197">
        <v>0.46428571428571402</v>
      </c>
      <c r="M220" s="192" t="s">
        <v>591</v>
      </c>
      <c r="N220" s="198">
        <v>42649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2">
        <v>63</v>
      </c>
      <c r="B221" s="213">
        <v>42556</v>
      </c>
      <c r="C221" s="213"/>
      <c r="D221" s="214" t="s">
        <v>712</v>
      </c>
      <c r="E221" s="215" t="s">
        <v>623</v>
      </c>
      <c r="F221" s="215">
        <v>395</v>
      </c>
      <c r="G221" s="216"/>
      <c r="H221" s="216">
        <f>(468.5+342.5)/2</f>
        <v>405.5</v>
      </c>
      <c r="I221" s="216">
        <v>510</v>
      </c>
      <c r="J221" s="217" t="s">
        <v>713</v>
      </c>
      <c r="K221" s="218">
        <f t="shared" ref="K221:K227" si="117">H221-F221</f>
        <v>10.5</v>
      </c>
      <c r="L221" s="219">
        <f t="shared" ref="L221:L227" si="118">K221/F221</f>
        <v>2.6582278481012658E-2</v>
      </c>
      <c r="M221" s="215" t="s">
        <v>714</v>
      </c>
      <c r="N221" s="213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9">
        <v>64</v>
      </c>
      <c r="B222" s="200">
        <v>42584</v>
      </c>
      <c r="C222" s="200"/>
      <c r="D222" s="201" t="s">
        <v>715</v>
      </c>
      <c r="E222" s="202" t="s">
        <v>593</v>
      </c>
      <c r="F222" s="203">
        <f>169.5-12.8</f>
        <v>156.69999999999999</v>
      </c>
      <c r="G222" s="203"/>
      <c r="H222" s="204">
        <v>77</v>
      </c>
      <c r="I222" s="204" t="s">
        <v>716</v>
      </c>
      <c r="J222" s="205" t="s">
        <v>717</v>
      </c>
      <c r="K222" s="206">
        <f t="shared" si="117"/>
        <v>-79.699999999999989</v>
      </c>
      <c r="L222" s="207">
        <f t="shared" si="118"/>
        <v>-0.50861518825781749</v>
      </c>
      <c r="M222" s="203" t="s">
        <v>604</v>
      </c>
      <c r="N222" s="200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9">
        <v>65</v>
      </c>
      <c r="B223" s="200">
        <v>42586</v>
      </c>
      <c r="C223" s="200"/>
      <c r="D223" s="201" t="s">
        <v>718</v>
      </c>
      <c r="E223" s="202" t="s">
        <v>623</v>
      </c>
      <c r="F223" s="203">
        <v>400</v>
      </c>
      <c r="G223" s="203"/>
      <c r="H223" s="204">
        <v>305</v>
      </c>
      <c r="I223" s="204">
        <v>475</v>
      </c>
      <c r="J223" s="205" t="s">
        <v>719</v>
      </c>
      <c r="K223" s="206">
        <f t="shared" si="117"/>
        <v>-95</v>
      </c>
      <c r="L223" s="207">
        <f t="shared" si="118"/>
        <v>-0.23749999999999999</v>
      </c>
      <c r="M223" s="203" t="s">
        <v>604</v>
      </c>
      <c r="N223" s="200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66</v>
      </c>
      <c r="B224" s="190">
        <v>42593</v>
      </c>
      <c r="C224" s="190"/>
      <c r="D224" s="191" t="s">
        <v>720</v>
      </c>
      <c r="E224" s="192" t="s">
        <v>623</v>
      </c>
      <c r="F224" s="193">
        <v>86.5</v>
      </c>
      <c r="G224" s="192"/>
      <c r="H224" s="192">
        <v>130</v>
      </c>
      <c r="I224" s="194">
        <v>130</v>
      </c>
      <c r="J224" s="195" t="s">
        <v>721</v>
      </c>
      <c r="K224" s="196">
        <f t="shared" si="117"/>
        <v>43.5</v>
      </c>
      <c r="L224" s="197">
        <f t="shared" si="118"/>
        <v>0.50289017341040465</v>
      </c>
      <c r="M224" s="192" t="s">
        <v>591</v>
      </c>
      <c r="N224" s="198">
        <v>43091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9">
        <v>67</v>
      </c>
      <c r="B225" s="200">
        <v>42600</v>
      </c>
      <c r="C225" s="200"/>
      <c r="D225" s="201" t="s">
        <v>110</v>
      </c>
      <c r="E225" s="202" t="s">
        <v>623</v>
      </c>
      <c r="F225" s="203">
        <v>133.5</v>
      </c>
      <c r="G225" s="203"/>
      <c r="H225" s="204">
        <v>126.5</v>
      </c>
      <c r="I225" s="204">
        <v>178</v>
      </c>
      <c r="J225" s="205" t="s">
        <v>722</v>
      </c>
      <c r="K225" s="206">
        <f t="shared" si="117"/>
        <v>-7</v>
      </c>
      <c r="L225" s="207">
        <f t="shared" si="118"/>
        <v>-5.2434456928838954E-2</v>
      </c>
      <c r="M225" s="203" t="s">
        <v>604</v>
      </c>
      <c r="N225" s="200">
        <v>42615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68</v>
      </c>
      <c r="B226" s="190">
        <v>42613</v>
      </c>
      <c r="C226" s="190"/>
      <c r="D226" s="191" t="s">
        <v>723</v>
      </c>
      <c r="E226" s="192" t="s">
        <v>623</v>
      </c>
      <c r="F226" s="193">
        <v>560</v>
      </c>
      <c r="G226" s="192"/>
      <c r="H226" s="192">
        <v>725</v>
      </c>
      <c r="I226" s="194">
        <v>725</v>
      </c>
      <c r="J226" s="195" t="s">
        <v>625</v>
      </c>
      <c r="K226" s="196">
        <f t="shared" si="117"/>
        <v>165</v>
      </c>
      <c r="L226" s="197">
        <f t="shared" si="118"/>
        <v>0.29464285714285715</v>
      </c>
      <c r="M226" s="192" t="s">
        <v>591</v>
      </c>
      <c r="N226" s="198">
        <v>42456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69</v>
      </c>
      <c r="B227" s="190">
        <v>42614</v>
      </c>
      <c r="C227" s="190"/>
      <c r="D227" s="191" t="s">
        <v>724</v>
      </c>
      <c r="E227" s="192" t="s">
        <v>623</v>
      </c>
      <c r="F227" s="193">
        <v>160.5</v>
      </c>
      <c r="G227" s="192"/>
      <c r="H227" s="192">
        <v>210</v>
      </c>
      <c r="I227" s="194">
        <v>210</v>
      </c>
      <c r="J227" s="195" t="s">
        <v>625</v>
      </c>
      <c r="K227" s="196">
        <f t="shared" si="117"/>
        <v>49.5</v>
      </c>
      <c r="L227" s="197">
        <f t="shared" si="118"/>
        <v>0.30841121495327101</v>
      </c>
      <c r="M227" s="192" t="s">
        <v>591</v>
      </c>
      <c r="N227" s="198">
        <v>42871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70</v>
      </c>
      <c r="B228" s="190">
        <v>42646</v>
      </c>
      <c r="C228" s="190"/>
      <c r="D228" s="191" t="s">
        <v>397</v>
      </c>
      <c r="E228" s="192" t="s">
        <v>623</v>
      </c>
      <c r="F228" s="193">
        <v>430</v>
      </c>
      <c r="G228" s="192"/>
      <c r="H228" s="192">
        <v>596</v>
      </c>
      <c r="I228" s="194">
        <v>575</v>
      </c>
      <c r="J228" s="195" t="s">
        <v>725</v>
      </c>
      <c r="K228" s="196">
        <v>166</v>
      </c>
      <c r="L228" s="197">
        <v>0.38604651162790699</v>
      </c>
      <c r="M228" s="192" t="s">
        <v>591</v>
      </c>
      <c r="N228" s="198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71</v>
      </c>
      <c r="B229" s="190">
        <v>42657</v>
      </c>
      <c r="C229" s="190"/>
      <c r="D229" s="191" t="s">
        <v>726</v>
      </c>
      <c r="E229" s="192" t="s">
        <v>623</v>
      </c>
      <c r="F229" s="193">
        <v>280</v>
      </c>
      <c r="G229" s="192"/>
      <c r="H229" s="192">
        <v>345</v>
      </c>
      <c r="I229" s="194">
        <v>345</v>
      </c>
      <c r="J229" s="195" t="s">
        <v>625</v>
      </c>
      <c r="K229" s="196">
        <f t="shared" ref="K229:K234" si="119">H229-F229</f>
        <v>65</v>
      </c>
      <c r="L229" s="197">
        <f t="shared" ref="L229:L230" si="120">K229/F229</f>
        <v>0.23214285714285715</v>
      </c>
      <c r="M229" s="192" t="s">
        <v>591</v>
      </c>
      <c r="N229" s="198">
        <v>42814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72</v>
      </c>
      <c r="B230" s="190">
        <v>42657</v>
      </c>
      <c r="C230" s="190"/>
      <c r="D230" s="191" t="s">
        <v>727</v>
      </c>
      <c r="E230" s="192" t="s">
        <v>623</v>
      </c>
      <c r="F230" s="193">
        <v>245</v>
      </c>
      <c r="G230" s="192"/>
      <c r="H230" s="192">
        <v>325.5</v>
      </c>
      <c r="I230" s="194">
        <v>330</v>
      </c>
      <c r="J230" s="195" t="s">
        <v>728</v>
      </c>
      <c r="K230" s="196">
        <f t="shared" si="119"/>
        <v>80.5</v>
      </c>
      <c r="L230" s="197">
        <f t="shared" si="120"/>
        <v>0.32857142857142857</v>
      </c>
      <c r="M230" s="192" t="s">
        <v>591</v>
      </c>
      <c r="N230" s="198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73</v>
      </c>
      <c r="B231" s="190">
        <v>42660</v>
      </c>
      <c r="C231" s="190"/>
      <c r="D231" s="191" t="s">
        <v>347</v>
      </c>
      <c r="E231" s="192" t="s">
        <v>623</v>
      </c>
      <c r="F231" s="193">
        <v>125</v>
      </c>
      <c r="G231" s="192"/>
      <c r="H231" s="192">
        <v>160</v>
      </c>
      <c r="I231" s="194">
        <v>160</v>
      </c>
      <c r="J231" s="195" t="s">
        <v>681</v>
      </c>
      <c r="K231" s="196">
        <f t="shared" si="119"/>
        <v>35</v>
      </c>
      <c r="L231" s="197">
        <v>0.28000000000000003</v>
      </c>
      <c r="M231" s="192" t="s">
        <v>591</v>
      </c>
      <c r="N231" s="198">
        <v>42803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74</v>
      </c>
      <c r="B232" s="190">
        <v>42660</v>
      </c>
      <c r="C232" s="190"/>
      <c r="D232" s="191" t="s">
        <v>470</v>
      </c>
      <c r="E232" s="192" t="s">
        <v>623</v>
      </c>
      <c r="F232" s="193">
        <v>114</v>
      </c>
      <c r="G232" s="192"/>
      <c r="H232" s="192">
        <v>145</v>
      </c>
      <c r="I232" s="194">
        <v>145</v>
      </c>
      <c r="J232" s="195" t="s">
        <v>681</v>
      </c>
      <c r="K232" s="196">
        <f t="shared" si="119"/>
        <v>31</v>
      </c>
      <c r="L232" s="197">
        <f t="shared" ref="L232:L234" si="121">K232/F232</f>
        <v>0.27192982456140352</v>
      </c>
      <c r="M232" s="192" t="s">
        <v>591</v>
      </c>
      <c r="N232" s="198">
        <v>42859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75</v>
      </c>
      <c r="B233" s="190">
        <v>42660</v>
      </c>
      <c r="C233" s="190"/>
      <c r="D233" s="191" t="s">
        <v>729</v>
      </c>
      <c r="E233" s="192" t="s">
        <v>623</v>
      </c>
      <c r="F233" s="193">
        <v>212</v>
      </c>
      <c r="G233" s="192"/>
      <c r="H233" s="192">
        <v>280</v>
      </c>
      <c r="I233" s="194">
        <v>276</v>
      </c>
      <c r="J233" s="195" t="s">
        <v>730</v>
      </c>
      <c r="K233" s="196">
        <f t="shared" si="119"/>
        <v>68</v>
      </c>
      <c r="L233" s="197">
        <f t="shared" si="121"/>
        <v>0.32075471698113206</v>
      </c>
      <c r="M233" s="192" t="s">
        <v>591</v>
      </c>
      <c r="N233" s="198">
        <v>42858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76</v>
      </c>
      <c r="B234" s="190">
        <v>42678</v>
      </c>
      <c r="C234" s="190"/>
      <c r="D234" s="191" t="s">
        <v>458</v>
      </c>
      <c r="E234" s="192" t="s">
        <v>623</v>
      </c>
      <c r="F234" s="193">
        <v>155</v>
      </c>
      <c r="G234" s="192"/>
      <c r="H234" s="192">
        <v>210</v>
      </c>
      <c r="I234" s="194">
        <v>210</v>
      </c>
      <c r="J234" s="195" t="s">
        <v>731</v>
      </c>
      <c r="K234" s="196">
        <f t="shared" si="119"/>
        <v>55</v>
      </c>
      <c r="L234" s="197">
        <f t="shared" si="121"/>
        <v>0.35483870967741937</v>
      </c>
      <c r="M234" s="192" t="s">
        <v>591</v>
      </c>
      <c r="N234" s="198">
        <v>42944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9">
        <v>77</v>
      </c>
      <c r="B235" s="200">
        <v>42710</v>
      </c>
      <c r="C235" s="200"/>
      <c r="D235" s="201" t="s">
        <v>732</v>
      </c>
      <c r="E235" s="202" t="s">
        <v>623</v>
      </c>
      <c r="F235" s="203">
        <v>150.5</v>
      </c>
      <c r="G235" s="203"/>
      <c r="H235" s="204">
        <v>72.5</v>
      </c>
      <c r="I235" s="204">
        <v>174</v>
      </c>
      <c r="J235" s="205" t="s">
        <v>733</v>
      </c>
      <c r="K235" s="206">
        <v>-78</v>
      </c>
      <c r="L235" s="207">
        <v>-0.51827242524916906</v>
      </c>
      <c r="M235" s="203" t="s">
        <v>604</v>
      </c>
      <c r="N235" s="200">
        <v>43333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78</v>
      </c>
      <c r="B236" s="190">
        <v>42712</v>
      </c>
      <c r="C236" s="190"/>
      <c r="D236" s="191" t="s">
        <v>734</v>
      </c>
      <c r="E236" s="192" t="s">
        <v>623</v>
      </c>
      <c r="F236" s="193">
        <v>380</v>
      </c>
      <c r="G236" s="192"/>
      <c r="H236" s="192">
        <v>478</v>
      </c>
      <c r="I236" s="194">
        <v>468</v>
      </c>
      <c r="J236" s="195" t="s">
        <v>681</v>
      </c>
      <c r="K236" s="196">
        <f t="shared" ref="K236:K238" si="122">H236-F236</f>
        <v>98</v>
      </c>
      <c r="L236" s="197">
        <f t="shared" ref="L236:L238" si="123">K236/F236</f>
        <v>0.25789473684210529</v>
      </c>
      <c r="M236" s="192" t="s">
        <v>591</v>
      </c>
      <c r="N236" s="198">
        <v>43025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79</v>
      </c>
      <c r="B237" s="190">
        <v>42734</v>
      </c>
      <c r="C237" s="190"/>
      <c r="D237" s="191" t="s">
        <v>109</v>
      </c>
      <c r="E237" s="192" t="s">
        <v>623</v>
      </c>
      <c r="F237" s="193">
        <v>305</v>
      </c>
      <c r="G237" s="192"/>
      <c r="H237" s="192">
        <v>375</v>
      </c>
      <c r="I237" s="194">
        <v>375</v>
      </c>
      <c r="J237" s="195" t="s">
        <v>681</v>
      </c>
      <c r="K237" s="196">
        <f t="shared" si="122"/>
        <v>70</v>
      </c>
      <c r="L237" s="197">
        <f t="shared" si="123"/>
        <v>0.22950819672131148</v>
      </c>
      <c r="M237" s="192" t="s">
        <v>591</v>
      </c>
      <c r="N237" s="198">
        <v>42768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80</v>
      </c>
      <c r="B238" s="190">
        <v>42739</v>
      </c>
      <c r="C238" s="190"/>
      <c r="D238" s="191" t="s">
        <v>95</v>
      </c>
      <c r="E238" s="192" t="s">
        <v>623</v>
      </c>
      <c r="F238" s="193">
        <v>99.5</v>
      </c>
      <c r="G238" s="192"/>
      <c r="H238" s="192">
        <v>158</v>
      </c>
      <c r="I238" s="194">
        <v>158</v>
      </c>
      <c r="J238" s="195" t="s">
        <v>681</v>
      </c>
      <c r="K238" s="196">
        <f t="shared" si="122"/>
        <v>58.5</v>
      </c>
      <c r="L238" s="197">
        <f t="shared" si="123"/>
        <v>0.5879396984924623</v>
      </c>
      <c r="M238" s="192" t="s">
        <v>591</v>
      </c>
      <c r="N238" s="198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81</v>
      </c>
      <c r="B239" s="190">
        <v>42739</v>
      </c>
      <c r="C239" s="190"/>
      <c r="D239" s="191" t="s">
        <v>95</v>
      </c>
      <c r="E239" s="192" t="s">
        <v>623</v>
      </c>
      <c r="F239" s="193">
        <v>99.5</v>
      </c>
      <c r="G239" s="192"/>
      <c r="H239" s="192">
        <v>158</v>
      </c>
      <c r="I239" s="194">
        <v>158</v>
      </c>
      <c r="J239" s="195" t="s">
        <v>681</v>
      </c>
      <c r="K239" s="196">
        <v>58.5</v>
      </c>
      <c r="L239" s="197">
        <v>0.58793969849246197</v>
      </c>
      <c r="M239" s="192" t="s">
        <v>591</v>
      </c>
      <c r="N239" s="198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82</v>
      </c>
      <c r="B240" s="190">
        <v>42786</v>
      </c>
      <c r="C240" s="190"/>
      <c r="D240" s="191" t="s">
        <v>186</v>
      </c>
      <c r="E240" s="192" t="s">
        <v>623</v>
      </c>
      <c r="F240" s="193">
        <v>140.5</v>
      </c>
      <c r="G240" s="192"/>
      <c r="H240" s="192">
        <v>220</v>
      </c>
      <c r="I240" s="194">
        <v>220</v>
      </c>
      <c r="J240" s="195" t="s">
        <v>681</v>
      </c>
      <c r="K240" s="196">
        <f>H240-F240</f>
        <v>79.5</v>
      </c>
      <c r="L240" s="197">
        <f>K240/F240</f>
        <v>0.5658362989323843</v>
      </c>
      <c r="M240" s="192" t="s">
        <v>591</v>
      </c>
      <c r="N240" s="198">
        <v>42864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83</v>
      </c>
      <c r="B241" s="190">
        <v>42786</v>
      </c>
      <c r="C241" s="190"/>
      <c r="D241" s="191" t="s">
        <v>735</v>
      </c>
      <c r="E241" s="192" t="s">
        <v>623</v>
      </c>
      <c r="F241" s="193">
        <v>202.5</v>
      </c>
      <c r="G241" s="192"/>
      <c r="H241" s="192">
        <v>234</v>
      </c>
      <c r="I241" s="194">
        <v>234</v>
      </c>
      <c r="J241" s="195" t="s">
        <v>681</v>
      </c>
      <c r="K241" s="196">
        <v>31.5</v>
      </c>
      <c r="L241" s="197">
        <v>0.155555555555556</v>
      </c>
      <c r="M241" s="192" t="s">
        <v>591</v>
      </c>
      <c r="N241" s="198">
        <v>42836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84</v>
      </c>
      <c r="B242" s="190">
        <v>42818</v>
      </c>
      <c r="C242" s="190"/>
      <c r="D242" s="191" t="s">
        <v>736</v>
      </c>
      <c r="E242" s="192" t="s">
        <v>623</v>
      </c>
      <c r="F242" s="193">
        <v>300.5</v>
      </c>
      <c r="G242" s="192"/>
      <c r="H242" s="192">
        <v>417.5</v>
      </c>
      <c r="I242" s="194">
        <v>420</v>
      </c>
      <c r="J242" s="195" t="s">
        <v>737</v>
      </c>
      <c r="K242" s="196">
        <f>H242-F242</f>
        <v>117</v>
      </c>
      <c r="L242" s="197">
        <f>K242/F242</f>
        <v>0.38935108153078202</v>
      </c>
      <c r="M242" s="192" t="s">
        <v>591</v>
      </c>
      <c r="N242" s="198">
        <v>43070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85</v>
      </c>
      <c r="B243" s="190">
        <v>42818</v>
      </c>
      <c r="C243" s="190"/>
      <c r="D243" s="191" t="s">
        <v>711</v>
      </c>
      <c r="E243" s="192" t="s">
        <v>623</v>
      </c>
      <c r="F243" s="193">
        <v>850</v>
      </c>
      <c r="G243" s="192"/>
      <c r="H243" s="192">
        <v>1042.5</v>
      </c>
      <c r="I243" s="194">
        <v>1023</v>
      </c>
      <c r="J243" s="195" t="s">
        <v>738</v>
      </c>
      <c r="K243" s="196">
        <v>192.5</v>
      </c>
      <c r="L243" s="197">
        <v>0.22647058823529401</v>
      </c>
      <c r="M243" s="192" t="s">
        <v>591</v>
      </c>
      <c r="N243" s="198">
        <v>42830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86</v>
      </c>
      <c r="B244" s="190">
        <v>42830</v>
      </c>
      <c r="C244" s="190"/>
      <c r="D244" s="191" t="s">
        <v>489</v>
      </c>
      <c r="E244" s="192" t="s">
        <v>623</v>
      </c>
      <c r="F244" s="193">
        <v>785</v>
      </c>
      <c r="G244" s="192"/>
      <c r="H244" s="192">
        <v>930</v>
      </c>
      <c r="I244" s="194">
        <v>920</v>
      </c>
      <c r="J244" s="195" t="s">
        <v>739</v>
      </c>
      <c r="K244" s="196">
        <f>H244-F244</f>
        <v>145</v>
      </c>
      <c r="L244" s="197">
        <f>K244/F244</f>
        <v>0.18471337579617833</v>
      </c>
      <c r="M244" s="192" t="s">
        <v>591</v>
      </c>
      <c r="N244" s="198">
        <v>42976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9">
        <v>87</v>
      </c>
      <c r="B245" s="200">
        <v>42831</v>
      </c>
      <c r="C245" s="200"/>
      <c r="D245" s="201" t="s">
        <v>740</v>
      </c>
      <c r="E245" s="202" t="s">
        <v>623</v>
      </c>
      <c r="F245" s="203">
        <v>40</v>
      </c>
      <c r="G245" s="203"/>
      <c r="H245" s="204">
        <v>13.1</v>
      </c>
      <c r="I245" s="204">
        <v>60</v>
      </c>
      <c r="J245" s="205" t="s">
        <v>741</v>
      </c>
      <c r="K245" s="206">
        <v>-26.9</v>
      </c>
      <c r="L245" s="207">
        <v>-0.67249999999999999</v>
      </c>
      <c r="M245" s="203" t="s">
        <v>604</v>
      </c>
      <c r="N245" s="200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88</v>
      </c>
      <c r="B246" s="190">
        <v>42837</v>
      </c>
      <c r="C246" s="190"/>
      <c r="D246" s="191" t="s">
        <v>94</v>
      </c>
      <c r="E246" s="192" t="s">
        <v>623</v>
      </c>
      <c r="F246" s="193">
        <v>289.5</v>
      </c>
      <c r="G246" s="192"/>
      <c r="H246" s="192">
        <v>354</v>
      </c>
      <c r="I246" s="194">
        <v>360</v>
      </c>
      <c r="J246" s="195" t="s">
        <v>742</v>
      </c>
      <c r="K246" s="196">
        <f t="shared" ref="K246:K254" si="124">H246-F246</f>
        <v>64.5</v>
      </c>
      <c r="L246" s="197">
        <f t="shared" ref="L246:L254" si="125">K246/F246</f>
        <v>0.22279792746113988</v>
      </c>
      <c r="M246" s="192" t="s">
        <v>591</v>
      </c>
      <c r="N246" s="198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89</v>
      </c>
      <c r="B247" s="190">
        <v>42845</v>
      </c>
      <c r="C247" s="190"/>
      <c r="D247" s="191" t="s">
        <v>428</v>
      </c>
      <c r="E247" s="192" t="s">
        <v>623</v>
      </c>
      <c r="F247" s="193">
        <v>700</v>
      </c>
      <c r="G247" s="192"/>
      <c r="H247" s="192">
        <v>840</v>
      </c>
      <c r="I247" s="194">
        <v>840</v>
      </c>
      <c r="J247" s="195" t="s">
        <v>743</v>
      </c>
      <c r="K247" s="196">
        <f t="shared" si="124"/>
        <v>140</v>
      </c>
      <c r="L247" s="197">
        <f t="shared" si="125"/>
        <v>0.2</v>
      </c>
      <c r="M247" s="192" t="s">
        <v>591</v>
      </c>
      <c r="N247" s="198">
        <v>42893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90</v>
      </c>
      <c r="B248" s="190">
        <v>42887</v>
      </c>
      <c r="C248" s="190"/>
      <c r="D248" s="191" t="s">
        <v>744</v>
      </c>
      <c r="E248" s="192" t="s">
        <v>623</v>
      </c>
      <c r="F248" s="193">
        <v>130</v>
      </c>
      <c r="G248" s="192"/>
      <c r="H248" s="192">
        <v>144.25</v>
      </c>
      <c r="I248" s="194">
        <v>170</v>
      </c>
      <c r="J248" s="195" t="s">
        <v>745</v>
      </c>
      <c r="K248" s="196">
        <f t="shared" si="124"/>
        <v>14.25</v>
      </c>
      <c r="L248" s="197">
        <f t="shared" si="125"/>
        <v>0.10961538461538461</v>
      </c>
      <c r="M248" s="192" t="s">
        <v>591</v>
      </c>
      <c r="N248" s="198">
        <v>43675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91</v>
      </c>
      <c r="B249" s="190">
        <v>42901</v>
      </c>
      <c r="C249" s="190"/>
      <c r="D249" s="191" t="s">
        <v>746</v>
      </c>
      <c r="E249" s="192" t="s">
        <v>623</v>
      </c>
      <c r="F249" s="193">
        <v>214.5</v>
      </c>
      <c r="G249" s="192"/>
      <c r="H249" s="192">
        <v>262</v>
      </c>
      <c r="I249" s="194">
        <v>262</v>
      </c>
      <c r="J249" s="195" t="s">
        <v>747</v>
      </c>
      <c r="K249" s="196">
        <f t="shared" si="124"/>
        <v>47.5</v>
      </c>
      <c r="L249" s="197">
        <f t="shared" si="125"/>
        <v>0.22144522144522144</v>
      </c>
      <c r="M249" s="192" t="s">
        <v>591</v>
      </c>
      <c r="N249" s="198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92</v>
      </c>
      <c r="B250" s="221">
        <v>42933</v>
      </c>
      <c r="C250" s="221"/>
      <c r="D250" s="222" t="s">
        <v>748</v>
      </c>
      <c r="E250" s="223" t="s">
        <v>623</v>
      </c>
      <c r="F250" s="224">
        <v>370</v>
      </c>
      <c r="G250" s="223"/>
      <c r="H250" s="223">
        <v>447.5</v>
      </c>
      <c r="I250" s="225">
        <v>450</v>
      </c>
      <c r="J250" s="226" t="s">
        <v>681</v>
      </c>
      <c r="K250" s="196">
        <f t="shared" si="124"/>
        <v>77.5</v>
      </c>
      <c r="L250" s="227">
        <f t="shared" si="125"/>
        <v>0.20945945945945946</v>
      </c>
      <c r="M250" s="223" t="s">
        <v>591</v>
      </c>
      <c r="N250" s="228">
        <v>43035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93</v>
      </c>
      <c r="B251" s="221">
        <v>42943</v>
      </c>
      <c r="C251" s="221"/>
      <c r="D251" s="222" t="s">
        <v>184</v>
      </c>
      <c r="E251" s="223" t="s">
        <v>623</v>
      </c>
      <c r="F251" s="224">
        <v>657.5</v>
      </c>
      <c r="G251" s="223"/>
      <c r="H251" s="223">
        <v>825</v>
      </c>
      <c r="I251" s="225">
        <v>820</v>
      </c>
      <c r="J251" s="226" t="s">
        <v>681</v>
      </c>
      <c r="K251" s="196">
        <f t="shared" si="124"/>
        <v>167.5</v>
      </c>
      <c r="L251" s="227">
        <f t="shared" si="125"/>
        <v>0.25475285171102663</v>
      </c>
      <c r="M251" s="223" t="s">
        <v>591</v>
      </c>
      <c r="N251" s="228">
        <v>43090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94</v>
      </c>
      <c r="B252" s="190">
        <v>42964</v>
      </c>
      <c r="C252" s="190"/>
      <c r="D252" s="191" t="s">
        <v>363</v>
      </c>
      <c r="E252" s="192" t="s">
        <v>623</v>
      </c>
      <c r="F252" s="193">
        <v>605</v>
      </c>
      <c r="G252" s="192"/>
      <c r="H252" s="192">
        <v>750</v>
      </c>
      <c r="I252" s="194">
        <v>750</v>
      </c>
      <c r="J252" s="195" t="s">
        <v>739</v>
      </c>
      <c r="K252" s="196">
        <f t="shared" si="124"/>
        <v>145</v>
      </c>
      <c r="L252" s="197">
        <f t="shared" si="125"/>
        <v>0.23966942148760331</v>
      </c>
      <c r="M252" s="192" t="s">
        <v>591</v>
      </c>
      <c r="N252" s="198">
        <v>43027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9">
        <v>95</v>
      </c>
      <c r="B253" s="200">
        <v>42979</v>
      </c>
      <c r="C253" s="200"/>
      <c r="D253" s="208" t="s">
        <v>749</v>
      </c>
      <c r="E253" s="203" t="s">
        <v>623</v>
      </c>
      <c r="F253" s="203">
        <v>255</v>
      </c>
      <c r="G253" s="204"/>
      <c r="H253" s="204">
        <v>217.25</v>
      </c>
      <c r="I253" s="204">
        <v>320</v>
      </c>
      <c r="J253" s="205" t="s">
        <v>750</v>
      </c>
      <c r="K253" s="206">
        <f t="shared" si="124"/>
        <v>-37.75</v>
      </c>
      <c r="L253" s="209">
        <f t="shared" si="125"/>
        <v>-0.14803921568627451</v>
      </c>
      <c r="M253" s="203" t="s">
        <v>604</v>
      </c>
      <c r="N253" s="200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96</v>
      </c>
      <c r="B254" s="190">
        <v>42997</v>
      </c>
      <c r="C254" s="190"/>
      <c r="D254" s="191" t="s">
        <v>751</v>
      </c>
      <c r="E254" s="192" t="s">
        <v>623</v>
      </c>
      <c r="F254" s="193">
        <v>215</v>
      </c>
      <c r="G254" s="192"/>
      <c r="H254" s="192">
        <v>258</v>
      </c>
      <c r="I254" s="194">
        <v>258</v>
      </c>
      <c r="J254" s="195" t="s">
        <v>681</v>
      </c>
      <c r="K254" s="196">
        <f t="shared" si="124"/>
        <v>43</v>
      </c>
      <c r="L254" s="197">
        <f t="shared" si="125"/>
        <v>0.2</v>
      </c>
      <c r="M254" s="192" t="s">
        <v>591</v>
      </c>
      <c r="N254" s="198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97</v>
      </c>
      <c r="B255" s="190">
        <v>42997</v>
      </c>
      <c r="C255" s="190"/>
      <c r="D255" s="191" t="s">
        <v>751</v>
      </c>
      <c r="E255" s="192" t="s">
        <v>623</v>
      </c>
      <c r="F255" s="193">
        <v>215</v>
      </c>
      <c r="G255" s="192"/>
      <c r="H255" s="192">
        <v>258</v>
      </c>
      <c r="I255" s="194">
        <v>258</v>
      </c>
      <c r="J255" s="226" t="s">
        <v>681</v>
      </c>
      <c r="K255" s="196">
        <v>43</v>
      </c>
      <c r="L255" s="197">
        <v>0.2</v>
      </c>
      <c r="M255" s="192" t="s">
        <v>591</v>
      </c>
      <c r="N255" s="198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98</v>
      </c>
      <c r="B256" s="221">
        <v>42998</v>
      </c>
      <c r="C256" s="221"/>
      <c r="D256" s="222" t="s">
        <v>752</v>
      </c>
      <c r="E256" s="223" t="s">
        <v>623</v>
      </c>
      <c r="F256" s="193">
        <v>75</v>
      </c>
      <c r="G256" s="223"/>
      <c r="H256" s="223">
        <v>90</v>
      </c>
      <c r="I256" s="225">
        <v>90</v>
      </c>
      <c r="J256" s="195" t="s">
        <v>753</v>
      </c>
      <c r="K256" s="196">
        <f t="shared" ref="K256:K261" si="126">H256-F256</f>
        <v>15</v>
      </c>
      <c r="L256" s="197">
        <f t="shared" ref="L256:L261" si="127">K256/F256</f>
        <v>0.2</v>
      </c>
      <c r="M256" s="192" t="s">
        <v>591</v>
      </c>
      <c r="N256" s="198">
        <v>43019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99</v>
      </c>
      <c r="B257" s="221">
        <v>43011</v>
      </c>
      <c r="C257" s="221"/>
      <c r="D257" s="222" t="s">
        <v>606</v>
      </c>
      <c r="E257" s="223" t="s">
        <v>623</v>
      </c>
      <c r="F257" s="224">
        <v>315</v>
      </c>
      <c r="G257" s="223"/>
      <c r="H257" s="223">
        <v>392</v>
      </c>
      <c r="I257" s="225">
        <v>384</v>
      </c>
      <c r="J257" s="226" t="s">
        <v>754</v>
      </c>
      <c r="K257" s="196">
        <f t="shared" si="126"/>
        <v>77</v>
      </c>
      <c r="L257" s="227">
        <f t="shared" si="127"/>
        <v>0.24444444444444444</v>
      </c>
      <c r="M257" s="223" t="s">
        <v>591</v>
      </c>
      <c r="N257" s="228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100</v>
      </c>
      <c r="B258" s="221">
        <v>43013</v>
      </c>
      <c r="C258" s="221"/>
      <c r="D258" s="222" t="s">
        <v>463</v>
      </c>
      <c r="E258" s="223" t="s">
        <v>623</v>
      </c>
      <c r="F258" s="224">
        <v>145</v>
      </c>
      <c r="G258" s="223"/>
      <c r="H258" s="223">
        <v>179</v>
      </c>
      <c r="I258" s="225">
        <v>180</v>
      </c>
      <c r="J258" s="226" t="s">
        <v>755</v>
      </c>
      <c r="K258" s="196">
        <f t="shared" si="126"/>
        <v>34</v>
      </c>
      <c r="L258" s="227">
        <f t="shared" si="127"/>
        <v>0.23448275862068965</v>
      </c>
      <c r="M258" s="223" t="s">
        <v>591</v>
      </c>
      <c r="N258" s="228">
        <v>43025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101</v>
      </c>
      <c r="B259" s="221">
        <v>43014</v>
      </c>
      <c r="C259" s="221"/>
      <c r="D259" s="222" t="s">
        <v>337</v>
      </c>
      <c r="E259" s="223" t="s">
        <v>623</v>
      </c>
      <c r="F259" s="224">
        <v>256</v>
      </c>
      <c r="G259" s="223"/>
      <c r="H259" s="223">
        <v>323</v>
      </c>
      <c r="I259" s="225">
        <v>320</v>
      </c>
      <c r="J259" s="226" t="s">
        <v>681</v>
      </c>
      <c r="K259" s="196">
        <f t="shared" si="126"/>
        <v>67</v>
      </c>
      <c r="L259" s="227">
        <f t="shared" si="127"/>
        <v>0.26171875</v>
      </c>
      <c r="M259" s="223" t="s">
        <v>591</v>
      </c>
      <c r="N259" s="228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102</v>
      </c>
      <c r="B260" s="221">
        <v>43017</v>
      </c>
      <c r="C260" s="221"/>
      <c r="D260" s="222" t="s">
        <v>353</v>
      </c>
      <c r="E260" s="223" t="s">
        <v>623</v>
      </c>
      <c r="F260" s="224">
        <v>137.5</v>
      </c>
      <c r="G260" s="223"/>
      <c r="H260" s="223">
        <v>184</v>
      </c>
      <c r="I260" s="225">
        <v>183</v>
      </c>
      <c r="J260" s="226" t="s">
        <v>756</v>
      </c>
      <c r="K260" s="196">
        <f t="shared" si="126"/>
        <v>46.5</v>
      </c>
      <c r="L260" s="227">
        <f t="shared" si="127"/>
        <v>0.33818181818181819</v>
      </c>
      <c r="M260" s="223" t="s">
        <v>591</v>
      </c>
      <c r="N260" s="228">
        <v>43108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103</v>
      </c>
      <c r="B261" s="221">
        <v>43018</v>
      </c>
      <c r="C261" s="221"/>
      <c r="D261" s="222" t="s">
        <v>757</v>
      </c>
      <c r="E261" s="223" t="s">
        <v>623</v>
      </c>
      <c r="F261" s="224">
        <v>125.5</v>
      </c>
      <c r="G261" s="223"/>
      <c r="H261" s="223">
        <v>158</v>
      </c>
      <c r="I261" s="225">
        <v>155</v>
      </c>
      <c r="J261" s="226" t="s">
        <v>758</v>
      </c>
      <c r="K261" s="196">
        <f t="shared" si="126"/>
        <v>32.5</v>
      </c>
      <c r="L261" s="227">
        <f t="shared" si="127"/>
        <v>0.25896414342629481</v>
      </c>
      <c r="M261" s="223" t="s">
        <v>591</v>
      </c>
      <c r="N261" s="228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104</v>
      </c>
      <c r="B262" s="221">
        <v>43018</v>
      </c>
      <c r="C262" s="221"/>
      <c r="D262" s="222" t="s">
        <v>759</v>
      </c>
      <c r="E262" s="223" t="s">
        <v>623</v>
      </c>
      <c r="F262" s="224">
        <v>895</v>
      </c>
      <c r="G262" s="223"/>
      <c r="H262" s="223">
        <v>1122.5</v>
      </c>
      <c r="I262" s="225">
        <v>1078</v>
      </c>
      <c r="J262" s="226" t="s">
        <v>760</v>
      </c>
      <c r="K262" s="196">
        <v>227.5</v>
      </c>
      <c r="L262" s="227">
        <v>0.25418994413407803</v>
      </c>
      <c r="M262" s="223" t="s">
        <v>591</v>
      </c>
      <c r="N262" s="228">
        <v>43117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105</v>
      </c>
      <c r="B263" s="221">
        <v>43020</v>
      </c>
      <c r="C263" s="221"/>
      <c r="D263" s="222" t="s">
        <v>346</v>
      </c>
      <c r="E263" s="223" t="s">
        <v>623</v>
      </c>
      <c r="F263" s="224">
        <v>525</v>
      </c>
      <c r="G263" s="223"/>
      <c r="H263" s="223">
        <v>629</v>
      </c>
      <c r="I263" s="225">
        <v>629</v>
      </c>
      <c r="J263" s="226" t="s">
        <v>681</v>
      </c>
      <c r="K263" s="196">
        <v>104</v>
      </c>
      <c r="L263" s="227">
        <v>0.19809523809523799</v>
      </c>
      <c r="M263" s="223" t="s">
        <v>591</v>
      </c>
      <c r="N263" s="228">
        <v>43119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106</v>
      </c>
      <c r="B264" s="221">
        <v>43046</v>
      </c>
      <c r="C264" s="221"/>
      <c r="D264" s="222" t="s">
        <v>388</v>
      </c>
      <c r="E264" s="223" t="s">
        <v>623</v>
      </c>
      <c r="F264" s="224">
        <v>740</v>
      </c>
      <c r="G264" s="223"/>
      <c r="H264" s="223">
        <v>892.5</v>
      </c>
      <c r="I264" s="225">
        <v>900</v>
      </c>
      <c r="J264" s="226" t="s">
        <v>761</v>
      </c>
      <c r="K264" s="196">
        <f t="shared" ref="K264:K266" si="128">H264-F264</f>
        <v>152.5</v>
      </c>
      <c r="L264" s="227">
        <f t="shared" ref="L264:L266" si="129">K264/F264</f>
        <v>0.20608108108108109</v>
      </c>
      <c r="M264" s="223" t="s">
        <v>591</v>
      </c>
      <c r="N264" s="228">
        <v>43052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107</v>
      </c>
      <c r="B265" s="190">
        <v>43073</v>
      </c>
      <c r="C265" s="190"/>
      <c r="D265" s="191" t="s">
        <v>762</v>
      </c>
      <c r="E265" s="192" t="s">
        <v>623</v>
      </c>
      <c r="F265" s="193">
        <v>118.5</v>
      </c>
      <c r="G265" s="192"/>
      <c r="H265" s="192">
        <v>143.5</v>
      </c>
      <c r="I265" s="194">
        <v>145</v>
      </c>
      <c r="J265" s="195" t="s">
        <v>613</v>
      </c>
      <c r="K265" s="196">
        <f t="shared" si="128"/>
        <v>25</v>
      </c>
      <c r="L265" s="197">
        <f t="shared" si="129"/>
        <v>0.2109704641350211</v>
      </c>
      <c r="M265" s="192" t="s">
        <v>591</v>
      </c>
      <c r="N265" s="198">
        <v>43097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9">
        <v>108</v>
      </c>
      <c r="B266" s="200">
        <v>43090</v>
      </c>
      <c r="C266" s="200"/>
      <c r="D266" s="201" t="s">
        <v>434</v>
      </c>
      <c r="E266" s="202" t="s">
        <v>623</v>
      </c>
      <c r="F266" s="203">
        <v>715</v>
      </c>
      <c r="G266" s="203"/>
      <c r="H266" s="204">
        <v>500</v>
      </c>
      <c r="I266" s="204">
        <v>872</v>
      </c>
      <c r="J266" s="205" t="s">
        <v>763</v>
      </c>
      <c r="K266" s="206">
        <f t="shared" si="128"/>
        <v>-215</v>
      </c>
      <c r="L266" s="207">
        <f t="shared" si="129"/>
        <v>-0.30069930069930068</v>
      </c>
      <c r="M266" s="203" t="s">
        <v>604</v>
      </c>
      <c r="N266" s="200">
        <v>43670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109</v>
      </c>
      <c r="B267" s="190">
        <v>43098</v>
      </c>
      <c r="C267" s="190"/>
      <c r="D267" s="191" t="s">
        <v>606</v>
      </c>
      <c r="E267" s="192" t="s">
        <v>623</v>
      </c>
      <c r="F267" s="193">
        <v>435</v>
      </c>
      <c r="G267" s="192"/>
      <c r="H267" s="192">
        <v>542.5</v>
      </c>
      <c r="I267" s="194">
        <v>539</v>
      </c>
      <c r="J267" s="195" t="s">
        <v>681</v>
      </c>
      <c r="K267" s="196">
        <v>107.5</v>
      </c>
      <c r="L267" s="197">
        <v>0.247126436781609</v>
      </c>
      <c r="M267" s="192" t="s">
        <v>591</v>
      </c>
      <c r="N267" s="198">
        <v>43206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110</v>
      </c>
      <c r="B268" s="190">
        <v>43098</v>
      </c>
      <c r="C268" s="190"/>
      <c r="D268" s="191" t="s">
        <v>563</v>
      </c>
      <c r="E268" s="192" t="s">
        <v>623</v>
      </c>
      <c r="F268" s="193">
        <v>885</v>
      </c>
      <c r="G268" s="192"/>
      <c r="H268" s="192">
        <v>1090</v>
      </c>
      <c r="I268" s="194">
        <v>1084</v>
      </c>
      <c r="J268" s="195" t="s">
        <v>681</v>
      </c>
      <c r="K268" s="196">
        <v>205</v>
      </c>
      <c r="L268" s="197">
        <v>0.23163841807909599</v>
      </c>
      <c r="M268" s="192" t="s">
        <v>591</v>
      </c>
      <c r="N268" s="198">
        <v>43213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111</v>
      </c>
      <c r="B269" s="230">
        <v>43192</v>
      </c>
      <c r="C269" s="230"/>
      <c r="D269" s="208" t="s">
        <v>764</v>
      </c>
      <c r="E269" s="203" t="s">
        <v>623</v>
      </c>
      <c r="F269" s="231">
        <v>478.5</v>
      </c>
      <c r="G269" s="203"/>
      <c r="H269" s="203">
        <v>442</v>
      </c>
      <c r="I269" s="204">
        <v>613</v>
      </c>
      <c r="J269" s="205" t="s">
        <v>765</v>
      </c>
      <c r="K269" s="206">
        <f t="shared" ref="K269:K272" si="130">H269-F269</f>
        <v>-36.5</v>
      </c>
      <c r="L269" s="207">
        <f t="shared" ref="L269:L272" si="131">K269/F269</f>
        <v>-7.6280041797283177E-2</v>
      </c>
      <c r="M269" s="203" t="s">
        <v>604</v>
      </c>
      <c r="N269" s="200">
        <v>43762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9">
        <v>112</v>
      </c>
      <c r="B270" s="200">
        <v>43194</v>
      </c>
      <c r="C270" s="200"/>
      <c r="D270" s="201" t="s">
        <v>766</v>
      </c>
      <c r="E270" s="202" t="s">
        <v>623</v>
      </c>
      <c r="F270" s="203">
        <f>141.5-7.3</f>
        <v>134.19999999999999</v>
      </c>
      <c r="G270" s="203"/>
      <c r="H270" s="204">
        <v>77</v>
      </c>
      <c r="I270" s="204">
        <v>180</v>
      </c>
      <c r="J270" s="205" t="s">
        <v>767</v>
      </c>
      <c r="K270" s="206">
        <f t="shared" si="130"/>
        <v>-57.199999999999989</v>
      </c>
      <c r="L270" s="207">
        <f t="shared" si="131"/>
        <v>-0.42622950819672129</v>
      </c>
      <c r="M270" s="203" t="s">
        <v>604</v>
      </c>
      <c r="N270" s="200">
        <v>43522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9">
        <v>113</v>
      </c>
      <c r="B271" s="200">
        <v>43209</v>
      </c>
      <c r="C271" s="200"/>
      <c r="D271" s="201" t="s">
        <v>768</v>
      </c>
      <c r="E271" s="202" t="s">
        <v>623</v>
      </c>
      <c r="F271" s="203">
        <v>430</v>
      </c>
      <c r="G271" s="203"/>
      <c r="H271" s="204">
        <v>220</v>
      </c>
      <c r="I271" s="204">
        <v>537</v>
      </c>
      <c r="J271" s="205" t="s">
        <v>769</v>
      </c>
      <c r="K271" s="206">
        <f t="shared" si="130"/>
        <v>-210</v>
      </c>
      <c r="L271" s="207">
        <f t="shared" si="131"/>
        <v>-0.48837209302325579</v>
      </c>
      <c r="M271" s="203" t="s">
        <v>604</v>
      </c>
      <c r="N271" s="200">
        <v>43252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114</v>
      </c>
      <c r="B272" s="221">
        <v>43220</v>
      </c>
      <c r="C272" s="221"/>
      <c r="D272" s="222" t="s">
        <v>389</v>
      </c>
      <c r="E272" s="223" t="s">
        <v>623</v>
      </c>
      <c r="F272" s="223">
        <v>153.5</v>
      </c>
      <c r="G272" s="223"/>
      <c r="H272" s="223">
        <v>196</v>
      </c>
      <c r="I272" s="225">
        <v>196</v>
      </c>
      <c r="J272" s="195" t="s">
        <v>770</v>
      </c>
      <c r="K272" s="196">
        <f t="shared" si="130"/>
        <v>42.5</v>
      </c>
      <c r="L272" s="197">
        <f t="shared" si="131"/>
        <v>0.27687296416938112</v>
      </c>
      <c r="M272" s="192" t="s">
        <v>591</v>
      </c>
      <c r="N272" s="198">
        <v>43605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9">
        <v>115</v>
      </c>
      <c r="B273" s="200">
        <v>43306</v>
      </c>
      <c r="C273" s="200"/>
      <c r="D273" s="201" t="s">
        <v>740</v>
      </c>
      <c r="E273" s="202" t="s">
        <v>623</v>
      </c>
      <c r="F273" s="203">
        <v>27.5</v>
      </c>
      <c r="G273" s="203"/>
      <c r="H273" s="204">
        <v>13.1</v>
      </c>
      <c r="I273" s="204">
        <v>60</v>
      </c>
      <c r="J273" s="205" t="s">
        <v>771</v>
      </c>
      <c r="K273" s="206">
        <v>-14.4</v>
      </c>
      <c r="L273" s="207">
        <v>-0.52363636363636401</v>
      </c>
      <c r="M273" s="203" t="s">
        <v>604</v>
      </c>
      <c r="N273" s="200">
        <v>43138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116</v>
      </c>
      <c r="B274" s="230">
        <v>43318</v>
      </c>
      <c r="C274" s="230"/>
      <c r="D274" s="208" t="s">
        <v>772</v>
      </c>
      <c r="E274" s="203" t="s">
        <v>623</v>
      </c>
      <c r="F274" s="203">
        <v>148.5</v>
      </c>
      <c r="G274" s="203"/>
      <c r="H274" s="203">
        <v>102</v>
      </c>
      <c r="I274" s="204">
        <v>182</v>
      </c>
      <c r="J274" s="205" t="s">
        <v>773</v>
      </c>
      <c r="K274" s="206">
        <f>H274-F274</f>
        <v>-46.5</v>
      </c>
      <c r="L274" s="207">
        <f>K274/F274</f>
        <v>-0.31313131313131315</v>
      </c>
      <c r="M274" s="203" t="s">
        <v>604</v>
      </c>
      <c r="N274" s="200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117</v>
      </c>
      <c r="B275" s="190">
        <v>43335</v>
      </c>
      <c r="C275" s="190"/>
      <c r="D275" s="191" t="s">
        <v>774</v>
      </c>
      <c r="E275" s="192" t="s">
        <v>623</v>
      </c>
      <c r="F275" s="223">
        <v>285</v>
      </c>
      <c r="G275" s="192"/>
      <c r="H275" s="192">
        <v>355</v>
      </c>
      <c r="I275" s="194">
        <v>364</v>
      </c>
      <c r="J275" s="195" t="s">
        <v>775</v>
      </c>
      <c r="K275" s="196">
        <v>70</v>
      </c>
      <c r="L275" s="197">
        <v>0.24561403508771901</v>
      </c>
      <c r="M275" s="192" t="s">
        <v>591</v>
      </c>
      <c r="N275" s="198">
        <v>43455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118</v>
      </c>
      <c r="B276" s="190">
        <v>43341</v>
      </c>
      <c r="C276" s="190"/>
      <c r="D276" s="191" t="s">
        <v>377</v>
      </c>
      <c r="E276" s="192" t="s">
        <v>623</v>
      </c>
      <c r="F276" s="223">
        <v>525</v>
      </c>
      <c r="G276" s="192"/>
      <c r="H276" s="192">
        <v>585</v>
      </c>
      <c r="I276" s="194">
        <v>635</v>
      </c>
      <c r="J276" s="195" t="s">
        <v>776</v>
      </c>
      <c r="K276" s="196">
        <f t="shared" ref="K276:K293" si="132">H276-F276</f>
        <v>60</v>
      </c>
      <c r="L276" s="197">
        <f t="shared" ref="L276:L293" si="133">K276/F276</f>
        <v>0.11428571428571428</v>
      </c>
      <c r="M276" s="192" t="s">
        <v>591</v>
      </c>
      <c r="N276" s="198">
        <v>43662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119</v>
      </c>
      <c r="B277" s="190">
        <v>43395</v>
      </c>
      <c r="C277" s="190"/>
      <c r="D277" s="191" t="s">
        <v>363</v>
      </c>
      <c r="E277" s="192" t="s">
        <v>623</v>
      </c>
      <c r="F277" s="223">
        <v>475</v>
      </c>
      <c r="G277" s="192"/>
      <c r="H277" s="192">
        <v>574</v>
      </c>
      <c r="I277" s="194">
        <v>570</v>
      </c>
      <c r="J277" s="195" t="s">
        <v>681</v>
      </c>
      <c r="K277" s="196">
        <f t="shared" si="132"/>
        <v>99</v>
      </c>
      <c r="L277" s="197">
        <f t="shared" si="133"/>
        <v>0.20842105263157895</v>
      </c>
      <c r="M277" s="192" t="s">
        <v>591</v>
      </c>
      <c r="N277" s="198">
        <v>43403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120</v>
      </c>
      <c r="B278" s="221">
        <v>43397</v>
      </c>
      <c r="C278" s="221"/>
      <c r="D278" s="222" t="s">
        <v>384</v>
      </c>
      <c r="E278" s="223" t="s">
        <v>623</v>
      </c>
      <c r="F278" s="223">
        <v>707.5</v>
      </c>
      <c r="G278" s="223"/>
      <c r="H278" s="223">
        <v>872</v>
      </c>
      <c r="I278" s="225">
        <v>872</v>
      </c>
      <c r="J278" s="226" t="s">
        <v>681</v>
      </c>
      <c r="K278" s="196">
        <f t="shared" si="132"/>
        <v>164.5</v>
      </c>
      <c r="L278" s="227">
        <f t="shared" si="133"/>
        <v>0.23250883392226149</v>
      </c>
      <c r="M278" s="223" t="s">
        <v>591</v>
      </c>
      <c r="N278" s="228">
        <v>43482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121</v>
      </c>
      <c r="B279" s="221">
        <v>43398</v>
      </c>
      <c r="C279" s="221"/>
      <c r="D279" s="222" t="s">
        <v>777</v>
      </c>
      <c r="E279" s="223" t="s">
        <v>623</v>
      </c>
      <c r="F279" s="223">
        <v>162</v>
      </c>
      <c r="G279" s="223"/>
      <c r="H279" s="223">
        <v>204</v>
      </c>
      <c r="I279" s="225">
        <v>209</v>
      </c>
      <c r="J279" s="226" t="s">
        <v>778</v>
      </c>
      <c r="K279" s="196">
        <f t="shared" si="132"/>
        <v>42</v>
      </c>
      <c r="L279" s="227">
        <f t="shared" si="133"/>
        <v>0.25925925925925924</v>
      </c>
      <c r="M279" s="223" t="s">
        <v>591</v>
      </c>
      <c r="N279" s="228">
        <v>43539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122</v>
      </c>
      <c r="B280" s="221">
        <v>43399</v>
      </c>
      <c r="C280" s="221"/>
      <c r="D280" s="222" t="s">
        <v>482</v>
      </c>
      <c r="E280" s="223" t="s">
        <v>623</v>
      </c>
      <c r="F280" s="223">
        <v>240</v>
      </c>
      <c r="G280" s="223"/>
      <c r="H280" s="223">
        <v>297</v>
      </c>
      <c r="I280" s="225">
        <v>297</v>
      </c>
      <c r="J280" s="226" t="s">
        <v>681</v>
      </c>
      <c r="K280" s="232">
        <f t="shared" si="132"/>
        <v>57</v>
      </c>
      <c r="L280" s="227">
        <f t="shared" si="133"/>
        <v>0.23749999999999999</v>
      </c>
      <c r="M280" s="223" t="s">
        <v>591</v>
      </c>
      <c r="N280" s="228">
        <v>43417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123</v>
      </c>
      <c r="B281" s="190">
        <v>43439</v>
      </c>
      <c r="C281" s="190"/>
      <c r="D281" s="191" t="s">
        <v>779</v>
      </c>
      <c r="E281" s="192" t="s">
        <v>623</v>
      </c>
      <c r="F281" s="192">
        <v>202.5</v>
      </c>
      <c r="G281" s="192"/>
      <c r="H281" s="192">
        <v>255</v>
      </c>
      <c r="I281" s="194">
        <v>252</v>
      </c>
      <c r="J281" s="195" t="s">
        <v>681</v>
      </c>
      <c r="K281" s="196">
        <f t="shared" si="132"/>
        <v>52.5</v>
      </c>
      <c r="L281" s="197">
        <f t="shared" si="133"/>
        <v>0.25925925925925924</v>
      </c>
      <c r="M281" s="192" t="s">
        <v>591</v>
      </c>
      <c r="N281" s="198">
        <v>43542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124</v>
      </c>
      <c r="B282" s="221">
        <v>43465</v>
      </c>
      <c r="C282" s="190"/>
      <c r="D282" s="222" t="s">
        <v>416</v>
      </c>
      <c r="E282" s="223" t="s">
        <v>623</v>
      </c>
      <c r="F282" s="223">
        <v>710</v>
      </c>
      <c r="G282" s="223"/>
      <c r="H282" s="223">
        <v>866</v>
      </c>
      <c r="I282" s="225">
        <v>866</v>
      </c>
      <c r="J282" s="226" t="s">
        <v>681</v>
      </c>
      <c r="K282" s="196">
        <f t="shared" si="132"/>
        <v>156</v>
      </c>
      <c r="L282" s="197">
        <f t="shared" si="133"/>
        <v>0.21971830985915494</v>
      </c>
      <c r="M282" s="192" t="s">
        <v>591</v>
      </c>
      <c r="N282" s="198">
        <v>43553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125</v>
      </c>
      <c r="B283" s="221">
        <v>43522</v>
      </c>
      <c r="C283" s="221"/>
      <c r="D283" s="222" t="s">
        <v>153</v>
      </c>
      <c r="E283" s="223" t="s">
        <v>623</v>
      </c>
      <c r="F283" s="223">
        <v>337.25</v>
      </c>
      <c r="G283" s="223"/>
      <c r="H283" s="223">
        <v>398.5</v>
      </c>
      <c r="I283" s="225">
        <v>411</v>
      </c>
      <c r="J283" s="195" t="s">
        <v>781</v>
      </c>
      <c r="K283" s="196">
        <f t="shared" si="132"/>
        <v>61.25</v>
      </c>
      <c r="L283" s="197">
        <f t="shared" si="133"/>
        <v>0.1816160118606375</v>
      </c>
      <c r="M283" s="192" t="s">
        <v>591</v>
      </c>
      <c r="N283" s="198">
        <v>43760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3">
        <v>126</v>
      </c>
      <c r="B284" s="234">
        <v>43559</v>
      </c>
      <c r="C284" s="234"/>
      <c r="D284" s="235" t="s">
        <v>782</v>
      </c>
      <c r="E284" s="236" t="s">
        <v>623</v>
      </c>
      <c r="F284" s="236">
        <v>130</v>
      </c>
      <c r="G284" s="236"/>
      <c r="H284" s="236">
        <v>65</v>
      </c>
      <c r="I284" s="237">
        <v>158</v>
      </c>
      <c r="J284" s="205" t="s">
        <v>783</v>
      </c>
      <c r="K284" s="206">
        <f t="shared" si="132"/>
        <v>-65</v>
      </c>
      <c r="L284" s="207">
        <f t="shared" si="133"/>
        <v>-0.5</v>
      </c>
      <c r="M284" s="203" t="s">
        <v>604</v>
      </c>
      <c r="N284" s="200">
        <v>43726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127</v>
      </c>
      <c r="B285" s="221">
        <v>43017</v>
      </c>
      <c r="C285" s="221"/>
      <c r="D285" s="222" t="s">
        <v>186</v>
      </c>
      <c r="E285" s="223" t="s">
        <v>623</v>
      </c>
      <c r="F285" s="223">
        <v>141.5</v>
      </c>
      <c r="G285" s="223"/>
      <c r="H285" s="223">
        <v>183.5</v>
      </c>
      <c r="I285" s="225">
        <v>210</v>
      </c>
      <c r="J285" s="195" t="s">
        <v>778</v>
      </c>
      <c r="K285" s="196">
        <f t="shared" si="132"/>
        <v>42</v>
      </c>
      <c r="L285" s="197">
        <f t="shared" si="133"/>
        <v>0.29681978798586572</v>
      </c>
      <c r="M285" s="192" t="s">
        <v>591</v>
      </c>
      <c r="N285" s="198">
        <v>43042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128</v>
      </c>
      <c r="B286" s="234">
        <v>43074</v>
      </c>
      <c r="C286" s="234"/>
      <c r="D286" s="235" t="s">
        <v>785</v>
      </c>
      <c r="E286" s="236" t="s">
        <v>623</v>
      </c>
      <c r="F286" s="231">
        <v>172</v>
      </c>
      <c r="G286" s="236"/>
      <c r="H286" s="236">
        <v>155.25</v>
      </c>
      <c r="I286" s="237">
        <v>230</v>
      </c>
      <c r="J286" s="205" t="s">
        <v>786</v>
      </c>
      <c r="K286" s="206">
        <f t="shared" si="132"/>
        <v>-16.75</v>
      </c>
      <c r="L286" s="207">
        <f t="shared" si="133"/>
        <v>-9.7383720930232565E-2</v>
      </c>
      <c r="M286" s="203" t="s">
        <v>604</v>
      </c>
      <c r="N286" s="200">
        <v>43787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129</v>
      </c>
      <c r="B287" s="221">
        <v>43398</v>
      </c>
      <c r="C287" s="221"/>
      <c r="D287" s="222" t="s">
        <v>108</v>
      </c>
      <c r="E287" s="223" t="s">
        <v>623</v>
      </c>
      <c r="F287" s="223">
        <v>698.5</v>
      </c>
      <c r="G287" s="223"/>
      <c r="H287" s="223">
        <v>890</v>
      </c>
      <c r="I287" s="225">
        <v>890</v>
      </c>
      <c r="J287" s="195" t="s">
        <v>856</v>
      </c>
      <c r="K287" s="196">
        <f t="shared" si="132"/>
        <v>191.5</v>
      </c>
      <c r="L287" s="197">
        <f t="shared" si="133"/>
        <v>0.27415891195418757</v>
      </c>
      <c r="M287" s="192" t="s">
        <v>591</v>
      </c>
      <c r="N287" s="198">
        <v>44328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130</v>
      </c>
      <c r="B288" s="221">
        <v>42877</v>
      </c>
      <c r="C288" s="221"/>
      <c r="D288" s="222" t="s">
        <v>376</v>
      </c>
      <c r="E288" s="223" t="s">
        <v>623</v>
      </c>
      <c r="F288" s="223">
        <v>127.6</v>
      </c>
      <c r="G288" s="223"/>
      <c r="H288" s="223">
        <v>138</v>
      </c>
      <c r="I288" s="225">
        <v>190</v>
      </c>
      <c r="J288" s="195" t="s">
        <v>787</v>
      </c>
      <c r="K288" s="196">
        <f t="shared" si="132"/>
        <v>10.400000000000006</v>
      </c>
      <c r="L288" s="197">
        <f t="shared" si="133"/>
        <v>8.1504702194357417E-2</v>
      </c>
      <c r="M288" s="192" t="s">
        <v>591</v>
      </c>
      <c r="N288" s="198">
        <v>43774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0">
        <v>131</v>
      </c>
      <c r="B289" s="221">
        <v>43158</v>
      </c>
      <c r="C289" s="221"/>
      <c r="D289" s="222" t="s">
        <v>788</v>
      </c>
      <c r="E289" s="223" t="s">
        <v>623</v>
      </c>
      <c r="F289" s="223">
        <v>317</v>
      </c>
      <c r="G289" s="223"/>
      <c r="H289" s="223">
        <v>382.5</v>
      </c>
      <c r="I289" s="225">
        <v>398</v>
      </c>
      <c r="J289" s="195" t="s">
        <v>789</v>
      </c>
      <c r="K289" s="196">
        <f t="shared" si="132"/>
        <v>65.5</v>
      </c>
      <c r="L289" s="197">
        <f t="shared" si="133"/>
        <v>0.20662460567823343</v>
      </c>
      <c r="M289" s="192" t="s">
        <v>591</v>
      </c>
      <c r="N289" s="198">
        <v>44238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3">
        <v>132</v>
      </c>
      <c r="B290" s="234">
        <v>43164</v>
      </c>
      <c r="C290" s="234"/>
      <c r="D290" s="235" t="s">
        <v>145</v>
      </c>
      <c r="E290" s="236" t="s">
        <v>623</v>
      </c>
      <c r="F290" s="231">
        <f>510-14.4</f>
        <v>495.6</v>
      </c>
      <c r="G290" s="236"/>
      <c r="H290" s="236">
        <v>350</v>
      </c>
      <c r="I290" s="237">
        <v>672</v>
      </c>
      <c r="J290" s="205" t="s">
        <v>790</v>
      </c>
      <c r="K290" s="206">
        <f t="shared" si="132"/>
        <v>-145.60000000000002</v>
      </c>
      <c r="L290" s="207">
        <f t="shared" si="133"/>
        <v>-0.29378531073446329</v>
      </c>
      <c r="M290" s="203" t="s">
        <v>604</v>
      </c>
      <c r="N290" s="200">
        <v>43887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3">
        <v>133</v>
      </c>
      <c r="B291" s="234">
        <v>43237</v>
      </c>
      <c r="C291" s="234"/>
      <c r="D291" s="235" t="s">
        <v>474</v>
      </c>
      <c r="E291" s="236" t="s">
        <v>623</v>
      </c>
      <c r="F291" s="231">
        <v>230.3</v>
      </c>
      <c r="G291" s="236"/>
      <c r="H291" s="236">
        <v>102.5</v>
      </c>
      <c r="I291" s="237">
        <v>348</v>
      </c>
      <c r="J291" s="205" t="s">
        <v>791</v>
      </c>
      <c r="K291" s="206">
        <f t="shared" si="132"/>
        <v>-127.80000000000001</v>
      </c>
      <c r="L291" s="207">
        <f t="shared" si="133"/>
        <v>-0.55492835432045162</v>
      </c>
      <c r="M291" s="203" t="s">
        <v>604</v>
      </c>
      <c r="N291" s="200">
        <v>43896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134</v>
      </c>
      <c r="B292" s="221">
        <v>43258</v>
      </c>
      <c r="C292" s="221"/>
      <c r="D292" s="222" t="s">
        <v>439</v>
      </c>
      <c r="E292" s="223" t="s">
        <v>623</v>
      </c>
      <c r="F292" s="223">
        <f>342.5-5.1</f>
        <v>337.4</v>
      </c>
      <c r="G292" s="223"/>
      <c r="H292" s="223">
        <v>412.5</v>
      </c>
      <c r="I292" s="225">
        <v>439</v>
      </c>
      <c r="J292" s="195" t="s">
        <v>792</v>
      </c>
      <c r="K292" s="196">
        <f t="shared" si="132"/>
        <v>75.100000000000023</v>
      </c>
      <c r="L292" s="197">
        <f t="shared" si="133"/>
        <v>0.22258446947243635</v>
      </c>
      <c r="M292" s="192" t="s">
        <v>591</v>
      </c>
      <c r="N292" s="198">
        <v>44230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4">
        <v>135</v>
      </c>
      <c r="B293" s="213">
        <v>43285</v>
      </c>
      <c r="C293" s="213"/>
      <c r="D293" s="214" t="s">
        <v>55</v>
      </c>
      <c r="E293" s="215" t="s">
        <v>623</v>
      </c>
      <c r="F293" s="215">
        <f>127.5-5.53</f>
        <v>121.97</v>
      </c>
      <c r="G293" s="216"/>
      <c r="H293" s="216">
        <v>122.5</v>
      </c>
      <c r="I293" s="216">
        <v>170</v>
      </c>
      <c r="J293" s="217" t="s">
        <v>821</v>
      </c>
      <c r="K293" s="218">
        <f t="shared" si="132"/>
        <v>0.53000000000000114</v>
      </c>
      <c r="L293" s="219">
        <f t="shared" si="133"/>
        <v>4.3453308190538747E-3</v>
      </c>
      <c r="M293" s="215" t="s">
        <v>714</v>
      </c>
      <c r="N293" s="213">
        <v>44431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3">
        <v>136</v>
      </c>
      <c r="B294" s="234">
        <v>43294</v>
      </c>
      <c r="C294" s="234"/>
      <c r="D294" s="235" t="s">
        <v>365</v>
      </c>
      <c r="E294" s="236" t="s">
        <v>623</v>
      </c>
      <c r="F294" s="231">
        <v>46.5</v>
      </c>
      <c r="G294" s="236"/>
      <c r="H294" s="236">
        <v>17</v>
      </c>
      <c r="I294" s="237">
        <v>59</v>
      </c>
      <c r="J294" s="205" t="s">
        <v>793</v>
      </c>
      <c r="K294" s="206">
        <f t="shared" ref="K294:K302" si="134">H294-F294</f>
        <v>-29.5</v>
      </c>
      <c r="L294" s="207">
        <f t="shared" ref="L294:L302" si="135">K294/F294</f>
        <v>-0.63440860215053763</v>
      </c>
      <c r="M294" s="203" t="s">
        <v>604</v>
      </c>
      <c r="N294" s="200">
        <v>43887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137</v>
      </c>
      <c r="B295" s="221">
        <v>43396</v>
      </c>
      <c r="C295" s="221"/>
      <c r="D295" s="222" t="s">
        <v>418</v>
      </c>
      <c r="E295" s="223" t="s">
        <v>623</v>
      </c>
      <c r="F295" s="223">
        <v>156.5</v>
      </c>
      <c r="G295" s="223"/>
      <c r="H295" s="223">
        <v>207.5</v>
      </c>
      <c r="I295" s="225">
        <v>191</v>
      </c>
      <c r="J295" s="195" t="s">
        <v>681</v>
      </c>
      <c r="K295" s="196">
        <f t="shared" si="134"/>
        <v>51</v>
      </c>
      <c r="L295" s="197">
        <f t="shared" si="135"/>
        <v>0.32587859424920129</v>
      </c>
      <c r="M295" s="192" t="s">
        <v>591</v>
      </c>
      <c r="N295" s="198">
        <v>44369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138</v>
      </c>
      <c r="B296" s="221">
        <v>43439</v>
      </c>
      <c r="C296" s="221"/>
      <c r="D296" s="222" t="s">
        <v>327</v>
      </c>
      <c r="E296" s="223" t="s">
        <v>623</v>
      </c>
      <c r="F296" s="223">
        <v>259.5</v>
      </c>
      <c r="G296" s="223"/>
      <c r="H296" s="223">
        <v>320</v>
      </c>
      <c r="I296" s="225">
        <v>320</v>
      </c>
      <c r="J296" s="195" t="s">
        <v>681</v>
      </c>
      <c r="K296" s="196">
        <f t="shared" si="134"/>
        <v>60.5</v>
      </c>
      <c r="L296" s="197">
        <f t="shared" si="135"/>
        <v>0.23314065510597304</v>
      </c>
      <c r="M296" s="192" t="s">
        <v>591</v>
      </c>
      <c r="N296" s="198">
        <v>44323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3">
        <v>139</v>
      </c>
      <c r="B297" s="234">
        <v>43439</v>
      </c>
      <c r="C297" s="234"/>
      <c r="D297" s="235" t="s">
        <v>794</v>
      </c>
      <c r="E297" s="236" t="s">
        <v>623</v>
      </c>
      <c r="F297" s="236">
        <v>715</v>
      </c>
      <c r="G297" s="236"/>
      <c r="H297" s="236">
        <v>445</v>
      </c>
      <c r="I297" s="237">
        <v>840</v>
      </c>
      <c r="J297" s="205" t="s">
        <v>795</v>
      </c>
      <c r="K297" s="206">
        <f t="shared" si="134"/>
        <v>-270</v>
      </c>
      <c r="L297" s="207">
        <f t="shared" si="135"/>
        <v>-0.3776223776223776</v>
      </c>
      <c r="M297" s="203" t="s">
        <v>604</v>
      </c>
      <c r="N297" s="200">
        <v>43800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140</v>
      </c>
      <c r="B298" s="221">
        <v>43469</v>
      </c>
      <c r="C298" s="221"/>
      <c r="D298" s="222" t="s">
        <v>158</v>
      </c>
      <c r="E298" s="223" t="s">
        <v>623</v>
      </c>
      <c r="F298" s="223">
        <v>875</v>
      </c>
      <c r="G298" s="223"/>
      <c r="H298" s="223">
        <v>1165</v>
      </c>
      <c r="I298" s="225">
        <v>1185</v>
      </c>
      <c r="J298" s="195" t="s">
        <v>796</v>
      </c>
      <c r="K298" s="196">
        <f t="shared" si="134"/>
        <v>290</v>
      </c>
      <c r="L298" s="197">
        <f t="shared" si="135"/>
        <v>0.33142857142857141</v>
      </c>
      <c r="M298" s="192" t="s">
        <v>591</v>
      </c>
      <c r="N298" s="198">
        <v>43847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141</v>
      </c>
      <c r="B299" s="221">
        <v>43559</v>
      </c>
      <c r="C299" s="221"/>
      <c r="D299" s="222" t="s">
        <v>343</v>
      </c>
      <c r="E299" s="223" t="s">
        <v>623</v>
      </c>
      <c r="F299" s="223">
        <f>387-14.63</f>
        <v>372.37</v>
      </c>
      <c r="G299" s="223"/>
      <c r="H299" s="223">
        <v>490</v>
      </c>
      <c r="I299" s="225">
        <v>490</v>
      </c>
      <c r="J299" s="195" t="s">
        <v>681</v>
      </c>
      <c r="K299" s="196">
        <f t="shared" si="134"/>
        <v>117.63</v>
      </c>
      <c r="L299" s="197">
        <f t="shared" si="135"/>
        <v>0.31589548030185027</v>
      </c>
      <c r="M299" s="192" t="s">
        <v>591</v>
      </c>
      <c r="N299" s="198">
        <v>43850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3">
        <v>142</v>
      </c>
      <c r="B300" s="234">
        <v>43578</v>
      </c>
      <c r="C300" s="234"/>
      <c r="D300" s="235" t="s">
        <v>797</v>
      </c>
      <c r="E300" s="236" t="s">
        <v>593</v>
      </c>
      <c r="F300" s="236">
        <v>220</v>
      </c>
      <c r="G300" s="236"/>
      <c r="H300" s="236">
        <v>127.5</v>
      </c>
      <c r="I300" s="237">
        <v>284</v>
      </c>
      <c r="J300" s="205" t="s">
        <v>798</v>
      </c>
      <c r="K300" s="206">
        <f t="shared" si="134"/>
        <v>-92.5</v>
      </c>
      <c r="L300" s="207">
        <f t="shared" si="135"/>
        <v>-0.42045454545454547</v>
      </c>
      <c r="M300" s="203" t="s">
        <v>604</v>
      </c>
      <c r="N300" s="200">
        <v>43896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143</v>
      </c>
      <c r="B301" s="221">
        <v>43622</v>
      </c>
      <c r="C301" s="221"/>
      <c r="D301" s="222" t="s">
        <v>483</v>
      </c>
      <c r="E301" s="223" t="s">
        <v>593</v>
      </c>
      <c r="F301" s="223">
        <v>332.8</v>
      </c>
      <c r="G301" s="223"/>
      <c r="H301" s="223">
        <v>405</v>
      </c>
      <c r="I301" s="225">
        <v>419</v>
      </c>
      <c r="J301" s="195" t="s">
        <v>799</v>
      </c>
      <c r="K301" s="196">
        <f t="shared" si="134"/>
        <v>72.199999999999989</v>
      </c>
      <c r="L301" s="197">
        <f t="shared" si="135"/>
        <v>0.21694711538461534</v>
      </c>
      <c r="M301" s="192" t="s">
        <v>591</v>
      </c>
      <c r="N301" s="198">
        <v>43860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4">
        <v>144</v>
      </c>
      <c r="B302" s="213">
        <v>43641</v>
      </c>
      <c r="C302" s="213"/>
      <c r="D302" s="214" t="s">
        <v>151</v>
      </c>
      <c r="E302" s="215" t="s">
        <v>623</v>
      </c>
      <c r="F302" s="215">
        <v>386</v>
      </c>
      <c r="G302" s="216"/>
      <c r="H302" s="216">
        <v>395</v>
      </c>
      <c r="I302" s="216">
        <v>452</v>
      </c>
      <c r="J302" s="217" t="s">
        <v>800</v>
      </c>
      <c r="K302" s="218">
        <f t="shared" si="134"/>
        <v>9</v>
      </c>
      <c r="L302" s="219">
        <f t="shared" si="135"/>
        <v>2.3316062176165803E-2</v>
      </c>
      <c r="M302" s="215" t="s">
        <v>714</v>
      </c>
      <c r="N302" s="213">
        <v>43868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4">
        <v>145</v>
      </c>
      <c r="B303" s="213">
        <v>43707</v>
      </c>
      <c r="C303" s="213"/>
      <c r="D303" s="214" t="s">
        <v>131</v>
      </c>
      <c r="E303" s="215" t="s">
        <v>623</v>
      </c>
      <c r="F303" s="215">
        <v>137.5</v>
      </c>
      <c r="G303" s="216"/>
      <c r="H303" s="216">
        <v>138.5</v>
      </c>
      <c r="I303" s="216">
        <v>190</v>
      </c>
      <c r="J303" s="217" t="s">
        <v>820</v>
      </c>
      <c r="K303" s="218">
        <f t="shared" ref="K303" si="136">H303-F303</f>
        <v>1</v>
      </c>
      <c r="L303" s="219">
        <f t="shared" ref="L303" si="137">K303/F303</f>
        <v>7.2727272727272727E-3</v>
      </c>
      <c r="M303" s="215" t="s">
        <v>714</v>
      </c>
      <c r="N303" s="213">
        <v>44432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146</v>
      </c>
      <c r="B304" s="221">
        <v>43731</v>
      </c>
      <c r="C304" s="221"/>
      <c r="D304" s="222" t="s">
        <v>430</v>
      </c>
      <c r="E304" s="223" t="s">
        <v>623</v>
      </c>
      <c r="F304" s="223">
        <v>235</v>
      </c>
      <c r="G304" s="223"/>
      <c r="H304" s="223">
        <v>295</v>
      </c>
      <c r="I304" s="225">
        <v>296</v>
      </c>
      <c r="J304" s="195" t="s">
        <v>801</v>
      </c>
      <c r="K304" s="196">
        <f t="shared" ref="K304:K310" si="138">H304-F304</f>
        <v>60</v>
      </c>
      <c r="L304" s="197">
        <f t="shared" ref="L304:L310" si="139">K304/F304</f>
        <v>0.25531914893617019</v>
      </c>
      <c r="M304" s="192" t="s">
        <v>591</v>
      </c>
      <c r="N304" s="198">
        <v>43844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0">
        <v>147</v>
      </c>
      <c r="B305" s="221">
        <v>43752</v>
      </c>
      <c r="C305" s="221"/>
      <c r="D305" s="222" t="s">
        <v>802</v>
      </c>
      <c r="E305" s="223" t="s">
        <v>623</v>
      </c>
      <c r="F305" s="223">
        <v>277.5</v>
      </c>
      <c r="G305" s="223"/>
      <c r="H305" s="223">
        <v>333</v>
      </c>
      <c r="I305" s="225">
        <v>333</v>
      </c>
      <c r="J305" s="195" t="s">
        <v>803</v>
      </c>
      <c r="K305" s="196">
        <f t="shared" si="138"/>
        <v>55.5</v>
      </c>
      <c r="L305" s="197">
        <f t="shared" si="139"/>
        <v>0.2</v>
      </c>
      <c r="M305" s="192" t="s">
        <v>591</v>
      </c>
      <c r="N305" s="198">
        <v>43846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148</v>
      </c>
      <c r="B306" s="221">
        <v>43752</v>
      </c>
      <c r="C306" s="221"/>
      <c r="D306" s="222" t="s">
        <v>804</v>
      </c>
      <c r="E306" s="223" t="s">
        <v>623</v>
      </c>
      <c r="F306" s="223">
        <v>930</v>
      </c>
      <c r="G306" s="223"/>
      <c r="H306" s="223">
        <v>1165</v>
      </c>
      <c r="I306" s="225">
        <v>1200</v>
      </c>
      <c r="J306" s="195" t="s">
        <v>805</v>
      </c>
      <c r="K306" s="196">
        <f t="shared" si="138"/>
        <v>235</v>
      </c>
      <c r="L306" s="197">
        <f t="shared" si="139"/>
        <v>0.25268817204301075</v>
      </c>
      <c r="M306" s="192" t="s">
        <v>591</v>
      </c>
      <c r="N306" s="198">
        <v>43847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149</v>
      </c>
      <c r="B307" s="221">
        <v>43753</v>
      </c>
      <c r="C307" s="221"/>
      <c r="D307" s="222" t="s">
        <v>806</v>
      </c>
      <c r="E307" s="223" t="s">
        <v>623</v>
      </c>
      <c r="F307" s="193">
        <v>111</v>
      </c>
      <c r="G307" s="223"/>
      <c r="H307" s="223">
        <v>141</v>
      </c>
      <c r="I307" s="225">
        <v>141</v>
      </c>
      <c r="J307" s="195" t="s">
        <v>607</v>
      </c>
      <c r="K307" s="196">
        <f t="shared" si="138"/>
        <v>30</v>
      </c>
      <c r="L307" s="197">
        <f t="shared" si="139"/>
        <v>0.27027027027027029</v>
      </c>
      <c r="M307" s="192" t="s">
        <v>591</v>
      </c>
      <c r="N307" s="198">
        <v>44328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150</v>
      </c>
      <c r="B308" s="221">
        <v>43753</v>
      </c>
      <c r="C308" s="221"/>
      <c r="D308" s="222" t="s">
        <v>807</v>
      </c>
      <c r="E308" s="223" t="s">
        <v>623</v>
      </c>
      <c r="F308" s="193">
        <v>296</v>
      </c>
      <c r="G308" s="223"/>
      <c r="H308" s="223">
        <v>370</v>
      </c>
      <c r="I308" s="225">
        <v>370</v>
      </c>
      <c r="J308" s="195" t="s">
        <v>681</v>
      </c>
      <c r="K308" s="196">
        <f t="shared" si="138"/>
        <v>74</v>
      </c>
      <c r="L308" s="197">
        <f t="shared" si="139"/>
        <v>0.25</v>
      </c>
      <c r="M308" s="192" t="s">
        <v>591</v>
      </c>
      <c r="N308" s="198">
        <v>43853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151</v>
      </c>
      <c r="B309" s="221">
        <v>43754</v>
      </c>
      <c r="C309" s="221"/>
      <c r="D309" s="222" t="s">
        <v>808</v>
      </c>
      <c r="E309" s="223" t="s">
        <v>623</v>
      </c>
      <c r="F309" s="193">
        <v>300</v>
      </c>
      <c r="G309" s="223"/>
      <c r="H309" s="223">
        <v>382.5</v>
      </c>
      <c r="I309" s="225">
        <v>344</v>
      </c>
      <c r="J309" s="195" t="s">
        <v>877</v>
      </c>
      <c r="K309" s="196">
        <f t="shared" si="138"/>
        <v>82.5</v>
      </c>
      <c r="L309" s="197">
        <f t="shared" si="139"/>
        <v>0.27500000000000002</v>
      </c>
      <c r="M309" s="192" t="s">
        <v>591</v>
      </c>
      <c r="N309" s="198">
        <v>44238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152</v>
      </c>
      <c r="B310" s="221">
        <v>43832</v>
      </c>
      <c r="C310" s="221"/>
      <c r="D310" s="222" t="s">
        <v>809</v>
      </c>
      <c r="E310" s="223" t="s">
        <v>623</v>
      </c>
      <c r="F310" s="193">
        <v>495</v>
      </c>
      <c r="G310" s="223"/>
      <c r="H310" s="223">
        <v>595</v>
      </c>
      <c r="I310" s="225">
        <v>590</v>
      </c>
      <c r="J310" s="195" t="s">
        <v>873</v>
      </c>
      <c r="K310" s="196">
        <f t="shared" si="138"/>
        <v>100</v>
      </c>
      <c r="L310" s="197">
        <f t="shared" si="139"/>
        <v>0.20202020202020202</v>
      </c>
      <c r="M310" s="192" t="s">
        <v>591</v>
      </c>
      <c r="N310" s="198">
        <v>44589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0">
        <v>153</v>
      </c>
      <c r="B311" s="221">
        <v>43966</v>
      </c>
      <c r="C311" s="221"/>
      <c r="D311" s="222" t="s">
        <v>71</v>
      </c>
      <c r="E311" s="223" t="s">
        <v>623</v>
      </c>
      <c r="F311" s="193">
        <v>67.5</v>
      </c>
      <c r="G311" s="223"/>
      <c r="H311" s="223">
        <v>86</v>
      </c>
      <c r="I311" s="225">
        <v>86</v>
      </c>
      <c r="J311" s="195" t="s">
        <v>810</v>
      </c>
      <c r="K311" s="196">
        <f t="shared" ref="K311:K318" si="140">H311-F311</f>
        <v>18.5</v>
      </c>
      <c r="L311" s="197">
        <f t="shared" ref="L311:L318" si="141">K311/F311</f>
        <v>0.27407407407407408</v>
      </c>
      <c r="M311" s="192" t="s">
        <v>591</v>
      </c>
      <c r="N311" s="198">
        <v>44008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154</v>
      </c>
      <c r="B312" s="221">
        <v>44035</v>
      </c>
      <c r="C312" s="221"/>
      <c r="D312" s="222" t="s">
        <v>482</v>
      </c>
      <c r="E312" s="223" t="s">
        <v>623</v>
      </c>
      <c r="F312" s="193">
        <v>231</v>
      </c>
      <c r="G312" s="223"/>
      <c r="H312" s="223">
        <v>281</v>
      </c>
      <c r="I312" s="225">
        <v>281</v>
      </c>
      <c r="J312" s="195" t="s">
        <v>681</v>
      </c>
      <c r="K312" s="196">
        <f t="shared" si="140"/>
        <v>50</v>
      </c>
      <c r="L312" s="197">
        <f t="shared" si="141"/>
        <v>0.21645021645021645</v>
      </c>
      <c r="M312" s="192" t="s">
        <v>591</v>
      </c>
      <c r="N312" s="198">
        <v>44358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0">
        <v>155</v>
      </c>
      <c r="B313" s="221">
        <v>44092</v>
      </c>
      <c r="C313" s="221"/>
      <c r="D313" s="222" t="s">
        <v>407</v>
      </c>
      <c r="E313" s="223" t="s">
        <v>623</v>
      </c>
      <c r="F313" s="223">
        <v>206</v>
      </c>
      <c r="G313" s="223"/>
      <c r="H313" s="223">
        <v>248</v>
      </c>
      <c r="I313" s="225">
        <v>248</v>
      </c>
      <c r="J313" s="195" t="s">
        <v>681</v>
      </c>
      <c r="K313" s="196">
        <f t="shared" si="140"/>
        <v>42</v>
      </c>
      <c r="L313" s="197">
        <f t="shared" si="141"/>
        <v>0.20388349514563106</v>
      </c>
      <c r="M313" s="192" t="s">
        <v>591</v>
      </c>
      <c r="N313" s="198">
        <v>44214</v>
      </c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0">
        <v>156</v>
      </c>
      <c r="B314" s="221">
        <v>44140</v>
      </c>
      <c r="C314" s="221"/>
      <c r="D314" s="222" t="s">
        <v>407</v>
      </c>
      <c r="E314" s="223" t="s">
        <v>623</v>
      </c>
      <c r="F314" s="223">
        <v>182.5</v>
      </c>
      <c r="G314" s="223"/>
      <c r="H314" s="223">
        <v>248</v>
      </c>
      <c r="I314" s="225">
        <v>248</v>
      </c>
      <c r="J314" s="195" t="s">
        <v>681</v>
      </c>
      <c r="K314" s="196">
        <f t="shared" si="140"/>
        <v>65.5</v>
      </c>
      <c r="L314" s="197">
        <f t="shared" si="141"/>
        <v>0.35890410958904112</v>
      </c>
      <c r="M314" s="192" t="s">
        <v>591</v>
      </c>
      <c r="N314" s="198">
        <v>44214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157</v>
      </c>
      <c r="B315" s="221">
        <v>44140</v>
      </c>
      <c r="C315" s="221"/>
      <c r="D315" s="222" t="s">
        <v>327</v>
      </c>
      <c r="E315" s="223" t="s">
        <v>623</v>
      </c>
      <c r="F315" s="223">
        <v>247.5</v>
      </c>
      <c r="G315" s="223"/>
      <c r="H315" s="223">
        <v>320</v>
      </c>
      <c r="I315" s="225">
        <v>320</v>
      </c>
      <c r="J315" s="195" t="s">
        <v>681</v>
      </c>
      <c r="K315" s="196">
        <f t="shared" si="140"/>
        <v>72.5</v>
      </c>
      <c r="L315" s="197">
        <f t="shared" si="141"/>
        <v>0.29292929292929293</v>
      </c>
      <c r="M315" s="192" t="s">
        <v>591</v>
      </c>
      <c r="N315" s="198">
        <v>44323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158</v>
      </c>
      <c r="B316" s="221">
        <v>44140</v>
      </c>
      <c r="C316" s="221"/>
      <c r="D316" s="222" t="s">
        <v>272</v>
      </c>
      <c r="E316" s="223" t="s">
        <v>623</v>
      </c>
      <c r="F316" s="193">
        <v>925</v>
      </c>
      <c r="G316" s="223"/>
      <c r="H316" s="223">
        <v>1095</v>
      </c>
      <c r="I316" s="225">
        <v>1093</v>
      </c>
      <c r="J316" s="195" t="s">
        <v>811</v>
      </c>
      <c r="K316" s="196">
        <f t="shared" si="140"/>
        <v>170</v>
      </c>
      <c r="L316" s="197">
        <f t="shared" si="141"/>
        <v>0.18378378378378379</v>
      </c>
      <c r="M316" s="192" t="s">
        <v>591</v>
      </c>
      <c r="N316" s="198">
        <v>44201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159</v>
      </c>
      <c r="B317" s="221">
        <v>44140</v>
      </c>
      <c r="C317" s="221"/>
      <c r="D317" s="222" t="s">
        <v>343</v>
      </c>
      <c r="E317" s="223" t="s">
        <v>623</v>
      </c>
      <c r="F317" s="193">
        <v>332.5</v>
      </c>
      <c r="G317" s="223"/>
      <c r="H317" s="223">
        <v>393</v>
      </c>
      <c r="I317" s="225">
        <v>406</v>
      </c>
      <c r="J317" s="195" t="s">
        <v>812</v>
      </c>
      <c r="K317" s="196">
        <f t="shared" si="140"/>
        <v>60.5</v>
      </c>
      <c r="L317" s="197">
        <f t="shared" si="141"/>
        <v>0.18195488721804512</v>
      </c>
      <c r="M317" s="192" t="s">
        <v>591</v>
      </c>
      <c r="N317" s="198">
        <v>44256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160</v>
      </c>
      <c r="B318" s="221">
        <v>44141</v>
      </c>
      <c r="C318" s="221"/>
      <c r="D318" s="222" t="s">
        <v>482</v>
      </c>
      <c r="E318" s="223" t="s">
        <v>623</v>
      </c>
      <c r="F318" s="193">
        <v>231</v>
      </c>
      <c r="G318" s="223"/>
      <c r="H318" s="223">
        <v>281</v>
      </c>
      <c r="I318" s="225">
        <v>281</v>
      </c>
      <c r="J318" s="195" t="s">
        <v>681</v>
      </c>
      <c r="K318" s="196">
        <f t="shared" si="140"/>
        <v>50</v>
      </c>
      <c r="L318" s="197">
        <f t="shared" si="141"/>
        <v>0.21645021645021645</v>
      </c>
      <c r="M318" s="192" t="s">
        <v>591</v>
      </c>
      <c r="N318" s="198">
        <v>44358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6">
        <v>161</v>
      </c>
      <c r="B319" s="239">
        <v>44187</v>
      </c>
      <c r="C319" s="239"/>
      <c r="D319" s="240" t="s">
        <v>455</v>
      </c>
      <c r="E319" s="53" t="s">
        <v>623</v>
      </c>
      <c r="F319" s="241" t="s">
        <v>813</v>
      </c>
      <c r="G319" s="53"/>
      <c r="H319" s="53"/>
      <c r="I319" s="242">
        <v>239</v>
      </c>
      <c r="J319" s="238" t="s">
        <v>594</v>
      </c>
      <c r="K319" s="238"/>
      <c r="L319" s="243"/>
      <c r="M319" s="244"/>
      <c r="N319" s="245"/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162</v>
      </c>
      <c r="B320" s="221">
        <v>44258</v>
      </c>
      <c r="C320" s="221"/>
      <c r="D320" s="222" t="s">
        <v>809</v>
      </c>
      <c r="E320" s="223" t="s">
        <v>623</v>
      </c>
      <c r="F320" s="193">
        <v>495</v>
      </c>
      <c r="G320" s="223"/>
      <c r="H320" s="223">
        <v>595</v>
      </c>
      <c r="I320" s="225">
        <v>590</v>
      </c>
      <c r="J320" s="195" t="s">
        <v>873</v>
      </c>
      <c r="K320" s="196">
        <f t="shared" ref="K320" si="142">H320-F320</f>
        <v>100</v>
      </c>
      <c r="L320" s="197">
        <f t="shared" ref="L320" si="143">K320/F320</f>
        <v>0.20202020202020202</v>
      </c>
      <c r="M320" s="192" t="s">
        <v>591</v>
      </c>
      <c r="N320" s="198">
        <v>44589</v>
      </c>
      <c r="O320" s="1"/>
      <c r="P320" s="1"/>
      <c r="R320" s="6" t="s">
        <v>784</v>
      </c>
    </row>
    <row r="321" spans="1:26" ht="12.75" customHeight="1">
      <c r="A321" s="220">
        <v>163</v>
      </c>
      <c r="B321" s="221">
        <v>44274</v>
      </c>
      <c r="C321" s="221"/>
      <c r="D321" s="222" t="s">
        <v>343</v>
      </c>
      <c r="E321" s="223" t="s">
        <v>623</v>
      </c>
      <c r="F321" s="193">
        <v>355</v>
      </c>
      <c r="G321" s="223"/>
      <c r="H321" s="223">
        <v>422.5</v>
      </c>
      <c r="I321" s="225">
        <v>420</v>
      </c>
      <c r="J321" s="195" t="s">
        <v>814</v>
      </c>
      <c r="K321" s="196">
        <f t="shared" ref="K321:K324" si="144">H321-F321</f>
        <v>67.5</v>
      </c>
      <c r="L321" s="197">
        <f t="shared" ref="L321:L324" si="145">K321/F321</f>
        <v>0.19014084507042253</v>
      </c>
      <c r="M321" s="192" t="s">
        <v>591</v>
      </c>
      <c r="N321" s="198">
        <v>44361</v>
      </c>
      <c r="O321" s="1"/>
      <c r="R321" s="247" t="s">
        <v>784</v>
      </c>
    </row>
    <row r="322" spans="1:26" ht="12.75" customHeight="1">
      <c r="A322" s="220">
        <v>164</v>
      </c>
      <c r="B322" s="221">
        <v>44295</v>
      </c>
      <c r="C322" s="221"/>
      <c r="D322" s="222" t="s">
        <v>815</v>
      </c>
      <c r="E322" s="223" t="s">
        <v>623</v>
      </c>
      <c r="F322" s="193">
        <v>555</v>
      </c>
      <c r="G322" s="223"/>
      <c r="H322" s="223">
        <v>663</v>
      </c>
      <c r="I322" s="225">
        <v>663</v>
      </c>
      <c r="J322" s="195" t="s">
        <v>816</v>
      </c>
      <c r="K322" s="196">
        <f t="shared" si="144"/>
        <v>108</v>
      </c>
      <c r="L322" s="197">
        <f t="shared" si="145"/>
        <v>0.19459459459459461</v>
      </c>
      <c r="M322" s="192" t="s">
        <v>591</v>
      </c>
      <c r="N322" s="198">
        <v>44321</v>
      </c>
      <c r="O322" s="1"/>
      <c r="P322" s="1"/>
      <c r="Q322" s="1"/>
      <c r="R322" s="247" t="s">
        <v>784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165</v>
      </c>
      <c r="B323" s="221">
        <v>44308</v>
      </c>
      <c r="C323" s="221"/>
      <c r="D323" s="222" t="s">
        <v>376</v>
      </c>
      <c r="E323" s="223" t="s">
        <v>623</v>
      </c>
      <c r="F323" s="193">
        <v>126.5</v>
      </c>
      <c r="G323" s="223"/>
      <c r="H323" s="223">
        <v>155</v>
      </c>
      <c r="I323" s="225">
        <v>155</v>
      </c>
      <c r="J323" s="195" t="s">
        <v>681</v>
      </c>
      <c r="K323" s="196">
        <f t="shared" si="144"/>
        <v>28.5</v>
      </c>
      <c r="L323" s="197">
        <f t="shared" si="145"/>
        <v>0.22529644268774704</v>
      </c>
      <c r="M323" s="192" t="s">
        <v>591</v>
      </c>
      <c r="N323" s="198">
        <v>44362</v>
      </c>
      <c r="O323" s="1"/>
      <c r="R323" s="247" t="s">
        <v>784</v>
      </c>
    </row>
    <row r="324" spans="1:26" ht="12.75" customHeight="1">
      <c r="A324" s="293">
        <v>166</v>
      </c>
      <c r="B324" s="294">
        <v>44368</v>
      </c>
      <c r="C324" s="294"/>
      <c r="D324" s="295" t="s">
        <v>394</v>
      </c>
      <c r="E324" s="296" t="s">
        <v>623</v>
      </c>
      <c r="F324" s="297">
        <v>287.5</v>
      </c>
      <c r="G324" s="296"/>
      <c r="H324" s="296">
        <v>245</v>
      </c>
      <c r="I324" s="298">
        <v>344</v>
      </c>
      <c r="J324" s="205" t="s">
        <v>853</v>
      </c>
      <c r="K324" s="206">
        <f t="shared" si="144"/>
        <v>-42.5</v>
      </c>
      <c r="L324" s="207">
        <f t="shared" si="145"/>
        <v>-0.14782608695652175</v>
      </c>
      <c r="M324" s="203" t="s">
        <v>604</v>
      </c>
      <c r="N324" s="200">
        <v>44508</v>
      </c>
      <c r="O324" s="1"/>
      <c r="R324" s="247" t="s">
        <v>784</v>
      </c>
    </row>
    <row r="325" spans="1:26" ht="12.75" customHeight="1">
      <c r="A325" s="246">
        <v>167</v>
      </c>
      <c r="B325" s="239">
        <v>44368</v>
      </c>
      <c r="C325" s="239"/>
      <c r="D325" s="240" t="s">
        <v>482</v>
      </c>
      <c r="E325" s="53" t="s">
        <v>623</v>
      </c>
      <c r="F325" s="241" t="s">
        <v>817</v>
      </c>
      <c r="G325" s="53"/>
      <c r="H325" s="53"/>
      <c r="I325" s="242">
        <v>320</v>
      </c>
      <c r="J325" s="238" t="s">
        <v>594</v>
      </c>
      <c r="K325" s="246"/>
      <c r="L325" s="239"/>
      <c r="M325" s="239"/>
      <c r="N325" s="240"/>
      <c r="O325" s="41"/>
      <c r="R325" s="247" t="s">
        <v>784</v>
      </c>
    </row>
    <row r="326" spans="1:26" ht="12.75" customHeight="1">
      <c r="A326" s="220">
        <v>168</v>
      </c>
      <c r="B326" s="221">
        <v>44406</v>
      </c>
      <c r="C326" s="221"/>
      <c r="D326" s="222" t="s">
        <v>376</v>
      </c>
      <c r="E326" s="223" t="s">
        <v>623</v>
      </c>
      <c r="F326" s="193">
        <v>162.5</v>
      </c>
      <c r="G326" s="223"/>
      <c r="H326" s="223">
        <v>200</v>
      </c>
      <c r="I326" s="225">
        <v>200</v>
      </c>
      <c r="J326" s="195" t="s">
        <v>681</v>
      </c>
      <c r="K326" s="196">
        <f t="shared" ref="K326" si="146">H326-F326</f>
        <v>37.5</v>
      </c>
      <c r="L326" s="197">
        <f t="shared" ref="L326" si="147">K326/F326</f>
        <v>0.23076923076923078</v>
      </c>
      <c r="M326" s="192" t="s">
        <v>591</v>
      </c>
      <c r="N326" s="198">
        <v>44571</v>
      </c>
      <c r="O326" s="1"/>
      <c r="R326" s="247" t="s">
        <v>784</v>
      </c>
    </row>
    <row r="327" spans="1:26" ht="12.75" customHeight="1">
      <c r="A327" s="220">
        <v>169</v>
      </c>
      <c r="B327" s="221">
        <v>44462</v>
      </c>
      <c r="C327" s="221"/>
      <c r="D327" s="222" t="s">
        <v>822</v>
      </c>
      <c r="E327" s="223" t="s">
        <v>623</v>
      </c>
      <c r="F327" s="193">
        <v>1235</v>
      </c>
      <c r="G327" s="223"/>
      <c r="H327" s="223">
        <v>1505</v>
      </c>
      <c r="I327" s="225">
        <v>1500</v>
      </c>
      <c r="J327" s="195" t="s">
        <v>681</v>
      </c>
      <c r="K327" s="196">
        <f t="shared" ref="K327" si="148">H327-F327</f>
        <v>270</v>
      </c>
      <c r="L327" s="197">
        <f t="shared" ref="L327" si="149">K327/F327</f>
        <v>0.21862348178137653</v>
      </c>
      <c r="M327" s="192" t="s">
        <v>591</v>
      </c>
      <c r="N327" s="198">
        <v>44564</v>
      </c>
      <c r="O327" s="1"/>
      <c r="R327" s="247" t="s">
        <v>784</v>
      </c>
    </row>
    <row r="328" spans="1:26" ht="12.75" customHeight="1">
      <c r="A328" s="264">
        <v>170</v>
      </c>
      <c r="B328" s="265">
        <v>44480</v>
      </c>
      <c r="C328" s="265"/>
      <c r="D328" s="266" t="s">
        <v>824</v>
      </c>
      <c r="E328" s="267" t="s">
        <v>623</v>
      </c>
      <c r="F328" s="268" t="s">
        <v>829</v>
      </c>
      <c r="G328" s="267"/>
      <c r="H328" s="267"/>
      <c r="I328" s="267">
        <v>145</v>
      </c>
      <c r="J328" s="269" t="s">
        <v>594</v>
      </c>
      <c r="K328" s="264"/>
      <c r="L328" s="265"/>
      <c r="M328" s="265"/>
      <c r="N328" s="266"/>
      <c r="O328" s="41"/>
      <c r="R328" s="247" t="s">
        <v>784</v>
      </c>
    </row>
    <row r="329" spans="1:26" ht="12.75" customHeight="1">
      <c r="A329" s="270">
        <v>171</v>
      </c>
      <c r="B329" s="271">
        <v>44481</v>
      </c>
      <c r="C329" s="271"/>
      <c r="D329" s="272" t="s">
        <v>261</v>
      </c>
      <c r="E329" s="273" t="s">
        <v>623</v>
      </c>
      <c r="F329" s="274" t="s">
        <v>826</v>
      </c>
      <c r="G329" s="273"/>
      <c r="H329" s="273"/>
      <c r="I329" s="273">
        <v>380</v>
      </c>
      <c r="J329" s="275" t="s">
        <v>594</v>
      </c>
      <c r="K329" s="270"/>
      <c r="L329" s="271"/>
      <c r="M329" s="271"/>
      <c r="N329" s="272"/>
      <c r="O329" s="41"/>
      <c r="R329" s="247" t="s">
        <v>784</v>
      </c>
    </row>
    <row r="330" spans="1:26" ht="12.75" customHeight="1">
      <c r="A330" s="270">
        <v>172</v>
      </c>
      <c r="B330" s="271">
        <v>44481</v>
      </c>
      <c r="C330" s="271"/>
      <c r="D330" s="272" t="s">
        <v>402</v>
      </c>
      <c r="E330" s="273" t="s">
        <v>623</v>
      </c>
      <c r="F330" s="274" t="s">
        <v>827</v>
      </c>
      <c r="G330" s="273"/>
      <c r="H330" s="273"/>
      <c r="I330" s="273">
        <v>56</v>
      </c>
      <c r="J330" s="275" t="s">
        <v>594</v>
      </c>
      <c r="K330" s="270"/>
      <c r="L330" s="271"/>
      <c r="M330" s="271"/>
      <c r="N330" s="272"/>
      <c r="O330" s="41"/>
      <c r="R330" s="247"/>
    </row>
    <row r="331" spans="1:26" ht="12.75" customHeight="1">
      <c r="A331" s="449">
        <v>173</v>
      </c>
      <c r="B331" s="450">
        <v>44551</v>
      </c>
      <c r="C331" s="449"/>
      <c r="D331" s="449" t="s">
        <v>119</v>
      </c>
      <c r="E331" s="451" t="s">
        <v>623</v>
      </c>
      <c r="F331" s="451">
        <v>2360</v>
      </c>
      <c r="G331" s="451"/>
      <c r="H331" s="451">
        <v>2820</v>
      </c>
      <c r="I331" s="451">
        <v>3000</v>
      </c>
      <c r="J331" s="452" t="s">
        <v>1019</v>
      </c>
      <c r="K331" s="453">
        <f t="shared" ref="K331" si="150">H331-F331</f>
        <v>460</v>
      </c>
      <c r="L331" s="454">
        <f t="shared" ref="L331" si="151">K331/F331</f>
        <v>0.19491525423728814</v>
      </c>
      <c r="M331" s="455" t="s">
        <v>591</v>
      </c>
      <c r="N331" s="456">
        <v>44608</v>
      </c>
      <c r="O331" s="41"/>
      <c r="R331" s="247"/>
    </row>
    <row r="332" spans="1:26" ht="12.75" customHeight="1">
      <c r="A332" s="276">
        <v>174</v>
      </c>
      <c r="B332" s="271">
        <v>44606</v>
      </c>
      <c r="C332" s="276"/>
      <c r="D332" s="276" t="s">
        <v>428</v>
      </c>
      <c r="E332" s="273" t="s">
        <v>623</v>
      </c>
      <c r="F332" s="273" t="s">
        <v>985</v>
      </c>
      <c r="G332" s="273"/>
      <c r="H332" s="273"/>
      <c r="I332" s="273">
        <v>764</v>
      </c>
      <c r="J332" s="273" t="s">
        <v>594</v>
      </c>
      <c r="K332" s="273"/>
      <c r="L332" s="273"/>
      <c r="M332" s="273"/>
      <c r="N332" s="276"/>
      <c r="O332" s="41"/>
      <c r="R332" s="247"/>
    </row>
    <row r="333" spans="1:26" ht="12.75" customHeight="1">
      <c r="A333" s="276">
        <v>175</v>
      </c>
      <c r="B333" s="271">
        <v>44613</v>
      </c>
      <c r="C333" s="276"/>
      <c r="D333" s="276" t="s">
        <v>822</v>
      </c>
      <c r="E333" s="273" t="s">
        <v>623</v>
      </c>
      <c r="F333" s="273" t="s">
        <v>1068</v>
      </c>
      <c r="G333" s="273"/>
      <c r="H333" s="273"/>
      <c r="I333" s="273">
        <v>1510</v>
      </c>
      <c r="J333" s="273" t="s">
        <v>594</v>
      </c>
      <c r="K333" s="273"/>
      <c r="L333" s="273"/>
      <c r="M333" s="273"/>
      <c r="N333" s="276"/>
      <c r="O333" s="41"/>
      <c r="R333" s="247"/>
    </row>
    <row r="334" spans="1:26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247"/>
    </row>
    <row r="335" spans="1:26" ht="12.75" customHeight="1">
      <c r="A335" s="246"/>
      <c r="B335" s="248" t="s">
        <v>818</v>
      </c>
      <c r="F335" s="56"/>
      <c r="G335" s="56"/>
      <c r="H335" s="56"/>
      <c r="I335" s="56"/>
      <c r="J335" s="41"/>
      <c r="K335" s="56"/>
      <c r="L335" s="56"/>
      <c r="M335" s="56"/>
      <c r="O335" s="41"/>
      <c r="R335" s="247"/>
    </row>
    <row r="336" spans="1:26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A345" s="249"/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A346" s="249"/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53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</sheetData>
  <autoFilter ref="R1:R343"/>
  <mergeCells count="21">
    <mergeCell ref="A96:A97"/>
    <mergeCell ref="B96:B97"/>
    <mergeCell ref="J96:J97"/>
    <mergeCell ref="A101:A102"/>
    <mergeCell ref="B101:B102"/>
    <mergeCell ref="J101:J102"/>
    <mergeCell ref="M101:M102"/>
    <mergeCell ref="N101:N102"/>
    <mergeCell ref="O101:O102"/>
    <mergeCell ref="P101:P102"/>
    <mergeCell ref="M96:M97"/>
    <mergeCell ref="N96:N97"/>
    <mergeCell ref="O96:O97"/>
    <mergeCell ref="P96:P97"/>
    <mergeCell ref="O66:O67"/>
    <mergeCell ref="P66:P67"/>
    <mergeCell ref="A66:A67"/>
    <mergeCell ref="B66:B67"/>
    <mergeCell ref="J66:J67"/>
    <mergeCell ref="M66:M67"/>
    <mergeCell ref="N66:N6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2022-02-23T02:44:36Z</dcterms:modified>
</cp:coreProperties>
</file>