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F&amp;O)'!$R$1:$R$304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M69" i="7"/>
  <c r="L69"/>
  <c r="K69"/>
  <c r="K70"/>
  <c r="L68"/>
  <c r="K68"/>
  <c r="L45"/>
  <c r="K45"/>
  <c r="M45" s="1"/>
  <c r="K90"/>
  <c r="M90" s="1"/>
  <c r="L44"/>
  <c r="K44"/>
  <c r="L42"/>
  <c r="K42"/>
  <c r="K17"/>
  <c r="L17"/>
  <c r="L39"/>
  <c r="K39"/>
  <c r="K89"/>
  <c r="M89" s="1"/>
  <c r="L67"/>
  <c r="K67"/>
  <c r="L65"/>
  <c r="K65"/>
  <c r="L43"/>
  <c r="K43"/>
  <c r="K88"/>
  <c r="M88" s="1"/>
  <c r="L66"/>
  <c r="K66"/>
  <c r="L64"/>
  <c r="K64"/>
  <c r="L63"/>
  <c r="K63"/>
  <c r="L41"/>
  <c r="K41"/>
  <c r="K84"/>
  <c r="M84" s="1"/>
  <c r="K87"/>
  <c r="M87" s="1"/>
  <c r="L102"/>
  <c r="K102"/>
  <c r="K86"/>
  <c r="M86" s="1"/>
  <c r="K85"/>
  <c r="M85" s="1"/>
  <c r="L40"/>
  <c r="K40"/>
  <c r="L37"/>
  <c r="K37"/>
  <c r="L15"/>
  <c r="K15"/>
  <c r="K274"/>
  <c r="L274" s="1"/>
  <c r="K254"/>
  <c r="L254" s="1"/>
  <c r="K77"/>
  <c r="K78"/>
  <c r="L35"/>
  <c r="K35"/>
  <c r="K83"/>
  <c r="M83" s="1"/>
  <c r="L38"/>
  <c r="K38"/>
  <c r="K82"/>
  <c r="M82" s="1"/>
  <c r="L62"/>
  <c r="K62"/>
  <c r="K58"/>
  <c r="L58"/>
  <c r="L57"/>
  <c r="K57"/>
  <c r="L30"/>
  <c r="K30"/>
  <c r="L12"/>
  <c r="L36"/>
  <c r="K36"/>
  <c r="L34"/>
  <c r="K34"/>
  <c r="L60"/>
  <c r="K60"/>
  <c r="K61"/>
  <c r="L61"/>
  <c r="L31"/>
  <c r="K31"/>
  <c r="L33"/>
  <c r="K33"/>
  <c r="L14"/>
  <c r="K14"/>
  <c r="L10"/>
  <c r="K10"/>
  <c r="K81"/>
  <c r="M81" s="1"/>
  <c r="K80"/>
  <c r="M80" s="1"/>
  <c r="K59"/>
  <c r="L59"/>
  <c r="L32"/>
  <c r="K32"/>
  <c r="L56"/>
  <c r="K56"/>
  <c r="K12"/>
  <c r="L29"/>
  <c r="K29"/>
  <c r="K79"/>
  <c r="M79" s="1"/>
  <c r="H11"/>
  <c r="K11" s="1"/>
  <c r="K279"/>
  <c r="L279" s="1"/>
  <c r="K278"/>
  <c r="L278" s="1"/>
  <c r="L11"/>
  <c r="K281"/>
  <c r="L281" s="1"/>
  <c r="K276"/>
  <c r="L276" s="1"/>
  <c r="M7"/>
  <c r="F264"/>
  <c r="K264" s="1"/>
  <c r="L264" s="1"/>
  <c r="K265"/>
  <c r="L265" s="1"/>
  <c r="K256"/>
  <c r="L256" s="1"/>
  <c r="K259"/>
  <c r="L259" s="1"/>
  <c r="K267"/>
  <c r="L267" s="1"/>
  <c r="F258"/>
  <c r="F257"/>
  <c r="K257" s="1"/>
  <c r="L257" s="1"/>
  <c r="F255"/>
  <c r="K255" s="1"/>
  <c r="L255" s="1"/>
  <c r="F235"/>
  <c r="K235" s="1"/>
  <c r="L235" s="1"/>
  <c r="F187"/>
  <c r="K187" s="1"/>
  <c r="L187" s="1"/>
  <c r="K266"/>
  <c r="L266" s="1"/>
  <c r="K270"/>
  <c r="L270" s="1"/>
  <c r="K271"/>
  <c r="L271" s="1"/>
  <c r="K263"/>
  <c r="L263" s="1"/>
  <c r="K273"/>
  <c r="L273" s="1"/>
  <c r="K269"/>
  <c r="L269" s="1"/>
  <c r="K262"/>
  <c r="L262" s="1"/>
  <c r="K251"/>
  <c r="L251" s="1"/>
  <c r="K253"/>
  <c r="L253" s="1"/>
  <c r="K250"/>
  <c r="L250" s="1"/>
  <c r="K252"/>
  <c r="L252" s="1"/>
  <c r="K181"/>
  <c r="L181" s="1"/>
  <c r="K234"/>
  <c r="L234" s="1"/>
  <c r="K248"/>
  <c r="L248" s="1"/>
  <c r="K249"/>
  <c r="L249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7"/>
  <c r="L237" s="1"/>
  <c r="K236"/>
  <c r="L236" s="1"/>
  <c r="K231"/>
  <c r="L231" s="1"/>
  <c r="K230"/>
  <c r="L230" s="1"/>
  <c r="K229"/>
  <c r="L229" s="1"/>
  <c r="K226"/>
  <c r="L226" s="1"/>
  <c r="K225"/>
  <c r="L225" s="1"/>
  <c r="K224"/>
  <c r="L224" s="1"/>
  <c r="K223"/>
  <c r="L223" s="1"/>
  <c r="K222"/>
  <c r="L222" s="1"/>
  <c r="K221"/>
  <c r="L221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7"/>
  <c r="L207" s="1"/>
  <c r="K205"/>
  <c r="L205" s="1"/>
  <c r="K203"/>
  <c r="L203" s="1"/>
  <c r="K202"/>
  <c r="L202" s="1"/>
  <c r="K201"/>
  <c r="L201" s="1"/>
  <c r="K199"/>
  <c r="L199" s="1"/>
  <c r="K198"/>
  <c r="L198" s="1"/>
  <c r="K197"/>
  <c r="L197" s="1"/>
  <c r="K196"/>
  <c r="K195"/>
  <c r="L195" s="1"/>
  <c r="K194"/>
  <c r="L194" s="1"/>
  <c r="K192"/>
  <c r="L192" s="1"/>
  <c r="K191"/>
  <c r="L191" s="1"/>
  <c r="K190"/>
  <c r="L190" s="1"/>
  <c r="K189"/>
  <c r="L189" s="1"/>
  <c r="K188"/>
  <c r="L188" s="1"/>
  <c r="H186"/>
  <c r="K186" s="1"/>
  <c r="L186" s="1"/>
  <c r="K183"/>
  <c r="L183" s="1"/>
  <c r="K182"/>
  <c r="L182" s="1"/>
  <c r="K180"/>
  <c r="L180" s="1"/>
  <c r="K179"/>
  <c r="L179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H152"/>
  <c r="K152" s="1"/>
  <c r="L152" s="1"/>
  <c r="F151"/>
  <c r="K151" s="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D7" i="6"/>
  <c r="K6" i="4"/>
  <c r="K6" i="3"/>
  <c r="L6" i="2"/>
  <c r="M68" i="7" l="1"/>
  <c r="M42"/>
  <c r="M44"/>
  <c r="M39"/>
  <c r="M17"/>
  <c r="M67"/>
  <c r="M43"/>
  <c r="M65"/>
  <c r="M66"/>
  <c r="M102"/>
  <c r="M41"/>
  <c r="M63"/>
  <c r="M64"/>
  <c r="M40"/>
  <c r="M37"/>
  <c r="M15"/>
  <c r="M31"/>
  <c r="M36"/>
  <c r="M57"/>
  <c r="M35"/>
  <c r="M61"/>
  <c r="M11"/>
  <c r="M32"/>
  <c r="M29"/>
  <c r="M38"/>
  <c r="M14"/>
  <c r="M10"/>
  <c r="M12"/>
  <c r="M33"/>
  <c r="M60"/>
  <c r="M34"/>
  <c r="M58"/>
  <c r="M62"/>
  <c r="M56"/>
  <c r="M59"/>
  <c r="M30"/>
</calcChain>
</file>

<file path=xl/sharedStrings.xml><?xml version="1.0" encoding="utf-8"?>
<sst xmlns="http://schemas.openxmlformats.org/spreadsheetml/2006/main" count="2633" uniqueCount="1049">
  <si>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</si>
  <si>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</si>
  <si>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</si>
  <si>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</si>
  <si>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</si>
  <si>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</si>
  <si>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</si>
  <si>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</si>
  <si>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</si>
  <si>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</si>
  <si>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</si>
  <si>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</si>
  <si>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</si>
  <si>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</si>
  <si>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</si>
  <si>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</si>
  <si>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</si>
  <si>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</si>
  <si>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</si>
  <si>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</si>
  <si>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</si>
  <si>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</si>
  <si>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</si>
  <si>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</si>
  <si>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</si>
  <si>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</si>
  <si>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</si>
  <si>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</si>
  <si>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</si>
  <si>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</si>
  <si>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</si>
  <si>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</si>
  <si>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</si>
  <si>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</si>
  <si>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</si>
  <si>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</si>
  <si>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</si>
  <si>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</si>
  <si>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</si>
  <si>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</si>
  <si>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</si>
  <si>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</si>
  <si>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</si>
  <si>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</si>
  <si>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</si>
  <si>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</si>
  <si>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</si>
  <si>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</si>
  <si>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</si>
  <si>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</si>
  <si>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</si>
  <si>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</si>
  <si>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</si>
  <si>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</si>
  <si>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</si>
  <si>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</si>
  <si>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</si>
  <si>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</si>
  <si>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</si>
  <si>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</si>
  <si>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</si>
  <si>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</si>
  <si>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</si>
  <si>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</si>
  <si>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</si>
  <si>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</si>
  <si>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</si>
  <si>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</si>
  <si>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</si>
  <si>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</si>
  <si>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</si>
  <si>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</si>
  <si>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</si>
  <si>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</si>
  <si>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</si>
  <si>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</si>
  <si>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</si>
  <si>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</si>
  <si>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</si>
  <si>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</si>
  <si>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</si>
  <si>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</si>
  <si>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</si>
  <si>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</si>
  <si>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</si>
  <si>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</si>
  <si>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</si>
  <si>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</si>
  <si>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</si>
  <si>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</si>
  <si>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</si>
  <si>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</si>
  <si>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</si>
  <si>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</si>
  <si>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</si>
  <si>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</si>
  <si>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</si>
  <si>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</si>
  <si>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</si>
  <si>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</si>
  <si>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</si>
  <si>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</si>
  <si>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</si>
  <si>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</si>
  <si>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</si>
  <si>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</si>
  <si>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</si>
  <si>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</si>
  <si>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</si>
  <si>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</si>
  <si>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</si>
  <si>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</si>
  <si>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</si>
  <si>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</si>
  <si>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</si>
  <si>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</si>
  <si>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</si>
  <si>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</si>
  <si>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</si>
  <si>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</si>
  <si>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</si>
  <si>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</si>
  <si>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</si>
  <si>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</si>
  <si>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</si>
  <si>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</si>
  <si>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</si>
  <si>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</si>
  <si>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</si>
  <si>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</si>
  <si>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</si>
  <si>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</si>
  <si>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</si>
  <si>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</si>
  <si>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</si>
  <si>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</si>
  <si>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</si>
  <si>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</si>
  <si>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</si>
  <si>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</si>
  <si>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</si>
  <si>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</si>
  <si>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</si>
  <si>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</si>
  <si>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</si>
  <si>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</si>
  <si>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</si>
  <si>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</si>
  <si>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</si>
  <si>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</si>
  <si>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</si>
  <si>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</si>
  <si>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</si>
  <si>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</si>
  <si>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</si>
  <si>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</si>
  <si>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</si>
  <si>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</si>
  <si>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</si>
  <si>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</si>
  <si>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</si>
  <si>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</si>
  <si>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</si>
  <si>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</si>
  <si>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</si>
  <si>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</si>
  <si>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</si>
  <si>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</si>
  <si>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</si>
  <si>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</si>
  <si>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</si>
  <si>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</si>
  <si>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</si>
  <si>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</si>
  <si>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</si>
  <si>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</si>
  <si>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</si>
  <si>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</si>
  <si>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</si>
  <si>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</si>
  <si>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</si>
  <si>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</si>
  <si>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</si>
  <si>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</si>
  <si>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</si>
  <si>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</si>
  <si>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</si>
  <si>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</si>
  <si>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</si>
  <si>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</si>
  <si>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</si>
  <si>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</si>
  <si>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</si>
  <si>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</si>
  <si>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</si>
  <si>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</si>
  <si>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</si>
  <si>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</si>
  <si>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</si>
  <si>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</si>
  <si>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</si>
  <si>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</si>
  <si>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</si>
  <si>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</si>
  <si>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</si>
  <si>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</si>
  <si>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</si>
  <si>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</si>
  <si>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</si>
  <si>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</si>
  <si>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</si>
  <si>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</si>
  <si>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</si>
  <si>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</si>
  <si>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</si>
  <si>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</si>
  <si>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</si>
  <si>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</si>
  <si>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</si>
  <si>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</si>
  <si>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</si>
  <si>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</si>
  <si>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</si>
  <si>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</si>
  <si>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</si>
  <si>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</si>
  <si>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</si>
  <si>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</si>
  <si>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</si>
  <si>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</si>
  <si>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</si>
  <si>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</si>
  <si>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</si>
  <si>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</si>
  <si>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</si>
  <si>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</si>
  <si>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</si>
  <si>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</si>
  <si>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</si>
  <si>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</si>
  <si>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</si>
  <si>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</si>
  <si>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</si>
  <si>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</si>
  <si>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</si>
  <si>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</si>
  <si>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</si>
  <si>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</si>
  <si>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</si>
  <si>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</si>
  <si>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</si>
  <si>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</si>
  <si>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</si>
  <si>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</si>
  <si>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</si>
  <si>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</si>
  <si>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</si>
  <si>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</si>
  <si>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</si>
  <si>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</si>
  <si>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</si>
  <si>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</si>
  <si>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</si>
  <si>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</si>
  <si>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</si>
  <si>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</si>
  <si>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</si>
  <si>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</si>
  <si>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</si>
  <si>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</si>
  <si>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</si>
  <si>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</si>
  <si>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</si>
  <si>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</si>
  <si>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</si>
  <si>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</si>
  <si>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</si>
  <si>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</si>
  <si>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</si>
  <si>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</si>
  <si>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</si>
  <si>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</si>
  <si>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</si>
  <si>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</si>
  <si>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</si>
  <si>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</si>
  <si>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</si>
  <si>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</si>
  <si>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</si>
  <si>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</si>
  <si>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</si>
  <si>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</si>
  <si>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</si>
  <si>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</si>
  <si>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</si>
  <si>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</si>
  <si>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</si>
  <si>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</si>
  <si>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</si>
  <si>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</si>
  <si>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</si>
  <si>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</si>
  <si>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</si>
  <si>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</si>
  <si>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</si>
  <si>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</si>
  <si>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</si>
  <si>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</si>
  <si>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</si>
  <si>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</si>
  <si>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</si>
  <si>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</si>
  <si>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</si>
  <si>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</si>
  <si>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</si>
  <si>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</si>
  <si>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</si>
  <si>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</si>
  <si>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</si>
  <si>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</si>
  <si>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</si>
  <si>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</si>
  <si>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</si>
  <si>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</si>
  <si>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</si>
  <si>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</si>
  <si>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</si>
  <si>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</si>
  <si>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</si>
  <si>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</si>
  <si>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</si>
  <si>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</si>
  <si>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</si>
  <si>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</si>
  <si>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</si>
  <si>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</si>
  <si>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</si>
  <si>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</si>
  <si>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</si>
  <si>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</si>
  <si>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</si>
  <si>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</si>
  <si>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</si>
  <si>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</si>
  <si>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</si>
  <si>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</si>
  <si>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</si>
  <si>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</si>
  <si>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</si>
  <si>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</si>
  <si>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</si>
  <si>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</si>
  <si>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</si>
  <si>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</si>
  <si>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</si>
  <si>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</si>
  <si>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</si>
  <si>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</si>
  <si>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</si>
  <si>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</si>
  <si>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</si>
  <si>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</si>
  <si>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</si>
  <si>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</si>
  <si>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</si>
  <si>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</si>
  <si>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</si>
  <si>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</si>
  <si>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</si>
  <si>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</si>
  <si>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</si>
  <si>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</si>
  <si>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</si>
  <si>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</si>
  <si>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</si>
  <si>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</si>
  <si>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</si>
  <si>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</si>
  <si>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</si>
  <si>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</si>
  <si>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</si>
  <si>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</si>
  <si>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</si>
  <si>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</si>
  <si>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</si>
  <si>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</si>
  <si>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</si>
  <si>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</si>
  <si>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</si>
  <si>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</si>
  <si>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</si>
  <si>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</si>
  <si>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</si>
  <si>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</si>
  <si>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</si>
  <si>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</si>
  <si>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</si>
  <si>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</si>
  <si>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</si>
  <si>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</si>
  <si>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</si>
  <si>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</si>
  <si>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</si>
  <si>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</si>
  <si>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</si>
  <si>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</si>
  <si>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</si>
  <si>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</si>
  <si>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</si>
  <si>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</si>
  <si>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</si>
  <si>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</si>
  <si>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</si>
  <si>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</si>
  <si>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</si>
  <si>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</si>
  <si>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</si>
  <si>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</si>
  <si>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</si>
  <si>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</si>
  <si>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</si>
  <si>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</si>
  <si>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</si>
  <si>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</si>
  <si>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</si>
  <si>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</si>
  <si>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</si>
  <si>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</si>
  <si>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</si>
  <si>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</si>
  <si>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</si>
  <si>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</si>
  <si>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</si>
  <si>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</si>
  <si>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</si>
  <si>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</si>
  <si>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</si>
  <si>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</si>
  <si>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</si>
  <si>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</si>
  <si>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</si>
  <si>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</si>
  <si>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</si>
  <si>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</si>
  <si>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</si>
  <si>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</si>
  <si>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</si>
  <si>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</si>
  <si>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</si>
  <si>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</si>
  <si>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</si>
  <si>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</si>
  <si>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</si>
  <si>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</si>
  <si>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</si>
  <si>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</si>
  <si>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</si>
  <si>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</si>
  <si>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</si>
  <si>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</si>
  <si>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</si>
  <si>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</si>
  <si>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</si>
  <si>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</si>
  <si>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</si>
  <si>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</si>
  <si>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</si>
  <si>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</si>
  <si>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</si>
  <si>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</si>
  <si>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</si>
  <si>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</si>
  <si>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</si>
  <si>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</si>
  <si>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</si>
  <si>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</si>
  <si>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</si>
  <si>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</si>
  <si>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</si>
  <si>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</si>
  <si>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</si>
  <si>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</si>
  <si>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</si>
  <si>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</si>
  <si>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</si>
  <si>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</si>
  <si>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</si>
  <si>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</si>
  <si>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</si>
  <si>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</si>
  <si>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</si>
  <si>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</si>
  <si>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</si>
  <si>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</si>
  <si>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</si>
  <si>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</si>
  <si>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</si>
  <si>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</si>
  <si>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</si>
  <si>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</si>
  <si>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</si>
  <si>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</si>
  <si>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</si>
  <si>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</si>
  <si>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</si>
  <si>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</si>
  <si>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</si>
  <si>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</si>
  <si>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</si>
  <si>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</si>
  <si>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</si>
  <si>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</si>
  <si>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</si>
  <si>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</si>
  <si>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</si>
  <si>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</si>
  <si>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</si>
  <si>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</si>
  <si>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</si>
  <si>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</si>
  <si>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</si>
  <si>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</si>
  <si>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</si>
  <si>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</si>
  <si>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</si>
  <si>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</si>
  <si>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</si>
  <si>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</si>
  <si>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</si>
  <si>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</si>
  <si>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</si>
  <si>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</si>
  <si>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</si>
  <si>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</si>
  <si>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</si>
  <si>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</si>
  <si>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</si>
  <si>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</si>
  <si>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</si>
  <si>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</si>
  <si>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</si>
  <si>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</si>
  <si>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</si>
  <si>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</si>
  <si>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</si>
  <si>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</si>
  <si>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</si>
  <si>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</si>
  <si>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</si>
  <si>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</si>
  <si>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</si>
  <si>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</si>
  <si>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</si>
  <si>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</si>
  <si>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</si>
  <si>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</si>
  <si>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</si>
  <si>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</si>
  <si>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</si>
  <si>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</si>
  <si>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</si>
  <si>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</si>
  <si>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</si>
  <si>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</si>
  <si>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</si>
  <si>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</si>
  <si>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</si>
  <si>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</si>
  <si>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</si>
  <si>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</si>
  <si>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</si>
  <si>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</si>
  <si>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</si>
  <si>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</si>
  <si>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</si>
  <si>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</si>
  <si>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</si>
  <si>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</si>
  <si>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</si>
  <si>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</si>
  <si>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</si>
  <si>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</si>
  <si>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</si>
  <si>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</si>
  <si>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</si>
  <si>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</si>
  <si>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</si>
  <si>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</si>
  <si>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</si>
  <si>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</si>
  <si>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</si>
  <si>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</si>
  <si>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</si>
  <si>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</si>
  <si>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</si>
  <si>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</si>
  <si>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</si>
  <si>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</si>
  <si>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</si>
  <si>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</si>
  <si>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</si>
  <si>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</si>
  <si>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</si>
  <si>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</si>
  <si>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</si>
  <si>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</si>
  <si>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</si>
  <si>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</si>
  <si>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</si>
  <si>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</si>
  <si>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</si>
  <si>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</si>
  <si>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</si>
  <si>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</si>
  <si>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</si>
  <si>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</si>
  <si>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</si>
  <si>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</si>
  <si>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</si>
  <si>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</si>
  <si>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</si>
  <si>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</si>
  <si>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</si>
  <si>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</si>
  <si>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</si>
  <si>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</si>
  <si>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</si>
  <si>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</si>
  <si>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</si>
  <si>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</si>
  <si>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</si>
  <si>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</si>
  <si>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</si>
  <si>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</si>
  <si>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</si>
  <si>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</si>
  <si>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</si>
  <si>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</si>
  <si>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</si>
  <si>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</si>
  <si>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</si>
  <si>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</si>
  <si>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</si>
  <si>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</si>
  <si>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</si>
  <si>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</si>
  <si>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</si>
  <si>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</si>
  <si>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</si>
  <si>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</si>
  <si>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</si>
  <si>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</si>
  <si>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</si>
  <si>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</si>
  <si>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</si>
  <si>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</si>
  <si>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</si>
  <si>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</si>
  <si>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</si>
  <si>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</si>
  <si>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</si>
  <si>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</si>
  <si>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</si>
  <si>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</si>
  <si>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</si>
  <si>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</si>
  <si>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</si>
  <si>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</si>
  <si>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</si>
  <si>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</si>
  <si>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</si>
  <si>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</si>
  <si>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</si>
  <si>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</si>
  <si>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</si>
  <si>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</si>
  <si>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</si>
  <si>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</si>
  <si>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</si>
  <si>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</si>
  <si>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</si>
  <si>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</si>
  <si>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</si>
  <si>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</si>
  <si>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</si>
  <si>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</si>
  <si>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</si>
  <si>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</si>
  <si>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</si>
  <si>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</si>
  <si>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</si>
  <si>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</si>
  <si>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</si>
  <si>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</si>
  <si>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</si>
  <si>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</si>
  <si>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</si>
  <si>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</si>
  <si>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</si>
  <si>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</si>
  <si>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</si>
  <si>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</si>
  <si>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</si>
  <si>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</si>
  <si>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</si>
  <si>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</si>
  <si>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</si>
  <si>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</si>
  <si>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</si>
  <si>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</si>
  <si>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</si>
  <si>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</si>
  <si>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</si>
  <si>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</si>
  <si>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</si>
  <si>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</si>
  <si>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</si>
  <si>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</si>
  <si>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</si>
  <si>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</si>
  <si>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</si>
  <si>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</si>
  <si>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</si>
  <si>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</si>
  <si>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</si>
  <si>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</si>
  <si>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</si>
  <si>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</si>
  <si>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</si>
  <si>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</si>
  <si>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</si>
  <si>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</si>
  <si>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</si>
  <si>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</si>
  <si>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</si>
  <si>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</si>
  <si>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</si>
  <si>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</si>
  <si>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</si>
  <si>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</si>
  <si>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</si>
  <si>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</si>
  <si>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</si>
  <si>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</si>
  <si>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</si>
  <si>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</si>
  <si>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</si>
  <si>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</si>
  <si>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</si>
  <si>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</si>
  <si>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</si>
  <si>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</si>
  <si>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</si>
  <si>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</si>
  <si>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</si>
  <si>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</si>
  <si>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</si>
  <si>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</si>
  <si>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</si>
  <si>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</si>
  <si>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</si>
  <si>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</si>
  <si>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</si>
  <si>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</si>
  <si>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</si>
  <si>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</si>
  <si>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</si>
  <si>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</si>
  <si>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</si>
  <si>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</si>
  <si>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</si>
  <si>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</si>
  <si>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</si>
  <si>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</si>
  <si>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</si>
  <si>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NSE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</si>
  <si>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</si>
  <si>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</si>
  <si>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</si>
  <si>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</si>
  <si>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</si>
  <si>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</si>
  <si>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</si>
  <si>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</si>
  <si>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</si>
  <si>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</si>
  <si>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</si>
  <si>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</si>
  <si>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</si>
  <si>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</si>
  <si>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</si>
  <si>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</si>
  <si>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</si>
  <si>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</si>
  <si>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</si>
  <si>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</si>
  <si>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</si>
  <si>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</si>
  <si>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</si>
  <si>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</si>
  <si>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</si>
  <si>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</si>
  <si>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</si>
  <si>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</si>
  <si>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</si>
  <si>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</si>
  <si>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</si>
  <si>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</si>
  <si>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</si>
  <si>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</si>
  <si>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</si>
  <si>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</si>
  <si>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</si>
  <si>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</si>
  <si>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</si>
  <si>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</si>
  <si>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</si>
  <si>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</si>
  <si>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</si>
  <si>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</si>
  <si>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</si>
  <si>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</si>
  <si>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</si>
  <si>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</si>
  <si>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</si>
  <si>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</si>
  <si>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</si>
  <si>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</si>
  <si>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</si>
  <si>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</si>
  <si>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1550-1600</t>
  </si>
  <si>
    <t>INDUSTOWER</t>
  </si>
  <si>
    <t>187-193</t>
  </si>
  <si>
    <t>3900-4000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</si>
  <si>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</si>
  <si>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</si>
  <si>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</si>
  <si>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</si>
  <si>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</si>
  <si>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</si>
  <si>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</si>
  <si>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</si>
  <si>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</si>
  <si>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NIFTY 13800 PE 11-FEB</t>
  </si>
  <si>
    <t>NIFTY 13400 PE 11-FEB</t>
  </si>
  <si>
    <t>NIFTY 13800 PE 4-FEB</t>
  </si>
  <si>
    <t>OLGA TRADING PRIVATE LIMITED</t>
  </si>
  <si>
    <t>Retail Research Technical Calls &amp; Fundamental Performance Report for the month of February-2021</t>
  </si>
  <si>
    <t>2235-2245</t>
  </si>
  <si>
    <t>2500-2550</t>
  </si>
  <si>
    <t>2400-2450</t>
  </si>
  <si>
    <t xml:space="preserve">AUROPHARMA FEB FUT </t>
  </si>
  <si>
    <t>960-965</t>
  </si>
  <si>
    <t>RELIANCE FEB FUT</t>
  </si>
  <si>
    <t>600-610</t>
  </si>
  <si>
    <t>NIFTY FEB FUT</t>
  </si>
  <si>
    <t>Profit of Rs.11/-</t>
  </si>
  <si>
    <t>Profit of Rs.14/-</t>
  </si>
  <si>
    <t>BATAINDIA FEB FUT</t>
  </si>
  <si>
    <t>1600-1620</t>
  </si>
  <si>
    <t>Profit of Rs.17/-</t>
  </si>
  <si>
    <t>Profit of Rs.75.10</t>
  </si>
  <si>
    <t>1920-1950</t>
  </si>
  <si>
    <t>Loss of Rs, 120/-</t>
  </si>
  <si>
    <t>NIFTY 14800 PE 4-FEB</t>
  </si>
  <si>
    <t>100-120</t>
  </si>
  <si>
    <t>Profit of Rs.20.50/-</t>
  </si>
  <si>
    <t>Profit of Rs.19.50/-</t>
  </si>
  <si>
    <t>Profit of Rs.15.50/-</t>
  </si>
  <si>
    <t>Profit of Rs.107.5/-</t>
  </si>
  <si>
    <t>Profit of Rs.43.5/-</t>
  </si>
  <si>
    <t>640-650</t>
  </si>
  <si>
    <t>495-505</t>
  </si>
  <si>
    <t>AUROPHARMA FEB FUT</t>
  </si>
  <si>
    <t>Profit of Rs.18/-</t>
  </si>
  <si>
    <t>Loss of Rs.20/-</t>
  </si>
  <si>
    <t>NIFTY 15100 CE 25-FEB</t>
  </si>
  <si>
    <t>50-10</t>
  </si>
  <si>
    <t>Loss of Rs.19/-</t>
  </si>
  <si>
    <t xml:space="preserve"> ZEEL</t>
  </si>
  <si>
    <t>230-235</t>
  </si>
  <si>
    <t>HDFCLIFE FEB FUT</t>
  </si>
  <si>
    <t>Profit of Rs.10.5/-</t>
  </si>
  <si>
    <t>1750-1800</t>
  </si>
  <si>
    <t>Profit of Rs.160/-</t>
  </si>
  <si>
    <t>2200-2210</t>
  </si>
  <si>
    <t>2400-2500</t>
  </si>
  <si>
    <t>Loss of Rs, 98/-</t>
  </si>
  <si>
    <t>Loss of Rs, 32.5/-</t>
  </si>
  <si>
    <t xml:space="preserve">NIFTY 15200 CE 25-FEB </t>
  </si>
  <si>
    <t>Profit of Rs.13/-</t>
  </si>
  <si>
    <t>1500-1530</t>
  </si>
  <si>
    <t>1800-1850</t>
  </si>
  <si>
    <t>BANKNIFTY 36500 CE 25-FEB</t>
  </si>
  <si>
    <t>100-50</t>
  </si>
  <si>
    <t>Loss of Rs, 117.5/-</t>
  </si>
  <si>
    <t>Profit of Rs.65.5</t>
  </si>
  <si>
    <t>Profit of Rs.82.5</t>
  </si>
  <si>
    <t>Profit of Rs.105/-</t>
  </si>
  <si>
    <t>Loss of Rs.6.5/-</t>
  </si>
  <si>
    <t>222-225</t>
  </si>
  <si>
    <t>Profit of Rs.3.25/-</t>
  </si>
  <si>
    <t>Profit of Rs, 52.5/-</t>
  </si>
  <si>
    <t>Profit of Rs, 95/-</t>
  </si>
  <si>
    <t>18000-18200</t>
  </si>
  <si>
    <t>BANKNIFTY 37400 CE 25-FEB</t>
  </si>
  <si>
    <t>Loss of Rs, 152/-</t>
  </si>
  <si>
    <t>Part profit of Rs.31/-</t>
  </si>
  <si>
    <t>Loss of Rs, 99.5/-</t>
  </si>
  <si>
    <t>SRF FEB FUT</t>
  </si>
  <si>
    <t>1780-1800</t>
  </si>
  <si>
    <t>PARLEIND</t>
  </si>
  <si>
    <t>PIL ENTERPRISE PRIVATE LIMITED</t>
  </si>
  <si>
    <t>Loss of Rs.121.8/-</t>
  </si>
  <si>
    <t>Profit of Rs.6.75/-</t>
  </si>
  <si>
    <t>620-625</t>
  </si>
  <si>
    <t>ASIANPAINT FEB FUT</t>
  </si>
  <si>
    <t>2450-2470</t>
  </si>
  <si>
    <t>Profit of Rs.80/-</t>
  </si>
  <si>
    <t xml:space="preserve">BANKNIFTY 36800 PE 25-FEB </t>
  </si>
  <si>
    <t>600-700</t>
  </si>
  <si>
    <t>OZONEWORLD</t>
  </si>
  <si>
    <t>GRAVITON RESEARCH CAPITAL LLP</t>
  </si>
  <si>
    <t>SANWARIA</t>
  </si>
  <si>
    <t>Sanwaria Consumer Ltd.</t>
  </si>
  <si>
    <t>SHRINATHJI DALL MILLS</t>
  </si>
  <si>
    <t>Profit of Rs.4/-</t>
  </si>
  <si>
    <t>98-100</t>
  </si>
  <si>
    <t>Profit of Rs.23.5/-</t>
  </si>
  <si>
    <t>M&amp;MFIN FEB FUT</t>
  </si>
  <si>
    <t>212-210</t>
  </si>
  <si>
    <t>Profit of Rs.2.25/-</t>
  </si>
  <si>
    <t>NIFTY 14800 PE 25-FEB</t>
  </si>
  <si>
    <t>NIFTY 15250 PE 18-FEB</t>
  </si>
  <si>
    <t>ELLORATRAD</t>
  </si>
  <si>
    <t>PATEL PRAKASH CHANDULAL</t>
  </si>
  <si>
    <t>RELICAB</t>
  </si>
  <si>
    <t>Profit of Rs.20/-</t>
  </si>
  <si>
    <t>ASIANPAINT 2440 CE 25-FEB</t>
  </si>
  <si>
    <t>45-50</t>
  </si>
  <si>
    <t>Loss of Rs.6/-</t>
  </si>
  <si>
    <t>49-50</t>
  </si>
  <si>
    <t>Loss of Rs.2.15/-</t>
  </si>
  <si>
    <t>74.5-75</t>
  </si>
  <si>
    <t>84-86</t>
  </si>
  <si>
    <t>BGJL</t>
  </si>
  <si>
    <t>JANUSCORP</t>
  </si>
  <si>
    <t>VIRALKUMAR RASIKBHAI PATEL</t>
  </si>
  <si>
    <t>NAVEEN GUPTA</t>
  </si>
  <si>
    <t>MITSU CHEM PLAST LIMITED</t>
  </si>
  <si>
    <t>MADHAV</t>
  </si>
  <si>
    <t>Madhav Marbles and Granit</t>
  </si>
  <si>
    <t>SHAH NIRAJ RAJNIKANT</t>
  </si>
  <si>
    <t>MAJESCO</t>
  </si>
  <si>
    <t>Majesco Limited</t>
  </si>
  <si>
    <t>Loss of Rs.3/-</t>
  </si>
  <si>
    <t>Loss of Rs.50/-</t>
  </si>
  <si>
    <t>Profit of Rs.5/-</t>
  </si>
  <si>
    <t>503-508</t>
  </si>
  <si>
    <t>550-560</t>
  </si>
  <si>
    <t>310-305</t>
  </si>
  <si>
    <t>Profit of Rs.6.5/-</t>
  </si>
  <si>
    <t>106.5-107.5</t>
  </si>
  <si>
    <t>103-100</t>
  </si>
  <si>
    <t>NIFTY 14500 PE 25-FEB</t>
  </si>
  <si>
    <t>Profit of Rs, 70/-</t>
  </si>
  <si>
    <t>Loss of Rs.37/-</t>
  </si>
  <si>
    <t>23-25</t>
  </si>
  <si>
    <t>ASRL</t>
  </si>
  <si>
    <t>JAYANTILAL HANSRAJ HUF</t>
  </si>
  <si>
    <t>N VENKATASWAMY NAIDU</t>
  </si>
  <si>
    <t>SANDEEP KAUR PAUL</t>
  </si>
  <si>
    <t>DGL</t>
  </si>
  <si>
    <t>VISHWADEEP SHARMA</t>
  </si>
  <si>
    <t>JINESH ASHWIN MATALIA</t>
  </si>
  <si>
    <t>MAANOR INVESTMENTS PRIVATE LIMITED .</t>
  </si>
  <si>
    <t>ANKUR ANILBHAI MODESRA</t>
  </si>
  <si>
    <t>ASIA INVESTMENTS PRIVATE LIMITED</t>
  </si>
  <si>
    <t>KYB CORPORATION</t>
  </si>
  <si>
    <t>GAMMNINFRA</t>
  </si>
  <si>
    <t>LGOF GLOBAL OPPORTUNITIES LIMITED</t>
  </si>
  <si>
    <t>ICICI BANK LIMITED</t>
  </si>
  <si>
    <t>GGENG</t>
  </si>
  <si>
    <t>KAMAL BERIWAL</t>
  </si>
  <si>
    <t>RAMESH SAWALRAM SARAOGI</t>
  </si>
  <si>
    <t>HARISH</t>
  </si>
  <si>
    <t>VARSHA CHUGH</t>
  </si>
  <si>
    <t>BC INDIA INVESTMENTS</t>
  </si>
  <si>
    <t>IISL</t>
  </si>
  <si>
    <t>KALPEN RAMESHCHANDRA SHAH</t>
  </si>
  <si>
    <t>SOMANI MAHESH BHOGILAL</t>
  </si>
  <si>
    <t>BHAVIN INDRAJITBHAI PARIKH</t>
  </si>
  <si>
    <t>SAUMIL ARVINDBHAI BHAVNAGARI</t>
  </si>
  <si>
    <t>NARENDRA SHANKARLAL TANNA</t>
  </si>
  <si>
    <t>JONJUA</t>
  </si>
  <si>
    <t>DINA ASHWIN JASANI</t>
  </si>
  <si>
    <t>RUCHI GUPTA</t>
  </si>
  <si>
    <t>PARESH DHIRAJLAL SHAH</t>
  </si>
  <si>
    <t>KDLL</t>
  </si>
  <si>
    <t>MISHA JAIN</t>
  </si>
  <si>
    <t>MUNISH KUMAR</t>
  </si>
  <si>
    <t>MITSU</t>
  </si>
  <si>
    <t>SARYU RAJESH NAGDA</t>
  </si>
  <si>
    <t>MUTHTFN</t>
  </si>
  <si>
    <t>SAIF INDIA VI FII HOLDINGS LIMITED</t>
  </si>
  <si>
    <t>OSIAJEE</t>
  </si>
  <si>
    <t>ACVC FOREX PRIVATE LIMITED</t>
  </si>
  <si>
    <t>NILAM MILAN SHAH</t>
  </si>
  <si>
    <t>PECOS</t>
  </si>
  <si>
    <t>GAURANG PARMANAND SHAH</t>
  </si>
  <si>
    <t>PRISMMEDI</t>
  </si>
  <si>
    <t>TANAY KAMAL SEETHA</t>
  </si>
  <si>
    <t>MONABEN ANAND PATEL .</t>
  </si>
  <si>
    <t>PRUDENTIAL INVESTMENT SOLUTION</t>
  </si>
  <si>
    <t>RAM MOONDRA</t>
  </si>
  <si>
    <t>MONIKA RAJPUT</t>
  </si>
  <si>
    <t>VINOD HARILAL JHAVERI</t>
  </si>
  <si>
    <t>VIMLABEN LILADHAR DEDHIA</t>
  </si>
  <si>
    <t>RIDINGS</t>
  </si>
  <si>
    <t>NIKUNJ STOCK BROKERS LIMITED</t>
  </si>
  <si>
    <t>DINESHBHAI BABUBHAI CHAUDHARI</t>
  </si>
  <si>
    <t>SSPNFIN</t>
  </si>
  <si>
    <t>ASHOK KUMAR SINGH</t>
  </si>
  <si>
    <t>DEVJEET CHAKRABORTY</t>
  </si>
  <si>
    <t>SANGEETA CHANDU JAIN</t>
  </si>
  <si>
    <t>TRANWAY</t>
  </si>
  <si>
    <t>DIMPLE VIPUL PATEL</t>
  </si>
  <si>
    <t>VALIANT</t>
  </si>
  <si>
    <t>OSTRICH ESTATE PRIVATE LIMITED</t>
  </si>
  <si>
    <t>AMDIND</t>
  </si>
  <si>
    <t>AMD Industries Limited</t>
  </si>
  <si>
    <t>B M TRADERS</t>
  </si>
  <si>
    <t>ASLIND</t>
  </si>
  <si>
    <t>ASL Industries Limited</t>
  </si>
  <si>
    <t>SHRENI SHARES PRIVATE LIMITED</t>
  </si>
  <si>
    <t>HAPPSTMNDS</t>
  </si>
  <si>
    <t>Happiest Minds Techno Ltd</t>
  </si>
  <si>
    <t>VLS FINANCE LTD</t>
  </si>
  <si>
    <t>MUTHOOTCAP</t>
  </si>
  <si>
    <t>Muthoot Cap Serv Ltd</t>
  </si>
  <si>
    <t>TEMBO</t>
  </si>
  <si>
    <t>Tembo Global Ind Ltd</t>
  </si>
  <si>
    <t>RAVI GOYAL</t>
  </si>
  <si>
    <t>ADROIT FINANCIAL SERVICES PVT LTD</t>
  </si>
  <si>
    <t>DISPLAY COMMERCIAL PRIVATE LIMITED</t>
  </si>
  <si>
    <t>INDIA ACORN ICAV</t>
  </si>
  <si>
    <t>TAINWALCHM</t>
  </si>
  <si>
    <t>Tainwala Chem &amp; Plastics</t>
  </si>
  <si>
    <t>PRADEEPKUMAR PALANIMUTHU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</si>
</sst>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9" fillId="35" borderId="28" applyNumberFormat="0" applyAlignment="0" applyProtection="0"/>
    <xf numFmtId="0" fontId="39" fillId="35" borderId="28" applyNumberFormat="0" applyAlignment="0" applyProtection="0"/>
    <xf numFmtId="0" fontId="39" fillId="35" borderId="28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30" fillId="0" borderId="30" applyNumberFormat="0" applyFill="0" applyAlignment="0" applyProtection="0"/>
    <xf numFmtId="0" fontId="30" fillId="0" borderId="30" applyNumberFormat="0" applyFill="0" applyAlignment="0" applyProtection="0"/>
    <xf numFmtId="0" fontId="30" fillId="0" borderId="30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1" applyNumberFormat="0" applyAlignment="0" applyProtection="0"/>
    <xf numFmtId="0" fontId="44" fillId="56" borderId="31" applyNumberFormat="0" applyAlignment="0" applyProtection="0"/>
    <xf numFmtId="0" fontId="44" fillId="56" borderId="31" applyNumberFormat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25" fillId="0" borderId="0"/>
    <xf numFmtId="0" fontId="38" fillId="0" borderId="27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6" fillId="54" borderId="34" applyNumberFormat="0" applyAlignment="0" applyProtection="0"/>
    <xf numFmtId="0" fontId="46" fillId="54" borderId="34" applyNumberFormat="0" applyAlignment="0" applyProtection="0"/>
    <xf numFmtId="0" fontId="46" fillId="54" borderId="34" applyNumberFormat="0" applyAlignment="0" applyProtection="0"/>
    <xf numFmtId="0" fontId="45" fillId="0" borderId="33" applyNumberFormat="0" applyFill="0" applyAlignment="0" applyProtection="0"/>
    <xf numFmtId="0" fontId="45" fillId="0" borderId="33" applyNumberFormat="0" applyFill="0" applyAlignment="0" applyProtection="0"/>
    <xf numFmtId="0" fontId="45" fillId="0" borderId="33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610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7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7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7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7" fillId="2" borderId="35" xfId="0" applyNumberFormat="1" applyFont="1" applyFill="1" applyBorder="1" applyAlignment="1">
      <alignment horizontal="center" vertical="center"/>
    </xf>
    <xf numFmtId="166" fontId="47" fillId="2" borderId="35" xfId="0" applyNumberFormat="1" applyFont="1" applyFill="1" applyBorder="1" applyAlignment="1">
      <alignment horizontal="center" vertical="center"/>
    </xf>
    <xf numFmtId="0" fontId="47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7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50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7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7" fillId="2" borderId="0" xfId="0" applyFont="1" applyFill="1"/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165" fontId="47" fillId="58" borderId="37" xfId="0" applyNumberFormat="1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center"/>
    </xf>
    <xf numFmtId="0" fontId="50" fillId="45" borderId="35" xfId="0" applyFont="1" applyFill="1" applyBorder="1"/>
    <xf numFmtId="0" fontId="47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9" fillId="58" borderId="35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39" xfId="139" applyBorder="1"/>
    <xf numFmtId="15" fontId="0" fillId="0" borderId="35" xfId="0" applyNumberFormat="1" applyBorder="1"/>
    <xf numFmtId="0" fontId="0" fillId="45" borderId="35" xfId="0" applyFill="1" applyBorder="1" applyAlignment="1">
      <alignment horizontal="center"/>
    </xf>
    <xf numFmtId="166" fontId="0" fillId="45" borderId="35" xfId="0" applyNumberFormat="1" applyFill="1" applyBorder="1" applyAlignment="1">
      <alignment horizontal="center" vertical="center"/>
    </xf>
    <xf numFmtId="0" fontId="0" fillId="45" borderId="35" xfId="0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7" fillId="2" borderId="38" xfId="0" applyFont="1" applyFill="1" applyBorder="1" applyAlignment="1">
      <alignment horizontal="center" vertical="center"/>
    </xf>
    <xf numFmtId="1" fontId="47" fillId="2" borderId="35" xfId="0" applyNumberFormat="1" applyFont="1" applyFill="1" applyBorder="1" applyAlignment="1">
      <alignment horizontal="center" vertical="center"/>
    </xf>
    <xf numFmtId="0" fontId="47" fillId="58" borderId="35" xfId="0" applyNumberFormat="1" applyFont="1" applyFill="1" applyBorder="1" applyAlignment="1">
      <alignment horizontal="center" vertical="center"/>
    </xf>
    <xf numFmtId="165" fontId="47" fillId="58" borderId="35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" fontId="49" fillId="45" borderId="35" xfId="0" applyNumberFormat="1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7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7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7" fillId="58" borderId="35" xfId="0" applyFont="1" applyFill="1" applyBorder="1" applyAlignment="1">
      <alignment horizontal="center" vertical="top"/>
    </xf>
    <xf numFmtId="164" fontId="7" fillId="58" borderId="5" xfId="160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7" fillId="45" borderId="35" xfId="0" applyNumberFormat="1" applyFont="1" applyFill="1" applyBorder="1" applyAlignment="1">
      <alignment horizontal="center" vertical="center"/>
    </xf>
    <xf numFmtId="166" fontId="47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16" fontId="49" fillId="58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16" fontId="7" fillId="58" borderId="35" xfId="0" applyNumberFormat="1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7" fillId="59" borderId="35" xfId="160" applyFont="1" applyFill="1" applyBorder="1" applyAlignment="1">
      <alignment horizontal="center" vertical="top"/>
    </xf>
    <xf numFmtId="0" fontId="47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7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7" fillId="0" borderId="35" xfId="6" applyBorder="1"/>
    <xf numFmtId="2" fontId="47" fillId="0" borderId="35" xfId="6" applyNumberFormat="1" applyBorder="1"/>
    <xf numFmtId="1" fontId="0" fillId="49" borderId="35" xfId="0" applyNumberFormat="1" applyFill="1" applyBorder="1" applyAlignment="1">
      <alignment horizontal="center" vertical="center"/>
    </xf>
    <xf numFmtId="165" fontId="47" fillId="49" borderId="35" xfId="0" applyNumberFormat="1" applyFont="1" applyFill="1" applyBorder="1" applyAlignment="1">
      <alignment horizontal="center" vertical="center"/>
    </xf>
    <xf numFmtId="166" fontId="0" fillId="49" borderId="35" xfId="0" applyNumberFormat="1" applyFont="1" applyFill="1" applyBorder="1" applyAlignment="1">
      <alignment horizontal="center" vertical="center"/>
    </xf>
    <xf numFmtId="0" fontId="8" fillId="49" borderId="35" xfId="0" applyFont="1" applyFill="1" applyBorder="1" applyAlignment="1">
      <alignment horizontal="left"/>
    </xf>
    <xf numFmtId="0" fontId="47" fillId="49" borderId="35" xfId="0" applyFont="1" applyFill="1" applyBorder="1" applyAlignment="1">
      <alignment horizontal="center" vertical="center"/>
    </xf>
    <xf numFmtId="0" fontId="0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5" xfId="51" applyNumberFormat="1" applyFont="1" applyFill="1" applyBorder="1" applyAlignment="1" applyProtection="1">
      <alignment horizontal="center" vertical="center" wrapText="1"/>
    </xf>
    <xf numFmtId="16" fontId="7" fillId="49" borderId="35" xfId="160" applyNumberFormat="1" applyFont="1" applyFill="1" applyBorder="1" applyAlignment="1">
      <alignment horizontal="center" vertical="center"/>
    </xf>
    <xf numFmtId="170" fontId="7" fillId="2" borderId="35" xfId="0" applyNumberFormat="1" applyFont="1" applyFill="1" applyBorder="1" applyAlignment="1">
      <alignment horizontal="center" vertical="center"/>
    </xf>
    <xf numFmtId="0" fontId="47" fillId="60" borderId="38" xfId="0" applyNumberFormat="1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166" fontId="47" fillId="60" borderId="35" xfId="0" applyNumberFormat="1" applyFont="1" applyFill="1" applyBorder="1" applyAlignment="1">
      <alignment horizontal="center" vertical="center"/>
    </xf>
    <xf numFmtId="0" fontId="50" fillId="60" borderId="35" xfId="0" applyFont="1" applyFill="1" applyBorder="1"/>
    <xf numFmtId="0" fontId="8" fillId="60" borderId="35" xfId="0" applyFont="1" applyFill="1" applyBorder="1" applyAlignment="1">
      <alignment horizontal="center" vertical="center"/>
    </xf>
    <xf numFmtId="0" fontId="47" fillId="60" borderId="35" xfId="0" applyFont="1" applyFill="1" applyBorder="1" applyAlignment="1">
      <alignment horizontal="center" vertical="center"/>
    </xf>
    <xf numFmtId="0" fontId="47" fillId="60" borderId="38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0" fontId="7" fillId="60" borderId="35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10" fontId="7" fillId="60" borderId="35" xfId="51" applyNumberFormat="1" applyFont="1" applyFill="1" applyBorder="1" applyAlignment="1" applyProtection="1">
      <alignment horizontal="center" vertical="center" wrapText="1"/>
    </xf>
    <xf numFmtId="16" fontId="49" fillId="60" borderId="35" xfId="16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3" borderId="4" xfId="0" applyFill="1" applyBorder="1" applyAlignment="1">
      <alignment horizontal="left"/>
    </xf>
    <xf numFmtId="0" fontId="47" fillId="45" borderId="38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2" fontId="7" fillId="58" borderId="35" xfId="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16" fontId="49" fillId="45" borderId="35" xfId="16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4" fontId="7" fillId="45" borderId="36" xfId="160" applyFont="1" applyFill="1" applyBorder="1" applyAlignment="1">
      <alignment horizontal="center" vertical="center"/>
    </xf>
    <xf numFmtId="164" fontId="7" fillId="45" borderId="38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7" fillId="45" borderId="38" xfId="160" applyNumberFormat="1" applyFont="1" applyFill="1" applyBorder="1" applyAlignment="1">
      <alignment horizontal="center" vertical="center"/>
    </xf>
    <xf numFmtId="0" fontId="47" fillId="45" borderId="36" xfId="0" applyNumberFormat="1" applyFont="1" applyFill="1" applyBorder="1" applyAlignment="1">
      <alignment horizontal="center" vertical="center"/>
    </xf>
    <xf numFmtId="0" fontId="47" fillId="45" borderId="38" xfId="0" applyNumberFormat="1" applyFont="1" applyFill="1" applyBorder="1" applyAlignment="1">
      <alignment horizontal="center" vertical="center"/>
    </xf>
    <xf numFmtId="165" fontId="47" fillId="45" borderId="36" xfId="0" applyNumberFormat="1" applyFont="1" applyFill="1" applyBorder="1" applyAlignment="1">
      <alignment horizontal="center" vertical="center"/>
    </xf>
    <xf numFmtId="165" fontId="47" fillId="45" borderId="38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8" xfId="0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164" fontId="7" fillId="58" borderId="38" xfId="160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16" fontId="49" fillId="58" borderId="38" xfId="16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1" sqref="C21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6"/>
      <c r="B2" s="307"/>
      <c r="C2" s="306"/>
      <c r="D2" s="306"/>
      <c r="E2" s="306"/>
      <c r="F2" s="306"/>
      <c r="G2" s="306"/>
      <c r="H2" s="308"/>
      <c r="I2" s="322"/>
      <c r="J2" s="322"/>
      <c r="K2" s="322"/>
      <c r="L2" s="258"/>
    </row>
    <row r="3" spans="1:12">
      <c r="A3" s="306"/>
      <c r="B3" s="307"/>
      <c r="C3" s="306"/>
      <c r="D3" s="306"/>
      <c r="E3" s="306"/>
      <c r="F3" s="306"/>
      <c r="G3" s="306"/>
      <c r="H3" s="308"/>
      <c r="I3" s="322"/>
      <c r="J3" s="322"/>
      <c r="K3" s="322"/>
      <c r="L3" s="258"/>
    </row>
    <row r="4" spans="1:12">
      <c r="A4" s="306"/>
      <c r="B4" s="307"/>
      <c r="C4" s="306"/>
      <c r="D4" s="306"/>
      <c r="E4" s="306"/>
      <c r="F4" s="306"/>
      <c r="G4" s="306"/>
      <c r="H4" s="308"/>
      <c r="I4" s="322"/>
      <c r="J4" s="322"/>
      <c r="K4" s="322"/>
      <c r="L4" s="258"/>
    </row>
    <row r="5" spans="1:12" s="50" customFormat="1">
      <c r="A5" s="85"/>
      <c r="B5" s="309"/>
      <c r="C5" s="85"/>
      <c r="D5" s="85"/>
      <c r="E5" s="85"/>
      <c r="F5" s="85"/>
      <c r="G5" s="85"/>
      <c r="H5" s="309"/>
    </row>
    <row r="6" spans="1:12" s="50" customFormat="1">
      <c r="A6" s="85"/>
      <c r="B6" s="309"/>
      <c r="C6" s="85"/>
      <c r="D6" s="85"/>
      <c r="E6" s="85"/>
      <c r="F6" s="85"/>
      <c r="G6" s="85"/>
      <c r="H6" s="309"/>
    </row>
    <row r="7" spans="1:12" s="50" customFormat="1">
      <c r="A7" s="85"/>
      <c r="B7" s="309"/>
      <c r="C7" s="85"/>
      <c r="D7" s="85"/>
      <c r="E7" s="85"/>
      <c r="F7" s="85"/>
      <c r="G7" s="85"/>
      <c r="H7" s="309"/>
    </row>
    <row r="8" spans="1:12" s="50" customFormat="1">
      <c r="A8" s="85"/>
      <c r="B8" s="309"/>
      <c r="C8" s="85"/>
      <c r="D8" s="85"/>
      <c r="E8" s="85"/>
      <c r="F8" s="85"/>
      <c r="G8" s="85"/>
      <c r="H8" s="309"/>
    </row>
    <row r="10" spans="1:12" ht="15.75">
      <c r="B10" s="266">
        <v>44250</v>
      </c>
      <c r="C10" s="310"/>
      <c r="E10" s="311"/>
    </row>
    <row r="11" spans="1:12">
      <c r="B11" s="266"/>
      <c r="C11" s="312"/>
    </row>
    <row r="12" spans="1:12">
      <c r="B12" s="313" t="s">
        <v>1</v>
      </c>
      <c r="C12" s="262" t="s">
        <v>2</v>
      </c>
      <c r="D12" s="313" t="s">
        <v>3</v>
      </c>
    </row>
    <row r="13" spans="1:12">
      <c r="B13" s="314">
        <v>1</v>
      </c>
      <c r="C13" s="315" t="s">
        <v>4</v>
      </c>
      <c r="D13" s="316" t="s">
        <v>5</v>
      </c>
    </row>
    <row r="14" spans="1:12">
      <c r="B14" s="314">
        <v>2</v>
      </c>
      <c r="C14" s="315" t="s">
        <v>6</v>
      </c>
      <c r="D14" s="316" t="s">
        <v>7</v>
      </c>
    </row>
    <row r="15" spans="1:12">
      <c r="B15" s="317">
        <v>3</v>
      </c>
      <c r="C15" s="318" t="s">
        <v>8</v>
      </c>
      <c r="D15" s="316" t="s">
        <v>9</v>
      </c>
    </row>
    <row r="16" spans="1:12">
      <c r="B16" s="118">
        <v>4</v>
      </c>
      <c r="C16" s="319" t="s">
        <v>10</v>
      </c>
      <c r="D16" s="320" t="s">
        <v>11</v>
      </c>
    </row>
    <row r="17" spans="2:11">
      <c r="B17" s="118">
        <v>5</v>
      </c>
      <c r="C17" s="319" t="s">
        <v>12</v>
      </c>
      <c r="D17" s="321"/>
    </row>
    <row r="25" spans="2:11">
      <c r="E25" s="386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K13" sqref="K13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5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</row>
    <row r="3" spans="1:16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</row>
    <row r="4" spans="1:16" ht="6.75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</row>
    <row r="5" spans="1:16" ht="24" customHeight="1">
      <c r="M5" s="246" t="s">
        <v>14</v>
      </c>
    </row>
    <row r="6" spans="1:16" ht="16.5" customHeight="1" thickBot="1">
      <c r="A6" s="282" t="s">
        <v>15</v>
      </c>
      <c r="B6" s="282"/>
      <c r="L6" s="266">
        <f>Main!B10</f>
        <v>44250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6"/>
      <c r="B8" s="296"/>
      <c r="K8" s="266"/>
      <c r="L8" s="266"/>
      <c r="M8" s="266"/>
    </row>
    <row r="9" spans="1:16" ht="27.75" customHeight="1" thickBot="1">
      <c r="A9" s="579" t="s">
        <v>16</v>
      </c>
      <c r="B9" s="581" t="s">
        <v>17</v>
      </c>
      <c r="C9" s="581" t="s">
        <v>18</v>
      </c>
      <c r="D9" s="581" t="s">
        <v>838</v>
      </c>
      <c r="E9" s="260" t="s">
        <v>19</v>
      </c>
      <c r="F9" s="260" t="s">
        <v>20</v>
      </c>
      <c r="G9" s="576" t="s">
        <v>21</v>
      </c>
      <c r="H9" s="577"/>
      <c r="I9" s="578"/>
      <c r="J9" s="576" t="s">
        <v>22</v>
      </c>
      <c r="K9" s="577"/>
      <c r="L9" s="578"/>
      <c r="M9" s="260"/>
      <c r="N9" s="267"/>
      <c r="O9" s="267"/>
      <c r="P9" s="267"/>
    </row>
    <row r="10" spans="1:16" ht="59.25" customHeight="1">
      <c r="A10" s="580"/>
      <c r="B10" s="582" t="s">
        <v>17</v>
      </c>
      <c r="C10" s="582"/>
      <c r="D10" s="582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300" t="s">
        <v>33</v>
      </c>
    </row>
    <row r="11" spans="1:16" ht="15">
      <c r="A11" s="263">
        <v>1</v>
      </c>
      <c r="B11" s="364" t="s">
        <v>34</v>
      </c>
      <c r="C11" s="476" t="s">
        <v>35</v>
      </c>
      <c r="D11" s="477">
        <v>44252</v>
      </c>
      <c r="E11" s="285">
        <v>35254.550000000003</v>
      </c>
      <c r="F11" s="285">
        <v>35481.85</v>
      </c>
      <c r="G11" s="297">
        <v>34847.699999999997</v>
      </c>
      <c r="H11" s="297">
        <v>34440.85</v>
      </c>
      <c r="I11" s="297">
        <v>33806.699999999997</v>
      </c>
      <c r="J11" s="297">
        <v>35888.699999999997</v>
      </c>
      <c r="K11" s="297">
        <v>36522.850000000006</v>
      </c>
      <c r="L11" s="297">
        <v>36929.699999999997</v>
      </c>
      <c r="M11" s="284">
        <v>36116</v>
      </c>
      <c r="N11" s="284">
        <v>35075</v>
      </c>
      <c r="O11" s="474">
        <v>1806250</v>
      </c>
      <c r="P11" s="475">
        <v>-1.664557048167354E-2</v>
      </c>
    </row>
    <row r="12" spans="1:16" ht="15">
      <c r="A12" s="263">
        <v>2</v>
      </c>
      <c r="B12" s="364" t="s">
        <v>34</v>
      </c>
      <c r="C12" s="476" t="s">
        <v>36</v>
      </c>
      <c r="D12" s="477">
        <v>44252</v>
      </c>
      <c r="E12" s="298">
        <v>14672.65</v>
      </c>
      <c r="F12" s="298">
        <v>14771.75</v>
      </c>
      <c r="G12" s="299">
        <v>14540.65</v>
      </c>
      <c r="H12" s="299">
        <v>14408.65</v>
      </c>
      <c r="I12" s="299">
        <v>14177.55</v>
      </c>
      <c r="J12" s="299">
        <v>14903.75</v>
      </c>
      <c r="K12" s="299">
        <v>15134.849999999999</v>
      </c>
      <c r="L12" s="299">
        <v>15266.85</v>
      </c>
      <c r="M12" s="286">
        <v>15002.85</v>
      </c>
      <c r="N12" s="286">
        <v>14639.75</v>
      </c>
      <c r="O12" s="301">
        <v>12555450</v>
      </c>
      <c r="P12" s="302">
        <v>-3.5268490024549633E-2</v>
      </c>
    </row>
    <row r="13" spans="1:16" ht="15">
      <c r="A13" s="263">
        <v>3</v>
      </c>
      <c r="B13" s="364" t="s">
        <v>34</v>
      </c>
      <c r="C13" s="476" t="s">
        <v>836</v>
      </c>
      <c r="D13" s="477">
        <v>44252</v>
      </c>
      <c r="E13" s="427">
        <v>16483.150000000001</v>
      </c>
      <c r="F13" s="427">
        <v>16607.883333333335</v>
      </c>
      <c r="G13" s="428">
        <v>16275.866666666669</v>
      </c>
      <c r="H13" s="428">
        <v>16068.583333333332</v>
      </c>
      <c r="I13" s="428">
        <v>15736.566666666666</v>
      </c>
      <c r="J13" s="428">
        <v>16815.166666666672</v>
      </c>
      <c r="K13" s="428">
        <v>17147.183333333342</v>
      </c>
      <c r="L13" s="428">
        <v>17354.466666666674</v>
      </c>
      <c r="M13" s="429">
        <v>16939.900000000001</v>
      </c>
      <c r="N13" s="429">
        <v>16400.599999999999</v>
      </c>
      <c r="O13" s="430">
        <v>25240</v>
      </c>
      <c r="P13" s="431">
        <v>-3.9573820395738202E-2</v>
      </c>
    </row>
    <row r="14" spans="1:16" ht="15">
      <c r="A14" s="263">
        <v>4</v>
      </c>
      <c r="B14" s="384" t="s">
        <v>39</v>
      </c>
      <c r="C14" s="476" t="s">
        <v>736</v>
      </c>
      <c r="D14" s="477">
        <v>44252</v>
      </c>
      <c r="E14" s="298">
        <v>1224.3499999999999</v>
      </c>
      <c r="F14" s="298">
        <v>1214.2</v>
      </c>
      <c r="G14" s="299">
        <v>1193.4000000000001</v>
      </c>
      <c r="H14" s="299">
        <v>1162.45</v>
      </c>
      <c r="I14" s="299">
        <v>1141.6500000000001</v>
      </c>
      <c r="J14" s="299">
        <v>1245.1500000000001</v>
      </c>
      <c r="K14" s="299">
        <v>1265.9499999999998</v>
      </c>
      <c r="L14" s="299">
        <v>1296.9000000000001</v>
      </c>
      <c r="M14" s="286">
        <v>1235</v>
      </c>
      <c r="N14" s="286">
        <v>1183.25</v>
      </c>
      <c r="O14" s="301">
        <v>450500</v>
      </c>
      <c r="P14" s="302">
        <v>-8.1455805892547667E-2</v>
      </c>
    </row>
    <row r="15" spans="1:16" ht="15">
      <c r="A15" s="263">
        <v>5</v>
      </c>
      <c r="B15" s="364" t="s">
        <v>37</v>
      </c>
      <c r="C15" s="476" t="s">
        <v>38</v>
      </c>
      <c r="D15" s="477">
        <v>44252</v>
      </c>
      <c r="E15" s="298">
        <v>1703.35</v>
      </c>
      <c r="F15" s="298">
        <v>1718.2</v>
      </c>
      <c r="G15" s="299">
        <v>1679.65</v>
      </c>
      <c r="H15" s="299">
        <v>1655.95</v>
      </c>
      <c r="I15" s="299">
        <v>1617.4</v>
      </c>
      <c r="J15" s="299">
        <v>1741.9</v>
      </c>
      <c r="K15" s="299">
        <v>1780.4499999999998</v>
      </c>
      <c r="L15" s="299">
        <v>1804.15</v>
      </c>
      <c r="M15" s="286">
        <v>1756.75</v>
      </c>
      <c r="N15" s="286">
        <v>1694.5</v>
      </c>
      <c r="O15" s="301">
        <v>3188000</v>
      </c>
      <c r="P15" s="302">
        <v>-3.1150281112292965E-2</v>
      </c>
    </row>
    <row r="16" spans="1:16" ht="15">
      <c r="A16" s="263">
        <v>6</v>
      </c>
      <c r="B16" s="364" t="s">
        <v>39</v>
      </c>
      <c r="C16" s="476" t="s">
        <v>40</v>
      </c>
      <c r="D16" s="477">
        <v>44252</v>
      </c>
      <c r="E16" s="298">
        <v>807.2</v>
      </c>
      <c r="F16" s="298">
        <v>801.1</v>
      </c>
      <c r="G16" s="299">
        <v>787.5</v>
      </c>
      <c r="H16" s="299">
        <v>767.8</v>
      </c>
      <c r="I16" s="299">
        <v>754.19999999999993</v>
      </c>
      <c r="J16" s="299">
        <v>820.80000000000007</v>
      </c>
      <c r="K16" s="299">
        <v>834.4000000000002</v>
      </c>
      <c r="L16" s="299">
        <v>854.10000000000014</v>
      </c>
      <c r="M16" s="286">
        <v>814.7</v>
      </c>
      <c r="N16" s="286">
        <v>781.4</v>
      </c>
      <c r="O16" s="301">
        <v>17684000</v>
      </c>
      <c r="P16" s="302">
        <v>1.4107122376419314E-2</v>
      </c>
    </row>
    <row r="17" spans="1:16" ht="15">
      <c r="A17" s="263">
        <v>7</v>
      </c>
      <c r="B17" s="364" t="s">
        <v>39</v>
      </c>
      <c r="C17" s="476" t="s">
        <v>41</v>
      </c>
      <c r="D17" s="477">
        <v>44252</v>
      </c>
      <c r="E17" s="298">
        <v>675.9</v>
      </c>
      <c r="F17" s="298">
        <v>669.18333333333339</v>
      </c>
      <c r="G17" s="299">
        <v>657.36666666666679</v>
      </c>
      <c r="H17" s="299">
        <v>638.83333333333337</v>
      </c>
      <c r="I17" s="299">
        <v>627.01666666666677</v>
      </c>
      <c r="J17" s="299">
        <v>687.71666666666681</v>
      </c>
      <c r="K17" s="299">
        <v>699.53333333333342</v>
      </c>
      <c r="L17" s="299">
        <v>718.06666666666683</v>
      </c>
      <c r="M17" s="286">
        <v>681</v>
      </c>
      <c r="N17" s="286">
        <v>650.65</v>
      </c>
      <c r="O17" s="301">
        <v>59247500</v>
      </c>
      <c r="P17" s="302">
        <v>5.3008086732426907E-2</v>
      </c>
    </row>
    <row r="18" spans="1:16" ht="15">
      <c r="A18" s="263">
        <v>8</v>
      </c>
      <c r="B18" s="364" t="s">
        <v>43</v>
      </c>
      <c r="C18" s="476" t="s">
        <v>44</v>
      </c>
      <c r="D18" s="477">
        <v>44252</v>
      </c>
      <c r="E18" s="298">
        <v>892.95</v>
      </c>
      <c r="F18" s="298">
        <v>889.61666666666679</v>
      </c>
      <c r="G18" s="299">
        <v>876.03333333333353</v>
      </c>
      <c r="H18" s="299">
        <v>859.11666666666679</v>
      </c>
      <c r="I18" s="299">
        <v>845.53333333333353</v>
      </c>
      <c r="J18" s="299">
        <v>906.53333333333353</v>
      </c>
      <c r="K18" s="299">
        <v>920.11666666666679</v>
      </c>
      <c r="L18" s="299">
        <v>937.03333333333353</v>
      </c>
      <c r="M18" s="286">
        <v>903.2</v>
      </c>
      <c r="N18" s="286">
        <v>872.7</v>
      </c>
      <c r="O18" s="301">
        <v>4173000</v>
      </c>
      <c r="P18" s="302">
        <v>-6.8526785714285721E-2</v>
      </c>
    </row>
    <row r="19" spans="1:16" ht="15">
      <c r="A19" s="263">
        <v>9</v>
      </c>
      <c r="B19" s="364" t="s">
        <v>37</v>
      </c>
      <c r="C19" s="476" t="s">
        <v>45</v>
      </c>
      <c r="D19" s="477">
        <v>44252</v>
      </c>
      <c r="E19" s="298">
        <v>267.64999999999998</v>
      </c>
      <c r="F19" s="298">
        <v>270.38333333333327</v>
      </c>
      <c r="G19" s="299">
        <v>263.81666666666655</v>
      </c>
      <c r="H19" s="299">
        <v>259.98333333333329</v>
      </c>
      <c r="I19" s="299">
        <v>253.41666666666657</v>
      </c>
      <c r="J19" s="299">
        <v>274.21666666666653</v>
      </c>
      <c r="K19" s="299">
        <v>280.78333333333325</v>
      </c>
      <c r="L19" s="299">
        <v>284.6166666666665</v>
      </c>
      <c r="M19" s="286">
        <v>276.95</v>
      </c>
      <c r="N19" s="286">
        <v>266.55</v>
      </c>
      <c r="O19" s="301">
        <v>18504000</v>
      </c>
      <c r="P19" s="302">
        <v>1.330704780680138E-2</v>
      </c>
    </row>
    <row r="20" spans="1:16" ht="15">
      <c r="A20" s="263">
        <v>10</v>
      </c>
      <c r="B20" s="364" t="s">
        <v>39</v>
      </c>
      <c r="C20" s="476" t="s">
        <v>46</v>
      </c>
      <c r="D20" s="477">
        <v>44252</v>
      </c>
      <c r="E20" s="298">
        <v>2931.65</v>
      </c>
      <c r="F20" s="298">
        <v>2926.1333333333337</v>
      </c>
      <c r="G20" s="299">
        <v>2881.3166666666675</v>
      </c>
      <c r="H20" s="299">
        <v>2830.983333333334</v>
      </c>
      <c r="I20" s="299">
        <v>2786.1666666666679</v>
      </c>
      <c r="J20" s="299">
        <v>2976.4666666666672</v>
      </c>
      <c r="K20" s="299">
        <v>3021.2833333333338</v>
      </c>
      <c r="L20" s="299">
        <v>3071.6166666666668</v>
      </c>
      <c r="M20" s="286">
        <v>2970.95</v>
      </c>
      <c r="N20" s="286">
        <v>2875.8</v>
      </c>
      <c r="O20" s="301">
        <v>1821500</v>
      </c>
      <c r="P20" s="302">
        <v>-5.6462056462056459E-2</v>
      </c>
    </row>
    <row r="21" spans="1:16" ht="15">
      <c r="A21" s="263">
        <v>11</v>
      </c>
      <c r="B21" s="364" t="s">
        <v>43</v>
      </c>
      <c r="C21" s="476" t="s">
        <v>47</v>
      </c>
      <c r="D21" s="477">
        <v>44252</v>
      </c>
      <c r="E21" s="298">
        <v>228.05</v>
      </c>
      <c r="F21" s="298">
        <v>231.93333333333331</v>
      </c>
      <c r="G21" s="299">
        <v>222.81666666666661</v>
      </c>
      <c r="H21" s="299">
        <v>217.58333333333329</v>
      </c>
      <c r="I21" s="299">
        <v>208.46666666666658</v>
      </c>
      <c r="J21" s="299">
        <v>237.16666666666663</v>
      </c>
      <c r="K21" s="299">
        <v>246.28333333333336</v>
      </c>
      <c r="L21" s="299">
        <v>251.51666666666665</v>
      </c>
      <c r="M21" s="286">
        <v>241.05</v>
      </c>
      <c r="N21" s="286">
        <v>226.7</v>
      </c>
      <c r="O21" s="301">
        <v>17525000</v>
      </c>
      <c r="P21" s="302">
        <v>4.0103122314523064E-3</v>
      </c>
    </row>
    <row r="22" spans="1:16" ht="15">
      <c r="A22" s="263">
        <v>12</v>
      </c>
      <c r="B22" s="364" t="s">
        <v>43</v>
      </c>
      <c r="C22" s="476" t="s">
        <v>48</v>
      </c>
      <c r="D22" s="477">
        <v>44252</v>
      </c>
      <c r="E22" s="298">
        <v>122.15</v>
      </c>
      <c r="F22" s="298">
        <v>122.96666666666665</v>
      </c>
      <c r="G22" s="299">
        <v>120.43333333333331</v>
      </c>
      <c r="H22" s="299">
        <v>118.71666666666665</v>
      </c>
      <c r="I22" s="299">
        <v>116.18333333333331</v>
      </c>
      <c r="J22" s="299">
        <v>124.68333333333331</v>
      </c>
      <c r="K22" s="299">
        <v>127.21666666666664</v>
      </c>
      <c r="L22" s="299">
        <v>128.93333333333331</v>
      </c>
      <c r="M22" s="286">
        <v>125.5</v>
      </c>
      <c r="N22" s="286">
        <v>121.25</v>
      </c>
      <c r="O22" s="301">
        <v>47322000</v>
      </c>
      <c r="P22" s="302">
        <v>-1.5191796429927839E-3</v>
      </c>
    </row>
    <row r="23" spans="1:16" ht="15">
      <c r="A23" s="263">
        <v>13</v>
      </c>
      <c r="B23" s="364" t="s">
        <v>49</v>
      </c>
      <c r="C23" s="476" t="s">
        <v>50</v>
      </c>
      <c r="D23" s="477">
        <v>44252</v>
      </c>
      <c r="E23" s="298">
        <v>2387.4</v>
      </c>
      <c r="F23" s="298">
        <v>2402.9666666666667</v>
      </c>
      <c r="G23" s="299">
        <v>2360.6333333333332</v>
      </c>
      <c r="H23" s="299">
        <v>2333.8666666666663</v>
      </c>
      <c r="I23" s="299">
        <v>2291.5333333333328</v>
      </c>
      <c r="J23" s="299">
        <v>2429.7333333333336</v>
      </c>
      <c r="K23" s="299">
        <v>2472.0666666666666</v>
      </c>
      <c r="L23" s="299">
        <v>2498.8333333333339</v>
      </c>
      <c r="M23" s="286">
        <v>2445.3000000000002</v>
      </c>
      <c r="N23" s="286">
        <v>2376.1999999999998</v>
      </c>
      <c r="O23" s="301">
        <v>6324300</v>
      </c>
      <c r="P23" s="302">
        <v>-1.3477467359258739E-2</v>
      </c>
    </row>
    <row r="24" spans="1:16" ht="15">
      <c r="A24" s="263">
        <v>14</v>
      </c>
      <c r="B24" s="364" t="s">
        <v>51</v>
      </c>
      <c r="C24" s="476" t="s">
        <v>52</v>
      </c>
      <c r="D24" s="477">
        <v>44252</v>
      </c>
      <c r="E24" s="298">
        <v>855.4</v>
      </c>
      <c r="F24" s="298">
        <v>863.73333333333323</v>
      </c>
      <c r="G24" s="299">
        <v>837.76666666666642</v>
      </c>
      <c r="H24" s="299">
        <v>820.13333333333321</v>
      </c>
      <c r="I24" s="299">
        <v>794.1666666666664</v>
      </c>
      <c r="J24" s="299">
        <v>881.36666666666645</v>
      </c>
      <c r="K24" s="299">
        <v>907.33333333333337</v>
      </c>
      <c r="L24" s="299">
        <v>924.96666666666647</v>
      </c>
      <c r="M24" s="286">
        <v>889.7</v>
      </c>
      <c r="N24" s="286">
        <v>846.1</v>
      </c>
      <c r="O24" s="301">
        <v>9495850</v>
      </c>
      <c r="P24" s="302">
        <v>9.3270692275804895E-3</v>
      </c>
    </row>
    <row r="25" spans="1:16" ht="15">
      <c r="A25" s="263">
        <v>15</v>
      </c>
      <c r="B25" s="364" t="s">
        <v>53</v>
      </c>
      <c r="C25" s="476" t="s">
        <v>54</v>
      </c>
      <c r="D25" s="477">
        <v>44252</v>
      </c>
      <c r="E25" s="298">
        <v>722.95</v>
      </c>
      <c r="F25" s="298">
        <v>730.61666666666667</v>
      </c>
      <c r="G25" s="299">
        <v>709.68333333333339</v>
      </c>
      <c r="H25" s="299">
        <v>696.41666666666674</v>
      </c>
      <c r="I25" s="299">
        <v>675.48333333333346</v>
      </c>
      <c r="J25" s="299">
        <v>743.88333333333333</v>
      </c>
      <c r="K25" s="299">
        <v>764.81666666666649</v>
      </c>
      <c r="L25" s="299">
        <v>778.08333333333326</v>
      </c>
      <c r="M25" s="286">
        <v>751.55</v>
      </c>
      <c r="N25" s="286">
        <v>717.35</v>
      </c>
      <c r="O25" s="301">
        <v>45688800</v>
      </c>
      <c r="P25" s="302">
        <v>2.201105921511784E-2</v>
      </c>
    </row>
    <row r="26" spans="1:16" ht="15">
      <c r="A26" s="263">
        <v>16</v>
      </c>
      <c r="B26" s="364" t="s">
        <v>43</v>
      </c>
      <c r="C26" s="476" t="s">
        <v>55</v>
      </c>
      <c r="D26" s="477">
        <v>44252</v>
      </c>
      <c r="E26" s="298">
        <v>3972.05</v>
      </c>
      <c r="F26" s="298">
        <v>3981.9333333333329</v>
      </c>
      <c r="G26" s="299">
        <v>3926.0666666666657</v>
      </c>
      <c r="H26" s="299">
        <v>3880.0833333333326</v>
      </c>
      <c r="I26" s="299">
        <v>3824.2166666666653</v>
      </c>
      <c r="J26" s="299">
        <v>4027.9166666666661</v>
      </c>
      <c r="K26" s="299">
        <v>4083.7833333333338</v>
      </c>
      <c r="L26" s="299">
        <v>4129.7666666666664</v>
      </c>
      <c r="M26" s="286">
        <v>4037.8</v>
      </c>
      <c r="N26" s="286">
        <v>3935.95</v>
      </c>
      <c r="O26" s="301">
        <v>1789500</v>
      </c>
      <c r="P26" s="302">
        <v>3.2453483340545215E-2</v>
      </c>
    </row>
    <row r="27" spans="1:16" ht="15">
      <c r="A27" s="263">
        <v>17</v>
      </c>
      <c r="B27" s="364" t="s">
        <v>56</v>
      </c>
      <c r="C27" s="476" t="s">
        <v>57</v>
      </c>
      <c r="D27" s="477">
        <v>44252</v>
      </c>
      <c r="E27" s="298">
        <v>9996.65</v>
      </c>
      <c r="F27" s="298">
        <v>10071.016666666668</v>
      </c>
      <c r="G27" s="299">
        <v>9882.0333333333365</v>
      </c>
      <c r="H27" s="299">
        <v>9767.4166666666679</v>
      </c>
      <c r="I27" s="299">
        <v>9578.4333333333361</v>
      </c>
      <c r="J27" s="299">
        <v>10185.633333333337</v>
      </c>
      <c r="K27" s="299">
        <v>10374.61666666667</v>
      </c>
      <c r="L27" s="299">
        <v>10489.233333333337</v>
      </c>
      <c r="M27" s="286">
        <v>10260</v>
      </c>
      <c r="N27" s="286">
        <v>9956.4</v>
      </c>
      <c r="O27" s="301">
        <v>623750</v>
      </c>
      <c r="P27" s="302">
        <v>-4.4610377177867123E-2</v>
      </c>
    </row>
    <row r="28" spans="1:16" ht="15">
      <c r="A28" s="263">
        <v>18</v>
      </c>
      <c r="B28" s="364" t="s">
        <v>56</v>
      </c>
      <c r="C28" s="476" t="s">
        <v>58</v>
      </c>
      <c r="D28" s="477">
        <v>44252</v>
      </c>
      <c r="E28" s="298">
        <v>5390.65</v>
      </c>
      <c r="F28" s="298">
        <v>5424.6833333333334</v>
      </c>
      <c r="G28" s="299">
        <v>5304.3666666666668</v>
      </c>
      <c r="H28" s="299">
        <v>5218.083333333333</v>
      </c>
      <c r="I28" s="299">
        <v>5097.7666666666664</v>
      </c>
      <c r="J28" s="299">
        <v>5510.9666666666672</v>
      </c>
      <c r="K28" s="299">
        <v>5631.2833333333347</v>
      </c>
      <c r="L28" s="299">
        <v>5717.5666666666675</v>
      </c>
      <c r="M28" s="286">
        <v>5545</v>
      </c>
      <c r="N28" s="286">
        <v>5338.4</v>
      </c>
      <c r="O28" s="301">
        <v>4961500</v>
      </c>
      <c r="P28" s="302">
        <v>0.22084153543307086</v>
      </c>
    </row>
    <row r="29" spans="1:16" ht="15">
      <c r="A29" s="263">
        <v>19</v>
      </c>
      <c r="B29" s="364" t="s">
        <v>43</v>
      </c>
      <c r="C29" s="476" t="s">
        <v>59</v>
      </c>
      <c r="D29" s="477">
        <v>44252</v>
      </c>
      <c r="E29" s="298">
        <v>1543.3</v>
      </c>
      <c r="F29" s="298">
        <v>1549.7666666666667</v>
      </c>
      <c r="G29" s="299">
        <v>1525.5333333333333</v>
      </c>
      <c r="H29" s="299">
        <v>1507.7666666666667</v>
      </c>
      <c r="I29" s="299">
        <v>1483.5333333333333</v>
      </c>
      <c r="J29" s="299">
        <v>1567.5333333333333</v>
      </c>
      <c r="K29" s="299">
        <v>1591.7666666666664</v>
      </c>
      <c r="L29" s="299">
        <v>1609.5333333333333</v>
      </c>
      <c r="M29" s="286">
        <v>1574</v>
      </c>
      <c r="N29" s="286">
        <v>1532</v>
      </c>
      <c r="O29" s="301">
        <v>3076800</v>
      </c>
      <c r="P29" s="302">
        <v>-3.2696177062374245E-2</v>
      </c>
    </row>
    <row r="30" spans="1:16" ht="15">
      <c r="A30" s="263">
        <v>20</v>
      </c>
      <c r="B30" s="364" t="s">
        <v>53</v>
      </c>
      <c r="C30" s="476" t="s">
        <v>230</v>
      </c>
      <c r="D30" s="477">
        <v>44252</v>
      </c>
      <c r="E30" s="298">
        <v>326.55</v>
      </c>
      <c r="F30" s="298">
        <v>329.5333333333333</v>
      </c>
      <c r="G30" s="299">
        <v>320.31666666666661</v>
      </c>
      <c r="H30" s="299">
        <v>314.08333333333331</v>
      </c>
      <c r="I30" s="299">
        <v>304.86666666666662</v>
      </c>
      <c r="J30" s="299">
        <v>335.76666666666659</v>
      </c>
      <c r="K30" s="299">
        <v>344.98333333333329</v>
      </c>
      <c r="L30" s="299">
        <v>351.21666666666658</v>
      </c>
      <c r="M30" s="286">
        <v>338.75</v>
      </c>
      <c r="N30" s="286">
        <v>323.3</v>
      </c>
      <c r="O30" s="301">
        <v>23583600</v>
      </c>
      <c r="P30" s="302">
        <v>-9.1274795394645586E-2</v>
      </c>
    </row>
    <row r="31" spans="1:16" ht="15">
      <c r="A31" s="263">
        <v>21</v>
      </c>
      <c r="B31" s="364" t="s">
        <v>53</v>
      </c>
      <c r="C31" s="476" t="s">
        <v>60</v>
      </c>
      <c r="D31" s="477">
        <v>44252</v>
      </c>
      <c r="E31" s="298">
        <v>89.45</v>
      </c>
      <c r="F31" s="298">
        <v>90.316666666666677</v>
      </c>
      <c r="G31" s="299">
        <v>87.483333333333348</v>
      </c>
      <c r="H31" s="299">
        <v>85.516666666666666</v>
      </c>
      <c r="I31" s="299">
        <v>82.683333333333337</v>
      </c>
      <c r="J31" s="299">
        <v>92.28333333333336</v>
      </c>
      <c r="K31" s="299">
        <v>95.116666666666703</v>
      </c>
      <c r="L31" s="299">
        <v>97.083333333333371</v>
      </c>
      <c r="M31" s="286">
        <v>93.15</v>
      </c>
      <c r="N31" s="286">
        <v>88.35</v>
      </c>
      <c r="O31" s="301">
        <v>86568300</v>
      </c>
      <c r="P31" s="302">
        <v>4.7571853320118929E-2</v>
      </c>
    </row>
    <row r="32" spans="1:16" ht="15">
      <c r="A32" s="263">
        <v>22</v>
      </c>
      <c r="B32" s="364" t="s">
        <v>49</v>
      </c>
      <c r="C32" s="476" t="s">
        <v>62</v>
      </c>
      <c r="D32" s="477">
        <v>44252</v>
      </c>
      <c r="E32" s="298">
        <v>1464.1</v>
      </c>
      <c r="F32" s="298">
        <v>1474.75</v>
      </c>
      <c r="G32" s="299">
        <v>1444.35</v>
      </c>
      <c r="H32" s="299">
        <v>1424.6</v>
      </c>
      <c r="I32" s="299">
        <v>1394.1999999999998</v>
      </c>
      <c r="J32" s="299">
        <v>1494.5</v>
      </c>
      <c r="K32" s="299">
        <v>1524.9</v>
      </c>
      <c r="L32" s="299">
        <v>1544.65</v>
      </c>
      <c r="M32" s="286">
        <v>1505.15</v>
      </c>
      <c r="N32" s="286">
        <v>1455</v>
      </c>
      <c r="O32" s="301">
        <v>1999800</v>
      </c>
      <c r="P32" s="302">
        <v>0.10248635536688902</v>
      </c>
    </row>
    <row r="33" spans="1:16" ht="15">
      <c r="A33" s="263">
        <v>23</v>
      </c>
      <c r="B33" s="364" t="s">
        <v>63</v>
      </c>
      <c r="C33" s="476" t="s">
        <v>64</v>
      </c>
      <c r="D33" s="477">
        <v>44252</v>
      </c>
      <c r="E33" s="298">
        <v>130.15</v>
      </c>
      <c r="F33" s="298">
        <v>132.1</v>
      </c>
      <c r="G33" s="299">
        <v>127.35</v>
      </c>
      <c r="H33" s="299">
        <v>124.55000000000001</v>
      </c>
      <c r="I33" s="299">
        <v>119.80000000000001</v>
      </c>
      <c r="J33" s="299">
        <v>134.89999999999998</v>
      </c>
      <c r="K33" s="299">
        <v>139.64999999999998</v>
      </c>
      <c r="L33" s="299">
        <v>142.44999999999996</v>
      </c>
      <c r="M33" s="286">
        <v>136.85</v>
      </c>
      <c r="N33" s="286">
        <v>129.30000000000001</v>
      </c>
      <c r="O33" s="301">
        <v>32968800</v>
      </c>
      <c r="P33" s="302">
        <v>9.7765363128491621E-3</v>
      </c>
    </row>
    <row r="34" spans="1:16" ht="15">
      <c r="A34" s="263">
        <v>24</v>
      </c>
      <c r="B34" s="364" t="s">
        <v>49</v>
      </c>
      <c r="C34" s="476" t="s">
        <v>65</v>
      </c>
      <c r="D34" s="477">
        <v>44252</v>
      </c>
      <c r="E34" s="298">
        <v>731.15</v>
      </c>
      <c r="F34" s="298">
        <v>735.01666666666677</v>
      </c>
      <c r="G34" s="299">
        <v>724.58333333333348</v>
      </c>
      <c r="H34" s="299">
        <v>718.01666666666677</v>
      </c>
      <c r="I34" s="299">
        <v>707.58333333333348</v>
      </c>
      <c r="J34" s="299">
        <v>741.58333333333348</v>
      </c>
      <c r="K34" s="299">
        <v>752.01666666666665</v>
      </c>
      <c r="L34" s="299">
        <v>758.58333333333348</v>
      </c>
      <c r="M34" s="286">
        <v>745.45</v>
      </c>
      <c r="N34" s="286">
        <v>728.45</v>
      </c>
      <c r="O34" s="301">
        <v>3897300</v>
      </c>
      <c r="P34" s="302">
        <v>5.0711743772241996E-2</v>
      </c>
    </row>
    <row r="35" spans="1:16" ht="15">
      <c r="A35" s="263">
        <v>25</v>
      </c>
      <c r="B35" s="364" t="s">
        <v>43</v>
      </c>
      <c r="C35" s="476" t="s">
        <v>66</v>
      </c>
      <c r="D35" s="477">
        <v>44252</v>
      </c>
      <c r="E35" s="298">
        <v>589.70000000000005</v>
      </c>
      <c r="F35" s="298">
        <v>594.06666666666672</v>
      </c>
      <c r="G35" s="299">
        <v>580.63333333333344</v>
      </c>
      <c r="H35" s="299">
        <v>571.56666666666672</v>
      </c>
      <c r="I35" s="299">
        <v>558.13333333333344</v>
      </c>
      <c r="J35" s="299">
        <v>603.13333333333344</v>
      </c>
      <c r="K35" s="299">
        <v>616.56666666666661</v>
      </c>
      <c r="L35" s="299">
        <v>625.63333333333344</v>
      </c>
      <c r="M35" s="286">
        <v>607.5</v>
      </c>
      <c r="N35" s="286">
        <v>585</v>
      </c>
      <c r="O35" s="301">
        <v>6789000</v>
      </c>
      <c r="P35" s="302">
        <v>1.3434841021047918E-2</v>
      </c>
    </row>
    <row r="36" spans="1:16" ht="15">
      <c r="A36" s="263">
        <v>26</v>
      </c>
      <c r="B36" s="364" t="s">
        <v>67</v>
      </c>
      <c r="C36" s="476" t="s">
        <v>68</v>
      </c>
      <c r="D36" s="477">
        <v>44252</v>
      </c>
      <c r="E36" s="298">
        <v>570</v>
      </c>
      <c r="F36" s="298">
        <v>574.23333333333323</v>
      </c>
      <c r="G36" s="299">
        <v>563.86666666666645</v>
      </c>
      <c r="H36" s="299">
        <v>557.73333333333323</v>
      </c>
      <c r="I36" s="299">
        <v>547.36666666666645</v>
      </c>
      <c r="J36" s="299">
        <v>580.36666666666645</v>
      </c>
      <c r="K36" s="299">
        <v>590.73333333333323</v>
      </c>
      <c r="L36" s="299">
        <v>596.86666666666645</v>
      </c>
      <c r="M36" s="286">
        <v>584.6</v>
      </c>
      <c r="N36" s="286">
        <v>568.1</v>
      </c>
      <c r="O36" s="301">
        <v>88000242</v>
      </c>
      <c r="P36" s="302">
        <v>3.116798611864223E-2</v>
      </c>
    </row>
    <row r="37" spans="1:16" ht="15">
      <c r="A37" s="263">
        <v>27</v>
      </c>
      <c r="B37" s="364" t="s">
        <v>63</v>
      </c>
      <c r="C37" s="476" t="s">
        <v>69</v>
      </c>
      <c r="D37" s="477">
        <v>44252</v>
      </c>
      <c r="E37" s="298">
        <v>39.6</v>
      </c>
      <c r="F37" s="298">
        <v>39.583333333333336</v>
      </c>
      <c r="G37" s="299">
        <v>38.766666666666673</v>
      </c>
      <c r="H37" s="299">
        <v>37.933333333333337</v>
      </c>
      <c r="I37" s="299">
        <v>37.116666666666674</v>
      </c>
      <c r="J37" s="299">
        <v>40.416666666666671</v>
      </c>
      <c r="K37" s="299">
        <v>41.233333333333334</v>
      </c>
      <c r="L37" s="299">
        <v>42.06666666666667</v>
      </c>
      <c r="M37" s="286">
        <v>40.4</v>
      </c>
      <c r="N37" s="286">
        <v>38.75</v>
      </c>
      <c r="O37" s="301">
        <v>126819000</v>
      </c>
      <c r="P37" s="302">
        <v>-8.193979933110368E-2</v>
      </c>
    </row>
    <row r="38" spans="1:16" ht="15">
      <c r="A38" s="263">
        <v>28</v>
      </c>
      <c r="B38" s="364" t="s">
        <v>51</v>
      </c>
      <c r="C38" s="476" t="s">
        <v>70</v>
      </c>
      <c r="D38" s="477">
        <v>44252</v>
      </c>
      <c r="E38" s="298">
        <v>394.85</v>
      </c>
      <c r="F38" s="298">
        <v>397.38333333333338</v>
      </c>
      <c r="G38" s="299">
        <v>389.91666666666674</v>
      </c>
      <c r="H38" s="299">
        <v>384.98333333333335</v>
      </c>
      <c r="I38" s="299">
        <v>377.51666666666671</v>
      </c>
      <c r="J38" s="299">
        <v>402.31666666666678</v>
      </c>
      <c r="K38" s="299">
        <v>409.78333333333336</v>
      </c>
      <c r="L38" s="299">
        <v>414.71666666666681</v>
      </c>
      <c r="M38" s="286">
        <v>404.85</v>
      </c>
      <c r="N38" s="286">
        <v>392.45</v>
      </c>
      <c r="O38" s="301">
        <v>17135000</v>
      </c>
      <c r="P38" s="302">
        <v>-1.5722024045448538E-2</v>
      </c>
    </row>
    <row r="39" spans="1:16" ht="15">
      <c r="A39" s="263">
        <v>29</v>
      </c>
      <c r="B39" s="364" t="s">
        <v>43</v>
      </c>
      <c r="C39" s="476" t="s">
        <v>71</v>
      </c>
      <c r="D39" s="477">
        <v>44252</v>
      </c>
      <c r="E39" s="298">
        <v>14913.6</v>
      </c>
      <c r="F39" s="298">
        <v>15123.1</v>
      </c>
      <c r="G39" s="299">
        <v>14572.85</v>
      </c>
      <c r="H39" s="299">
        <v>14232.1</v>
      </c>
      <c r="I39" s="299">
        <v>13681.85</v>
      </c>
      <c r="J39" s="299">
        <v>15463.85</v>
      </c>
      <c r="K39" s="299">
        <v>16014.1</v>
      </c>
      <c r="L39" s="299">
        <v>16354.85</v>
      </c>
      <c r="M39" s="286">
        <v>15673.35</v>
      </c>
      <c r="N39" s="286">
        <v>14782.35</v>
      </c>
      <c r="O39" s="301">
        <v>95550</v>
      </c>
      <c r="P39" s="302">
        <v>6.759776536312849E-2</v>
      </c>
    </row>
    <row r="40" spans="1:16" ht="15">
      <c r="A40" s="263">
        <v>30</v>
      </c>
      <c r="B40" s="364" t="s">
        <v>72</v>
      </c>
      <c r="C40" s="476" t="s">
        <v>73</v>
      </c>
      <c r="D40" s="477">
        <v>44252</v>
      </c>
      <c r="E40" s="298">
        <v>421.5</v>
      </c>
      <c r="F40" s="298">
        <v>424.93333333333334</v>
      </c>
      <c r="G40" s="299">
        <v>414.56666666666666</v>
      </c>
      <c r="H40" s="299">
        <v>407.63333333333333</v>
      </c>
      <c r="I40" s="299">
        <v>397.26666666666665</v>
      </c>
      <c r="J40" s="299">
        <v>431.86666666666667</v>
      </c>
      <c r="K40" s="299">
        <v>442.23333333333335</v>
      </c>
      <c r="L40" s="299">
        <v>449.16666666666669</v>
      </c>
      <c r="M40" s="286">
        <v>435.3</v>
      </c>
      <c r="N40" s="286">
        <v>418</v>
      </c>
      <c r="O40" s="301">
        <v>24973200</v>
      </c>
      <c r="P40" s="302">
        <v>-2.2062451540142382E-2</v>
      </c>
    </row>
    <row r="41" spans="1:16" ht="15">
      <c r="A41" s="263">
        <v>31</v>
      </c>
      <c r="B41" s="364" t="s">
        <v>49</v>
      </c>
      <c r="C41" s="476" t="s">
        <v>74</v>
      </c>
      <c r="D41" s="477">
        <v>44252</v>
      </c>
      <c r="E41" s="298">
        <v>3339.45</v>
      </c>
      <c r="F41" s="298">
        <v>3344.5333333333328</v>
      </c>
      <c r="G41" s="299">
        <v>3315.1166666666659</v>
      </c>
      <c r="H41" s="299">
        <v>3290.7833333333328</v>
      </c>
      <c r="I41" s="299">
        <v>3261.3666666666659</v>
      </c>
      <c r="J41" s="299">
        <v>3368.8666666666659</v>
      </c>
      <c r="K41" s="299">
        <v>3398.2833333333328</v>
      </c>
      <c r="L41" s="299">
        <v>3422.6166666666659</v>
      </c>
      <c r="M41" s="286">
        <v>3373.95</v>
      </c>
      <c r="N41" s="286">
        <v>3320.2</v>
      </c>
      <c r="O41" s="301">
        <v>3072200</v>
      </c>
      <c r="P41" s="302">
        <v>-7.3354648006273754E-2</v>
      </c>
    </row>
    <row r="42" spans="1:16" ht="15">
      <c r="A42" s="263">
        <v>32</v>
      </c>
      <c r="B42" s="364" t="s">
        <v>51</v>
      </c>
      <c r="C42" s="476" t="s">
        <v>75</v>
      </c>
      <c r="D42" s="477">
        <v>44252</v>
      </c>
      <c r="E42" s="298">
        <v>434.55</v>
      </c>
      <c r="F42" s="298">
        <v>439.11666666666673</v>
      </c>
      <c r="G42" s="299">
        <v>427.13333333333344</v>
      </c>
      <c r="H42" s="299">
        <v>419.7166666666667</v>
      </c>
      <c r="I42" s="299">
        <v>407.73333333333341</v>
      </c>
      <c r="J42" s="299">
        <v>446.53333333333347</v>
      </c>
      <c r="K42" s="299">
        <v>458.51666666666671</v>
      </c>
      <c r="L42" s="299">
        <v>465.93333333333351</v>
      </c>
      <c r="M42" s="286">
        <v>451.1</v>
      </c>
      <c r="N42" s="286">
        <v>431.7</v>
      </c>
      <c r="O42" s="301">
        <v>12647800</v>
      </c>
      <c r="P42" s="302">
        <v>3.4364879453040661E-2</v>
      </c>
    </row>
    <row r="43" spans="1:16" ht="15">
      <c r="A43" s="263">
        <v>33</v>
      </c>
      <c r="B43" s="364" t="s">
        <v>53</v>
      </c>
      <c r="C43" s="476" t="s">
        <v>76</v>
      </c>
      <c r="D43" s="477">
        <v>44252</v>
      </c>
      <c r="E43" s="298">
        <v>154.65</v>
      </c>
      <c r="F43" s="298">
        <v>156.4</v>
      </c>
      <c r="G43" s="299">
        <v>151.60000000000002</v>
      </c>
      <c r="H43" s="299">
        <v>148.55000000000001</v>
      </c>
      <c r="I43" s="299">
        <v>143.75000000000003</v>
      </c>
      <c r="J43" s="299">
        <v>159.45000000000002</v>
      </c>
      <c r="K43" s="299">
        <v>164.25000000000003</v>
      </c>
      <c r="L43" s="299">
        <v>167.3</v>
      </c>
      <c r="M43" s="286">
        <v>161.19999999999999</v>
      </c>
      <c r="N43" s="286">
        <v>153.35</v>
      </c>
      <c r="O43" s="301">
        <v>55085400</v>
      </c>
      <c r="P43" s="302">
        <v>-6.8146524161870836E-2</v>
      </c>
    </row>
    <row r="44" spans="1:16" ht="15">
      <c r="A44" s="263">
        <v>34</v>
      </c>
      <c r="B44" s="364" t="s">
        <v>56</v>
      </c>
      <c r="C44" s="476" t="s">
        <v>81</v>
      </c>
      <c r="D44" s="477">
        <v>44252</v>
      </c>
      <c r="E44" s="298">
        <v>513.65</v>
      </c>
      <c r="F44" s="298">
        <v>523.58333333333337</v>
      </c>
      <c r="G44" s="299">
        <v>497.81666666666672</v>
      </c>
      <c r="H44" s="299">
        <v>481.98333333333335</v>
      </c>
      <c r="I44" s="299">
        <v>456.2166666666667</v>
      </c>
      <c r="J44" s="299">
        <v>539.41666666666674</v>
      </c>
      <c r="K44" s="299">
        <v>565.18333333333339</v>
      </c>
      <c r="L44" s="299">
        <v>581.01666666666677</v>
      </c>
      <c r="M44" s="286">
        <v>549.35</v>
      </c>
      <c r="N44" s="286">
        <v>507.75</v>
      </c>
      <c r="O44" s="301">
        <v>9447500</v>
      </c>
      <c r="P44" s="302">
        <v>0.52317613865376866</v>
      </c>
    </row>
    <row r="45" spans="1:16" ht="15">
      <c r="A45" s="263">
        <v>35</v>
      </c>
      <c r="B45" s="364" t="s">
        <v>51</v>
      </c>
      <c r="C45" s="476" t="s">
        <v>82</v>
      </c>
      <c r="D45" s="477">
        <v>44252</v>
      </c>
      <c r="E45" s="298">
        <v>791.25</v>
      </c>
      <c r="F45" s="298">
        <v>798.06666666666661</v>
      </c>
      <c r="G45" s="299">
        <v>779.13333333333321</v>
      </c>
      <c r="H45" s="299">
        <v>767.01666666666665</v>
      </c>
      <c r="I45" s="299">
        <v>748.08333333333326</v>
      </c>
      <c r="J45" s="299">
        <v>810.18333333333317</v>
      </c>
      <c r="K45" s="299">
        <v>829.11666666666656</v>
      </c>
      <c r="L45" s="299">
        <v>841.23333333333312</v>
      </c>
      <c r="M45" s="286">
        <v>817</v>
      </c>
      <c r="N45" s="286">
        <v>785.95</v>
      </c>
      <c r="O45" s="301">
        <v>12491700</v>
      </c>
      <c r="P45" s="302">
        <v>5.2118690463155593E-2</v>
      </c>
    </row>
    <row r="46" spans="1:16" ht="15">
      <c r="A46" s="263">
        <v>36</v>
      </c>
      <c r="B46" s="364" t="s">
        <v>39</v>
      </c>
      <c r="C46" s="476" t="s">
        <v>83</v>
      </c>
      <c r="D46" s="477">
        <v>44252</v>
      </c>
      <c r="E46" s="298">
        <v>136.55000000000001</v>
      </c>
      <c r="F46" s="298">
        <v>137.21666666666667</v>
      </c>
      <c r="G46" s="299">
        <v>134.73333333333335</v>
      </c>
      <c r="H46" s="299">
        <v>132.91666666666669</v>
      </c>
      <c r="I46" s="299">
        <v>130.43333333333337</v>
      </c>
      <c r="J46" s="299">
        <v>139.03333333333333</v>
      </c>
      <c r="K46" s="299">
        <v>141.51666666666662</v>
      </c>
      <c r="L46" s="299">
        <v>143.33333333333331</v>
      </c>
      <c r="M46" s="286">
        <v>139.69999999999999</v>
      </c>
      <c r="N46" s="286">
        <v>135.4</v>
      </c>
      <c r="O46" s="301">
        <v>48892200</v>
      </c>
      <c r="P46" s="302">
        <v>0.19272540983606556</v>
      </c>
    </row>
    <row r="47" spans="1:16" ht="15">
      <c r="A47" s="263">
        <v>37</v>
      </c>
      <c r="B47" s="384" t="s">
        <v>106</v>
      </c>
      <c r="C47" s="476" t="s">
        <v>825</v>
      </c>
      <c r="D47" s="477">
        <v>44252</v>
      </c>
      <c r="E47" s="298">
        <v>2456.25</v>
      </c>
      <c r="F47" s="298">
        <v>2484.25</v>
      </c>
      <c r="G47" s="299">
        <v>2390.1999999999998</v>
      </c>
      <c r="H47" s="299">
        <v>2324.1499999999996</v>
      </c>
      <c r="I47" s="299">
        <v>2230.0999999999995</v>
      </c>
      <c r="J47" s="299">
        <v>2550.3000000000002</v>
      </c>
      <c r="K47" s="299">
        <v>2644.3500000000004</v>
      </c>
      <c r="L47" s="299">
        <v>2710.4000000000005</v>
      </c>
      <c r="M47" s="286">
        <v>2578.3000000000002</v>
      </c>
      <c r="N47" s="286">
        <v>2418.1999999999998</v>
      </c>
      <c r="O47" s="301">
        <v>418875</v>
      </c>
      <c r="P47" s="302">
        <v>3.7140204271123488E-2</v>
      </c>
    </row>
    <row r="48" spans="1:16" ht="15">
      <c r="A48" s="263">
        <v>38</v>
      </c>
      <c r="B48" s="364" t="s">
        <v>49</v>
      </c>
      <c r="C48" s="476" t="s">
        <v>84</v>
      </c>
      <c r="D48" s="477">
        <v>44252</v>
      </c>
      <c r="E48" s="298">
        <v>1547.2</v>
      </c>
      <c r="F48" s="298">
        <v>1554.1166666666668</v>
      </c>
      <c r="G48" s="299">
        <v>1528.9333333333336</v>
      </c>
      <c r="H48" s="299">
        <v>1510.6666666666667</v>
      </c>
      <c r="I48" s="299">
        <v>1485.4833333333336</v>
      </c>
      <c r="J48" s="299">
        <v>1572.3833333333337</v>
      </c>
      <c r="K48" s="299">
        <v>1597.5666666666671</v>
      </c>
      <c r="L48" s="299">
        <v>1615.8333333333337</v>
      </c>
      <c r="M48" s="286">
        <v>1579.3</v>
      </c>
      <c r="N48" s="286">
        <v>1535.85</v>
      </c>
      <c r="O48" s="301">
        <v>3221400</v>
      </c>
      <c r="P48" s="302">
        <v>-8.1896551724137939E-3</v>
      </c>
    </row>
    <row r="49" spans="1:16" ht="15">
      <c r="A49" s="263">
        <v>39</v>
      </c>
      <c r="B49" s="364" t="s">
        <v>39</v>
      </c>
      <c r="C49" s="476" t="s">
        <v>85</v>
      </c>
      <c r="D49" s="477">
        <v>44252</v>
      </c>
      <c r="E49" s="298">
        <v>550.54999999999995</v>
      </c>
      <c r="F49" s="298">
        <v>555</v>
      </c>
      <c r="G49" s="299">
        <v>541.5</v>
      </c>
      <c r="H49" s="299">
        <v>532.45000000000005</v>
      </c>
      <c r="I49" s="299">
        <v>518.95000000000005</v>
      </c>
      <c r="J49" s="299">
        <v>564.04999999999995</v>
      </c>
      <c r="K49" s="299">
        <v>577.54999999999995</v>
      </c>
      <c r="L49" s="299">
        <v>586.59999999999991</v>
      </c>
      <c r="M49" s="286">
        <v>568.5</v>
      </c>
      <c r="N49" s="286">
        <v>545.95000000000005</v>
      </c>
      <c r="O49" s="301">
        <v>6825621</v>
      </c>
      <c r="P49" s="302">
        <v>-2.4352100089365506E-2</v>
      </c>
    </row>
    <row r="50" spans="1:16" ht="15">
      <c r="A50" s="263">
        <v>40</v>
      </c>
      <c r="B50" s="364" t="s">
        <v>63</v>
      </c>
      <c r="C50" s="476" t="s">
        <v>86</v>
      </c>
      <c r="D50" s="477">
        <v>44252</v>
      </c>
      <c r="E50" s="298">
        <v>762.05</v>
      </c>
      <c r="F50" s="298">
        <v>764.41666666666663</v>
      </c>
      <c r="G50" s="299">
        <v>754.83333333333326</v>
      </c>
      <c r="H50" s="299">
        <v>747.61666666666667</v>
      </c>
      <c r="I50" s="299">
        <v>738.0333333333333</v>
      </c>
      <c r="J50" s="299">
        <v>771.63333333333321</v>
      </c>
      <c r="K50" s="299">
        <v>781.21666666666647</v>
      </c>
      <c r="L50" s="299">
        <v>788.43333333333317</v>
      </c>
      <c r="M50" s="286">
        <v>774</v>
      </c>
      <c r="N50" s="286">
        <v>757.2</v>
      </c>
      <c r="O50" s="301">
        <v>1672800</v>
      </c>
      <c r="P50" s="302">
        <v>7.2254335260115606E-3</v>
      </c>
    </row>
    <row r="51" spans="1:16" ht="15">
      <c r="A51" s="263">
        <v>41</v>
      </c>
      <c r="B51" s="364" t="s">
        <v>49</v>
      </c>
      <c r="C51" s="476" t="s">
        <v>87</v>
      </c>
      <c r="D51" s="477">
        <v>44252</v>
      </c>
      <c r="E51" s="298">
        <v>500.15</v>
      </c>
      <c r="F51" s="298">
        <v>504.61666666666662</v>
      </c>
      <c r="G51" s="299">
        <v>492.23333333333323</v>
      </c>
      <c r="H51" s="299">
        <v>484.31666666666661</v>
      </c>
      <c r="I51" s="299">
        <v>471.93333333333322</v>
      </c>
      <c r="J51" s="299">
        <v>512.5333333333333</v>
      </c>
      <c r="K51" s="299">
        <v>524.91666666666652</v>
      </c>
      <c r="L51" s="299">
        <v>532.83333333333326</v>
      </c>
      <c r="M51" s="286">
        <v>517</v>
      </c>
      <c r="N51" s="286">
        <v>496.7</v>
      </c>
      <c r="O51" s="301">
        <v>12398750</v>
      </c>
      <c r="P51" s="302">
        <v>-1.7920792079207919E-2</v>
      </c>
    </row>
    <row r="52" spans="1:16" ht="15">
      <c r="A52" s="263">
        <v>42</v>
      </c>
      <c r="B52" s="364" t="s">
        <v>51</v>
      </c>
      <c r="C52" s="476" t="s">
        <v>90</v>
      </c>
      <c r="D52" s="477">
        <v>44252</v>
      </c>
      <c r="E52" s="298">
        <v>3492.65</v>
      </c>
      <c r="F52" s="298">
        <v>3511.4666666666667</v>
      </c>
      <c r="G52" s="299">
        <v>3458.9333333333334</v>
      </c>
      <c r="H52" s="299">
        <v>3425.2166666666667</v>
      </c>
      <c r="I52" s="299">
        <v>3372.6833333333334</v>
      </c>
      <c r="J52" s="299">
        <v>3545.1833333333334</v>
      </c>
      <c r="K52" s="299">
        <v>3597.7166666666672</v>
      </c>
      <c r="L52" s="299">
        <v>3631.4333333333334</v>
      </c>
      <c r="M52" s="286">
        <v>3564</v>
      </c>
      <c r="N52" s="286">
        <v>3477.75</v>
      </c>
      <c r="O52" s="301">
        <v>3014800</v>
      </c>
      <c r="P52" s="302">
        <v>-5.8695508804326325E-3</v>
      </c>
    </row>
    <row r="53" spans="1:16" ht="15">
      <c r="A53" s="263">
        <v>43</v>
      </c>
      <c r="B53" s="364" t="s">
        <v>91</v>
      </c>
      <c r="C53" s="476" t="s">
        <v>92</v>
      </c>
      <c r="D53" s="477">
        <v>44252</v>
      </c>
      <c r="E53" s="298">
        <v>294.55</v>
      </c>
      <c r="F53" s="298">
        <v>297.10000000000002</v>
      </c>
      <c r="G53" s="299">
        <v>289.05000000000007</v>
      </c>
      <c r="H53" s="299">
        <v>283.55000000000007</v>
      </c>
      <c r="I53" s="299">
        <v>275.50000000000011</v>
      </c>
      <c r="J53" s="299">
        <v>302.60000000000002</v>
      </c>
      <c r="K53" s="299">
        <v>310.64999999999998</v>
      </c>
      <c r="L53" s="299">
        <v>316.14999999999998</v>
      </c>
      <c r="M53" s="286">
        <v>305.14999999999998</v>
      </c>
      <c r="N53" s="286">
        <v>291.60000000000002</v>
      </c>
      <c r="O53" s="301">
        <v>29036700</v>
      </c>
      <c r="P53" s="302">
        <v>-9.2605960606373106E-2</v>
      </c>
    </row>
    <row r="54" spans="1:16" ht="15">
      <c r="A54" s="263">
        <v>44</v>
      </c>
      <c r="B54" s="364" t="s">
        <v>51</v>
      </c>
      <c r="C54" s="476" t="s">
        <v>93</v>
      </c>
      <c r="D54" s="477">
        <v>44252</v>
      </c>
      <c r="E54" s="298">
        <v>4479.05</v>
      </c>
      <c r="F54" s="298">
        <v>4554.2833333333328</v>
      </c>
      <c r="G54" s="299">
        <v>4383.5666666666657</v>
      </c>
      <c r="H54" s="299">
        <v>4288.083333333333</v>
      </c>
      <c r="I54" s="299">
        <v>4117.3666666666659</v>
      </c>
      <c r="J54" s="299">
        <v>4649.7666666666655</v>
      </c>
      <c r="K54" s="299">
        <v>4820.4833333333327</v>
      </c>
      <c r="L54" s="299">
        <v>4915.9666666666653</v>
      </c>
      <c r="M54" s="286">
        <v>4725</v>
      </c>
      <c r="N54" s="286">
        <v>4458.8</v>
      </c>
      <c r="O54" s="301">
        <v>3292875</v>
      </c>
      <c r="P54" s="302">
        <v>9.9365662298639509E-2</v>
      </c>
    </row>
    <row r="55" spans="1:16" ht="15">
      <c r="A55" s="263">
        <v>45</v>
      </c>
      <c r="B55" s="364" t="s">
        <v>43</v>
      </c>
      <c r="C55" s="476" t="s">
        <v>94</v>
      </c>
      <c r="D55" s="477">
        <v>44252</v>
      </c>
      <c r="E55" s="298">
        <v>2489.3000000000002</v>
      </c>
      <c r="F55" s="298">
        <v>2512.25</v>
      </c>
      <c r="G55" s="299">
        <v>2435</v>
      </c>
      <c r="H55" s="299">
        <v>2380.6999999999998</v>
      </c>
      <c r="I55" s="299">
        <v>2303.4499999999998</v>
      </c>
      <c r="J55" s="299">
        <v>2566.5500000000002</v>
      </c>
      <c r="K55" s="299">
        <v>2643.8</v>
      </c>
      <c r="L55" s="299">
        <v>2698.1000000000004</v>
      </c>
      <c r="M55" s="286">
        <v>2589.5</v>
      </c>
      <c r="N55" s="286">
        <v>2457.9499999999998</v>
      </c>
      <c r="O55" s="301">
        <v>3142300</v>
      </c>
      <c r="P55" s="302">
        <v>0.14136791253496059</v>
      </c>
    </row>
    <row r="56" spans="1:16" ht="15">
      <c r="A56" s="263">
        <v>46</v>
      </c>
      <c r="B56" s="364" t="s">
        <v>43</v>
      </c>
      <c r="C56" s="476" t="s">
        <v>96</v>
      </c>
      <c r="D56" s="477">
        <v>44252</v>
      </c>
      <c r="E56" s="298">
        <v>1281.7</v>
      </c>
      <c r="F56" s="298">
        <v>1296.5000000000002</v>
      </c>
      <c r="G56" s="299">
        <v>1259.6000000000004</v>
      </c>
      <c r="H56" s="299">
        <v>1237.5000000000002</v>
      </c>
      <c r="I56" s="299">
        <v>1200.6000000000004</v>
      </c>
      <c r="J56" s="299">
        <v>1318.6000000000004</v>
      </c>
      <c r="K56" s="299">
        <v>1355.5000000000005</v>
      </c>
      <c r="L56" s="299">
        <v>1377.6000000000004</v>
      </c>
      <c r="M56" s="286">
        <v>1333.4</v>
      </c>
      <c r="N56" s="286">
        <v>1274.4000000000001</v>
      </c>
      <c r="O56" s="301">
        <v>3220800</v>
      </c>
      <c r="P56" s="302">
        <v>2.70080673447913E-2</v>
      </c>
    </row>
    <row r="57" spans="1:16" ht="15">
      <c r="A57" s="263">
        <v>47</v>
      </c>
      <c r="B57" s="364" t="s">
        <v>43</v>
      </c>
      <c r="C57" s="476" t="s">
        <v>97</v>
      </c>
      <c r="D57" s="477">
        <v>44252</v>
      </c>
      <c r="E57" s="298">
        <v>202.15</v>
      </c>
      <c r="F57" s="298">
        <v>202.65</v>
      </c>
      <c r="G57" s="299">
        <v>199.20000000000002</v>
      </c>
      <c r="H57" s="299">
        <v>196.25</v>
      </c>
      <c r="I57" s="299">
        <v>192.8</v>
      </c>
      <c r="J57" s="299">
        <v>205.60000000000002</v>
      </c>
      <c r="K57" s="299">
        <v>209.05</v>
      </c>
      <c r="L57" s="299">
        <v>212.00000000000003</v>
      </c>
      <c r="M57" s="286">
        <v>206.1</v>
      </c>
      <c r="N57" s="286">
        <v>199.7</v>
      </c>
      <c r="O57" s="301">
        <v>12520800</v>
      </c>
      <c r="P57" s="302">
        <v>1.1046511627906977E-2</v>
      </c>
    </row>
    <row r="58" spans="1:16" ht="15">
      <c r="A58" s="263">
        <v>48</v>
      </c>
      <c r="B58" s="364" t="s">
        <v>53</v>
      </c>
      <c r="C58" s="476" t="s">
        <v>98</v>
      </c>
      <c r="D58" s="477">
        <v>44252</v>
      </c>
      <c r="E58" s="298">
        <v>79.900000000000006</v>
      </c>
      <c r="F58" s="298">
        <v>81.100000000000009</v>
      </c>
      <c r="G58" s="299">
        <v>78.200000000000017</v>
      </c>
      <c r="H58" s="299">
        <v>76.500000000000014</v>
      </c>
      <c r="I58" s="299">
        <v>73.600000000000023</v>
      </c>
      <c r="J58" s="299">
        <v>82.800000000000011</v>
      </c>
      <c r="K58" s="299">
        <v>85.700000000000017</v>
      </c>
      <c r="L58" s="299">
        <v>87.4</v>
      </c>
      <c r="M58" s="286">
        <v>84</v>
      </c>
      <c r="N58" s="286">
        <v>79.400000000000006</v>
      </c>
      <c r="O58" s="301">
        <v>84170000</v>
      </c>
      <c r="P58" s="302">
        <v>-3.1526866873777468E-2</v>
      </c>
    </row>
    <row r="59" spans="1:16" ht="15">
      <c r="A59" s="263">
        <v>49</v>
      </c>
      <c r="B59" s="364" t="s">
        <v>72</v>
      </c>
      <c r="C59" s="476" t="s">
        <v>99</v>
      </c>
      <c r="D59" s="477">
        <v>44252</v>
      </c>
      <c r="E59" s="298">
        <v>142.65</v>
      </c>
      <c r="F59" s="298">
        <v>143.4</v>
      </c>
      <c r="G59" s="299">
        <v>141.15</v>
      </c>
      <c r="H59" s="299">
        <v>139.65</v>
      </c>
      <c r="I59" s="299">
        <v>137.4</v>
      </c>
      <c r="J59" s="299">
        <v>144.9</v>
      </c>
      <c r="K59" s="299">
        <v>147.15</v>
      </c>
      <c r="L59" s="299">
        <v>148.65</v>
      </c>
      <c r="M59" s="286">
        <v>145.65</v>
      </c>
      <c r="N59" s="286">
        <v>141.9</v>
      </c>
      <c r="O59" s="301">
        <v>32696000</v>
      </c>
      <c r="P59" s="302">
        <v>3.2357473035439135E-2</v>
      </c>
    </row>
    <row r="60" spans="1:16" ht="15">
      <c r="A60" s="263">
        <v>50</v>
      </c>
      <c r="B60" s="364" t="s">
        <v>51</v>
      </c>
      <c r="C60" s="476" t="s">
        <v>100</v>
      </c>
      <c r="D60" s="477">
        <v>44252</v>
      </c>
      <c r="E60" s="298">
        <v>468.6</v>
      </c>
      <c r="F60" s="298">
        <v>473.35000000000008</v>
      </c>
      <c r="G60" s="299">
        <v>461.60000000000014</v>
      </c>
      <c r="H60" s="299">
        <v>454.60000000000008</v>
      </c>
      <c r="I60" s="299">
        <v>442.85000000000014</v>
      </c>
      <c r="J60" s="299">
        <v>480.35000000000014</v>
      </c>
      <c r="K60" s="299">
        <v>492.1</v>
      </c>
      <c r="L60" s="299">
        <v>499.10000000000014</v>
      </c>
      <c r="M60" s="286">
        <v>485.1</v>
      </c>
      <c r="N60" s="286">
        <v>466.35</v>
      </c>
      <c r="O60" s="301">
        <v>5748850</v>
      </c>
      <c r="P60" s="302">
        <v>-4.7809523809523809E-2</v>
      </c>
    </row>
    <row r="61" spans="1:16" ht="15">
      <c r="A61" s="263">
        <v>51</v>
      </c>
      <c r="B61" s="364" t="s">
        <v>101</v>
      </c>
      <c r="C61" s="476" t="s">
        <v>102</v>
      </c>
      <c r="D61" s="477">
        <v>44252</v>
      </c>
      <c r="E61" s="298">
        <v>24.95</v>
      </c>
      <c r="F61" s="298">
        <v>24.833333333333332</v>
      </c>
      <c r="G61" s="299">
        <v>24.566666666666663</v>
      </c>
      <c r="H61" s="299">
        <v>24.18333333333333</v>
      </c>
      <c r="I61" s="299">
        <v>23.916666666666661</v>
      </c>
      <c r="J61" s="299">
        <v>25.216666666666665</v>
      </c>
      <c r="K61" s="299">
        <v>25.483333333333338</v>
      </c>
      <c r="L61" s="299">
        <v>25.866666666666667</v>
      </c>
      <c r="M61" s="286">
        <v>25.1</v>
      </c>
      <c r="N61" s="286">
        <v>24.45</v>
      </c>
      <c r="O61" s="301">
        <v>162990000</v>
      </c>
      <c r="P61" s="302">
        <v>-2.2038567493112946E-3</v>
      </c>
    </row>
    <row r="62" spans="1:16" ht="15">
      <c r="A62" s="263">
        <v>52</v>
      </c>
      <c r="B62" s="364" t="s">
        <v>49</v>
      </c>
      <c r="C62" s="476" t="s">
        <v>103</v>
      </c>
      <c r="D62" s="477">
        <v>44252</v>
      </c>
      <c r="E62" s="298">
        <v>699.95</v>
      </c>
      <c r="F62" s="298">
        <v>704.11666666666667</v>
      </c>
      <c r="G62" s="299">
        <v>689.98333333333335</v>
      </c>
      <c r="H62" s="299">
        <v>680.01666666666665</v>
      </c>
      <c r="I62" s="299">
        <v>665.88333333333333</v>
      </c>
      <c r="J62" s="299">
        <v>714.08333333333337</v>
      </c>
      <c r="K62" s="299">
        <v>728.21666666666681</v>
      </c>
      <c r="L62" s="299">
        <v>738.18333333333339</v>
      </c>
      <c r="M62" s="286">
        <v>718.25</v>
      </c>
      <c r="N62" s="286">
        <v>694.15</v>
      </c>
      <c r="O62" s="301">
        <v>4159000</v>
      </c>
      <c r="P62" s="302">
        <v>1.6870415647921761E-2</v>
      </c>
    </row>
    <row r="63" spans="1:16" ht="15">
      <c r="A63" s="263">
        <v>53</v>
      </c>
      <c r="B63" s="384" t="s">
        <v>39</v>
      </c>
      <c r="C63" s="476" t="s">
        <v>245</v>
      </c>
      <c r="D63" s="477">
        <v>44252</v>
      </c>
      <c r="E63" s="298">
        <v>1440.35</v>
      </c>
      <c r="F63" s="298">
        <v>1465.7666666666667</v>
      </c>
      <c r="G63" s="299">
        <v>1397.0833333333333</v>
      </c>
      <c r="H63" s="299">
        <v>1353.8166666666666</v>
      </c>
      <c r="I63" s="299">
        <v>1285.1333333333332</v>
      </c>
      <c r="J63" s="299">
        <v>1509.0333333333333</v>
      </c>
      <c r="K63" s="299">
        <v>1577.7166666666667</v>
      </c>
      <c r="L63" s="299">
        <v>1620.9833333333333</v>
      </c>
      <c r="M63" s="286">
        <v>1534.45</v>
      </c>
      <c r="N63" s="286">
        <v>1422.5</v>
      </c>
      <c r="O63" s="301">
        <v>2119000</v>
      </c>
      <c r="P63" s="302">
        <v>1.5260043600124572E-2</v>
      </c>
    </row>
    <row r="64" spans="1:16" ht="15">
      <c r="A64" s="263">
        <v>54</v>
      </c>
      <c r="B64" s="364" t="s">
        <v>37</v>
      </c>
      <c r="C64" s="476" t="s">
        <v>104</v>
      </c>
      <c r="D64" s="477">
        <v>44252</v>
      </c>
      <c r="E64" s="298">
        <v>1229.7</v>
      </c>
      <c r="F64" s="298">
        <v>1226.1666666666667</v>
      </c>
      <c r="G64" s="299">
        <v>1217.5333333333335</v>
      </c>
      <c r="H64" s="299">
        <v>1205.3666666666668</v>
      </c>
      <c r="I64" s="299">
        <v>1196.7333333333336</v>
      </c>
      <c r="J64" s="299">
        <v>1238.3333333333335</v>
      </c>
      <c r="K64" s="299">
        <v>1246.9666666666667</v>
      </c>
      <c r="L64" s="299">
        <v>1259.1333333333334</v>
      </c>
      <c r="M64" s="286">
        <v>1234.8</v>
      </c>
      <c r="N64" s="286">
        <v>1214</v>
      </c>
      <c r="O64" s="301">
        <v>17211150</v>
      </c>
      <c r="P64" s="302">
        <v>-5.7622653934804079E-3</v>
      </c>
    </row>
    <row r="65" spans="1:16" ht="15">
      <c r="A65" s="263">
        <v>55</v>
      </c>
      <c r="B65" s="364" t="s">
        <v>39</v>
      </c>
      <c r="C65" s="476" t="s">
        <v>105</v>
      </c>
      <c r="D65" s="477">
        <v>44252</v>
      </c>
      <c r="E65" s="298">
        <v>1127.95</v>
      </c>
      <c r="F65" s="298">
        <v>1134.8166666666666</v>
      </c>
      <c r="G65" s="299">
        <v>1113.6333333333332</v>
      </c>
      <c r="H65" s="299">
        <v>1099.3166666666666</v>
      </c>
      <c r="I65" s="299">
        <v>1078.1333333333332</v>
      </c>
      <c r="J65" s="299">
        <v>1149.1333333333332</v>
      </c>
      <c r="K65" s="299">
        <v>1170.3166666666666</v>
      </c>
      <c r="L65" s="299">
        <v>1184.6333333333332</v>
      </c>
      <c r="M65" s="286">
        <v>1156</v>
      </c>
      <c r="N65" s="286">
        <v>1120.5</v>
      </c>
      <c r="O65" s="301">
        <v>3592000</v>
      </c>
      <c r="P65" s="302">
        <v>3.9351851851851853E-2</v>
      </c>
    </row>
    <row r="66" spans="1:16" ht="15">
      <c r="A66" s="263">
        <v>56</v>
      </c>
      <c r="B66" s="364" t="s">
        <v>106</v>
      </c>
      <c r="C66" s="476" t="s">
        <v>107</v>
      </c>
      <c r="D66" s="477">
        <v>44252</v>
      </c>
      <c r="E66" s="298">
        <v>919.95</v>
      </c>
      <c r="F66" s="298">
        <v>932.35</v>
      </c>
      <c r="G66" s="299">
        <v>903.30000000000007</v>
      </c>
      <c r="H66" s="299">
        <v>886.65000000000009</v>
      </c>
      <c r="I66" s="299">
        <v>857.60000000000014</v>
      </c>
      <c r="J66" s="299">
        <v>949</v>
      </c>
      <c r="K66" s="299">
        <v>978.05</v>
      </c>
      <c r="L66" s="299">
        <v>994.69999999999993</v>
      </c>
      <c r="M66" s="286">
        <v>961.4</v>
      </c>
      <c r="N66" s="286">
        <v>915.7</v>
      </c>
      <c r="O66" s="301">
        <v>21282100</v>
      </c>
      <c r="P66" s="302">
        <v>7.4538771470983242E-2</v>
      </c>
    </row>
    <row r="67" spans="1:16" ht="15">
      <c r="A67" s="263">
        <v>57</v>
      </c>
      <c r="B67" s="364" t="s">
        <v>56</v>
      </c>
      <c r="C67" s="476" t="s">
        <v>108</v>
      </c>
      <c r="D67" s="477">
        <v>44252</v>
      </c>
      <c r="E67" s="427">
        <v>2660.5</v>
      </c>
      <c r="F67" s="427">
        <v>2682.8666666666668</v>
      </c>
      <c r="G67" s="428">
        <v>2622.7833333333338</v>
      </c>
      <c r="H67" s="428">
        <v>2585.0666666666671</v>
      </c>
      <c r="I67" s="428">
        <v>2524.983333333334</v>
      </c>
      <c r="J67" s="428">
        <v>2720.5833333333335</v>
      </c>
      <c r="K67" s="428">
        <v>2780.6666666666665</v>
      </c>
      <c r="L67" s="428">
        <v>2818.3833333333332</v>
      </c>
      <c r="M67" s="429">
        <v>2742.95</v>
      </c>
      <c r="N67" s="429">
        <v>2645.15</v>
      </c>
      <c r="O67" s="430">
        <v>17388000</v>
      </c>
      <c r="P67" s="431">
        <v>3.221670139445424E-2</v>
      </c>
    </row>
    <row r="68" spans="1:16" ht="15">
      <c r="A68" s="263">
        <v>58</v>
      </c>
      <c r="B68" s="384" t="s">
        <v>56</v>
      </c>
      <c r="C68" s="476" t="s">
        <v>249</v>
      </c>
      <c r="D68" s="477">
        <v>44252</v>
      </c>
      <c r="E68" s="298">
        <v>2864.7</v>
      </c>
      <c r="F68" s="298">
        <v>2884.4333333333329</v>
      </c>
      <c r="G68" s="299">
        <v>2821.0666666666657</v>
      </c>
      <c r="H68" s="299">
        <v>2777.4333333333329</v>
      </c>
      <c r="I68" s="299">
        <v>2714.0666666666657</v>
      </c>
      <c r="J68" s="299">
        <v>2928.0666666666657</v>
      </c>
      <c r="K68" s="299">
        <v>2991.4333333333334</v>
      </c>
      <c r="L68" s="299">
        <v>3035.0666666666657</v>
      </c>
      <c r="M68" s="286">
        <v>2947.8</v>
      </c>
      <c r="N68" s="286">
        <v>2840.8</v>
      </c>
      <c r="O68" s="301">
        <v>553600</v>
      </c>
      <c r="P68" s="302">
        <v>4.2954031650339113E-2</v>
      </c>
    </row>
    <row r="69" spans="1:16" ht="15">
      <c r="A69" s="263">
        <v>59</v>
      </c>
      <c r="B69" s="364" t="s">
        <v>53</v>
      </c>
      <c r="C69" s="476" t="s">
        <v>109</v>
      </c>
      <c r="D69" s="477">
        <v>44252</v>
      </c>
      <c r="E69" s="298">
        <v>1544.65</v>
      </c>
      <c r="F69" s="298">
        <v>1551.0666666666668</v>
      </c>
      <c r="G69" s="299">
        <v>1530.6833333333336</v>
      </c>
      <c r="H69" s="299">
        <v>1516.7166666666667</v>
      </c>
      <c r="I69" s="299">
        <v>1496.3333333333335</v>
      </c>
      <c r="J69" s="299">
        <v>1565.0333333333338</v>
      </c>
      <c r="K69" s="299">
        <v>1585.416666666667</v>
      </c>
      <c r="L69" s="299">
        <v>1599.3833333333339</v>
      </c>
      <c r="M69" s="286">
        <v>1571.45</v>
      </c>
      <c r="N69" s="286">
        <v>1537.1</v>
      </c>
      <c r="O69" s="301">
        <v>25659700</v>
      </c>
      <c r="P69" s="302">
        <v>8.3209060061812442E-3</v>
      </c>
    </row>
    <row r="70" spans="1:16" ht="15">
      <c r="A70" s="263">
        <v>60</v>
      </c>
      <c r="B70" s="364" t="s">
        <v>56</v>
      </c>
      <c r="C70" s="476" t="s">
        <v>250</v>
      </c>
      <c r="D70" s="477">
        <v>44252</v>
      </c>
      <c r="E70" s="298">
        <v>690.2</v>
      </c>
      <c r="F70" s="298">
        <v>697.13333333333333</v>
      </c>
      <c r="G70" s="299">
        <v>681.26666666666665</v>
      </c>
      <c r="H70" s="299">
        <v>672.33333333333337</v>
      </c>
      <c r="I70" s="299">
        <v>656.4666666666667</v>
      </c>
      <c r="J70" s="299">
        <v>706.06666666666661</v>
      </c>
      <c r="K70" s="299">
        <v>721.93333333333317</v>
      </c>
      <c r="L70" s="299">
        <v>730.86666666666656</v>
      </c>
      <c r="M70" s="286">
        <v>713</v>
      </c>
      <c r="N70" s="286">
        <v>688.2</v>
      </c>
      <c r="O70" s="301">
        <v>7044400</v>
      </c>
      <c r="P70" s="302">
        <v>-4.3036461446503291E-2</v>
      </c>
    </row>
    <row r="71" spans="1:16" ht="15">
      <c r="A71" s="263">
        <v>61</v>
      </c>
      <c r="B71" s="364" t="s">
        <v>43</v>
      </c>
      <c r="C71" s="476" t="s">
        <v>110</v>
      </c>
      <c r="D71" s="477">
        <v>44252</v>
      </c>
      <c r="E71" s="298">
        <v>3400.25</v>
      </c>
      <c r="F71" s="298">
        <v>3388.2833333333333</v>
      </c>
      <c r="G71" s="299">
        <v>3351.5666666666666</v>
      </c>
      <c r="H71" s="299">
        <v>3302.8833333333332</v>
      </c>
      <c r="I71" s="299">
        <v>3266.1666666666665</v>
      </c>
      <c r="J71" s="299">
        <v>3436.9666666666667</v>
      </c>
      <c r="K71" s="299">
        <v>3473.6833333333329</v>
      </c>
      <c r="L71" s="299">
        <v>3522.3666666666668</v>
      </c>
      <c r="M71" s="286">
        <v>3425</v>
      </c>
      <c r="N71" s="286">
        <v>3339.6</v>
      </c>
      <c r="O71" s="301">
        <v>3473100</v>
      </c>
      <c r="P71" s="302">
        <v>-0.10123437621302694</v>
      </c>
    </row>
    <row r="72" spans="1:16" ht="15">
      <c r="A72" s="263">
        <v>62</v>
      </c>
      <c r="B72" s="364" t="s">
        <v>111</v>
      </c>
      <c r="C72" s="476" t="s">
        <v>112</v>
      </c>
      <c r="D72" s="477">
        <v>44252</v>
      </c>
      <c r="E72" s="298">
        <v>315.55</v>
      </c>
      <c r="F72" s="298">
        <v>318.05</v>
      </c>
      <c r="G72" s="299">
        <v>307.90000000000003</v>
      </c>
      <c r="H72" s="299">
        <v>300.25</v>
      </c>
      <c r="I72" s="299">
        <v>290.10000000000002</v>
      </c>
      <c r="J72" s="299">
        <v>325.70000000000005</v>
      </c>
      <c r="K72" s="299">
        <v>335.85</v>
      </c>
      <c r="L72" s="299">
        <v>343.50000000000006</v>
      </c>
      <c r="M72" s="286">
        <v>328.2</v>
      </c>
      <c r="N72" s="286">
        <v>310.39999999999998</v>
      </c>
      <c r="O72" s="301">
        <v>31510400</v>
      </c>
      <c r="P72" s="302">
        <v>9.9309930993099316E-2</v>
      </c>
    </row>
    <row r="73" spans="1:16" ht="15">
      <c r="A73" s="263">
        <v>63</v>
      </c>
      <c r="B73" s="364" t="s">
        <v>72</v>
      </c>
      <c r="C73" s="476" t="s">
        <v>113</v>
      </c>
      <c r="D73" s="477">
        <v>44252</v>
      </c>
      <c r="E73" s="298">
        <v>241.2</v>
      </c>
      <c r="F73" s="298">
        <v>242.63333333333333</v>
      </c>
      <c r="G73" s="299">
        <v>237.16666666666666</v>
      </c>
      <c r="H73" s="299">
        <v>233.13333333333333</v>
      </c>
      <c r="I73" s="299">
        <v>227.66666666666666</v>
      </c>
      <c r="J73" s="299">
        <v>246.66666666666666</v>
      </c>
      <c r="K73" s="299">
        <v>252.13333333333335</v>
      </c>
      <c r="L73" s="299">
        <v>256.16666666666663</v>
      </c>
      <c r="M73" s="286">
        <v>248.1</v>
      </c>
      <c r="N73" s="286">
        <v>238.6</v>
      </c>
      <c r="O73" s="301">
        <v>41231700</v>
      </c>
      <c r="P73" s="302">
        <v>1.3539523461870312E-2</v>
      </c>
    </row>
    <row r="74" spans="1:16" ht="15">
      <c r="A74" s="263">
        <v>64</v>
      </c>
      <c r="B74" s="364" t="s">
        <v>49</v>
      </c>
      <c r="C74" s="476" t="s">
        <v>114</v>
      </c>
      <c r="D74" s="477">
        <v>44252</v>
      </c>
      <c r="E74" s="298">
        <v>2165.9499999999998</v>
      </c>
      <c r="F74" s="298">
        <v>2175.6166666666668</v>
      </c>
      <c r="G74" s="299">
        <v>2151.1833333333334</v>
      </c>
      <c r="H74" s="299">
        <v>2136.4166666666665</v>
      </c>
      <c r="I74" s="299">
        <v>2111.9833333333331</v>
      </c>
      <c r="J74" s="299">
        <v>2190.3833333333337</v>
      </c>
      <c r="K74" s="299">
        <v>2214.8166666666671</v>
      </c>
      <c r="L74" s="299">
        <v>2229.5833333333339</v>
      </c>
      <c r="M74" s="286">
        <v>2200.0500000000002</v>
      </c>
      <c r="N74" s="286">
        <v>2160.85</v>
      </c>
      <c r="O74" s="301">
        <v>9602400</v>
      </c>
      <c r="P74" s="302">
        <v>-1.8069147467558364E-2</v>
      </c>
    </row>
    <row r="75" spans="1:16" ht="15">
      <c r="A75" s="263">
        <v>65</v>
      </c>
      <c r="B75" s="364" t="s">
        <v>56</v>
      </c>
      <c r="C75" s="476" t="s">
        <v>115</v>
      </c>
      <c r="D75" s="477">
        <v>44252</v>
      </c>
      <c r="E75" s="298">
        <v>219.5</v>
      </c>
      <c r="F75" s="298">
        <v>222.91666666666666</v>
      </c>
      <c r="G75" s="299">
        <v>213.73333333333332</v>
      </c>
      <c r="H75" s="299">
        <v>207.96666666666667</v>
      </c>
      <c r="I75" s="299">
        <v>198.78333333333333</v>
      </c>
      <c r="J75" s="299">
        <v>228.68333333333331</v>
      </c>
      <c r="K75" s="299">
        <v>237.86666666666665</v>
      </c>
      <c r="L75" s="299">
        <v>243.6333333333333</v>
      </c>
      <c r="M75" s="286">
        <v>232.1</v>
      </c>
      <c r="N75" s="286">
        <v>217.15</v>
      </c>
      <c r="O75" s="301">
        <v>33433500</v>
      </c>
      <c r="P75" s="302">
        <v>-7.7653296844265807E-2</v>
      </c>
    </row>
    <row r="76" spans="1:16" ht="15">
      <c r="A76" s="263">
        <v>66</v>
      </c>
      <c r="B76" s="364" t="s">
        <v>53</v>
      </c>
      <c r="C76" t="s">
        <v>116</v>
      </c>
      <c r="D76" s="477">
        <v>44252</v>
      </c>
      <c r="E76" s="427">
        <v>611.9</v>
      </c>
      <c r="F76" s="427">
        <v>617.33333333333337</v>
      </c>
      <c r="G76" s="428">
        <v>604.06666666666672</v>
      </c>
      <c r="H76" s="428">
        <v>596.23333333333335</v>
      </c>
      <c r="I76" s="428">
        <v>582.9666666666667</v>
      </c>
      <c r="J76" s="428">
        <v>625.16666666666674</v>
      </c>
      <c r="K76" s="428">
        <v>638.43333333333339</v>
      </c>
      <c r="L76" s="428">
        <v>646.26666666666677</v>
      </c>
      <c r="M76" s="429">
        <v>630.6</v>
      </c>
      <c r="N76" s="429">
        <v>609.5</v>
      </c>
      <c r="O76" s="430">
        <v>117869125</v>
      </c>
      <c r="P76" s="431">
        <v>1.521826665719226E-2</v>
      </c>
    </row>
    <row r="77" spans="1:16" ht="15">
      <c r="A77" s="263">
        <v>67</v>
      </c>
      <c r="B77" s="384" t="s">
        <v>56</v>
      </c>
      <c r="C77" s="476" t="s">
        <v>253</v>
      </c>
      <c r="D77" s="477">
        <v>44252</v>
      </c>
      <c r="E77" s="298">
        <v>1464.95</v>
      </c>
      <c r="F77" s="298">
        <v>1468.9666666666665</v>
      </c>
      <c r="G77" s="299">
        <v>1446.9833333333329</v>
      </c>
      <c r="H77" s="299">
        <v>1429.0166666666664</v>
      </c>
      <c r="I77" s="299">
        <v>1407.0333333333328</v>
      </c>
      <c r="J77" s="299">
        <v>1486.9333333333329</v>
      </c>
      <c r="K77" s="299">
        <v>1508.9166666666665</v>
      </c>
      <c r="L77" s="299">
        <v>1526.883333333333</v>
      </c>
      <c r="M77" s="286">
        <v>1490.95</v>
      </c>
      <c r="N77" s="286">
        <v>1451</v>
      </c>
      <c r="O77" s="301">
        <v>918850</v>
      </c>
      <c r="P77" s="302">
        <v>-1.7719218537028625E-2</v>
      </c>
    </row>
    <row r="78" spans="1:16" ht="15">
      <c r="A78" s="263">
        <v>68</v>
      </c>
      <c r="B78" s="364" t="s">
        <v>56</v>
      </c>
      <c r="C78" s="476" t="s">
        <v>117</v>
      </c>
      <c r="D78" s="477">
        <v>44252</v>
      </c>
      <c r="E78" s="298">
        <v>465.25</v>
      </c>
      <c r="F78" s="298">
        <v>472.38333333333338</v>
      </c>
      <c r="G78" s="299">
        <v>455.11666666666679</v>
      </c>
      <c r="H78" s="299">
        <v>444.98333333333341</v>
      </c>
      <c r="I78" s="299">
        <v>427.71666666666681</v>
      </c>
      <c r="J78" s="299">
        <v>482.51666666666677</v>
      </c>
      <c r="K78" s="299">
        <v>499.7833333333333</v>
      </c>
      <c r="L78" s="299">
        <v>509.91666666666674</v>
      </c>
      <c r="M78" s="286">
        <v>489.65</v>
      </c>
      <c r="N78" s="286">
        <v>462.25</v>
      </c>
      <c r="O78" s="301">
        <v>9285000</v>
      </c>
      <c r="P78" s="302">
        <v>0.16200488079594519</v>
      </c>
    </row>
    <row r="79" spans="1:16" ht="15">
      <c r="A79" s="263">
        <v>69</v>
      </c>
      <c r="B79" s="364" t="s">
        <v>67</v>
      </c>
      <c r="C79" s="476" t="s">
        <v>118</v>
      </c>
      <c r="D79" s="477">
        <v>44252</v>
      </c>
      <c r="E79" s="298">
        <v>10.9</v>
      </c>
      <c r="F79" s="298">
        <v>10.9</v>
      </c>
      <c r="G79" s="299">
        <v>10.5</v>
      </c>
      <c r="H79" s="299">
        <v>10.1</v>
      </c>
      <c r="I79" s="299">
        <v>9.6999999999999993</v>
      </c>
      <c r="J79" s="299">
        <v>11.3</v>
      </c>
      <c r="K79" s="299">
        <v>11.700000000000003</v>
      </c>
      <c r="L79" s="299">
        <v>12.100000000000001</v>
      </c>
      <c r="M79" s="286">
        <v>11.3</v>
      </c>
      <c r="N79" s="286">
        <v>10.5</v>
      </c>
      <c r="O79" s="301">
        <v>902790000</v>
      </c>
      <c r="P79" s="302">
        <v>-6.6517081644470177E-2</v>
      </c>
    </row>
    <row r="80" spans="1:16" ht="15">
      <c r="A80" s="263">
        <v>70</v>
      </c>
      <c r="B80" s="364" t="s">
        <v>53</v>
      </c>
      <c r="C80" s="476" t="s">
        <v>119</v>
      </c>
      <c r="D80" s="477">
        <v>44252</v>
      </c>
      <c r="E80" s="298">
        <v>61.4</v>
      </c>
      <c r="F80" s="298">
        <v>61.933333333333337</v>
      </c>
      <c r="G80" s="299">
        <v>60.116666666666674</v>
      </c>
      <c r="H80" s="299">
        <v>58.833333333333336</v>
      </c>
      <c r="I80" s="299">
        <v>57.016666666666673</v>
      </c>
      <c r="J80" s="299">
        <v>63.216666666666676</v>
      </c>
      <c r="K80" s="299">
        <v>65.033333333333331</v>
      </c>
      <c r="L80" s="299">
        <v>66.316666666666677</v>
      </c>
      <c r="M80" s="286">
        <v>63.75</v>
      </c>
      <c r="N80" s="286">
        <v>60.65</v>
      </c>
      <c r="O80" s="301">
        <v>168758000</v>
      </c>
      <c r="P80" s="302">
        <v>2.2682786413356363E-2</v>
      </c>
    </row>
    <row r="81" spans="1:16" ht="15">
      <c r="A81" s="263">
        <v>71</v>
      </c>
      <c r="B81" s="364" t="s">
        <v>72</v>
      </c>
      <c r="C81" s="476" t="s">
        <v>120</v>
      </c>
      <c r="D81" s="477">
        <v>44252</v>
      </c>
      <c r="E81" s="298">
        <v>525.70000000000005</v>
      </c>
      <c r="F81" s="298">
        <v>530.91666666666663</v>
      </c>
      <c r="G81" s="299">
        <v>517.83333333333326</v>
      </c>
      <c r="H81" s="299">
        <v>509.96666666666658</v>
      </c>
      <c r="I81" s="299">
        <v>496.88333333333321</v>
      </c>
      <c r="J81" s="299">
        <v>538.7833333333333</v>
      </c>
      <c r="K81" s="299">
        <v>551.86666666666656</v>
      </c>
      <c r="L81" s="299">
        <v>559.73333333333335</v>
      </c>
      <c r="M81" s="286">
        <v>544</v>
      </c>
      <c r="N81" s="286">
        <v>523.04999999999995</v>
      </c>
      <c r="O81" s="301">
        <v>6352500</v>
      </c>
      <c r="P81" s="302">
        <v>-4.3676257503622438E-2</v>
      </c>
    </row>
    <row r="82" spans="1:16" ht="15">
      <c r="A82" s="263">
        <v>72</v>
      </c>
      <c r="B82" s="364" t="s">
        <v>39</v>
      </c>
      <c r="C82" s="476" t="s">
        <v>121</v>
      </c>
      <c r="D82" s="477">
        <v>44252</v>
      </c>
      <c r="E82" s="298">
        <v>1518.1</v>
      </c>
      <c r="F82" s="298">
        <v>1531.7833333333335</v>
      </c>
      <c r="G82" s="299">
        <v>1494.616666666667</v>
      </c>
      <c r="H82" s="299">
        <v>1471.1333333333334</v>
      </c>
      <c r="I82" s="299">
        <v>1433.9666666666669</v>
      </c>
      <c r="J82" s="299">
        <v>1555.2666666666671</v>
      </c>
      <c r="K82" s="299">
        <v>1592.4333333333336</v>
      </c>
      <c r="L82" s="299">
        <v>1615.9166666666672</v>
      </c>
      <c r="M82" s="286">
        <v>1568.95</v>
      </c>
      <c r="N82" s="286">
        <v>1508.3</v>
      </c>
      <c r="O82" s="301">
        <v>3074000</v>
      </c>
      <c r="P82" s="302">
        <v>1.88929400066291E-2</v>
      </c>
    </row>
    <row r="83" spans="1:16" ht="15">
      <c r="A83" s="263">
        <v>73</v>
      </c>
      <c r="B83" s="364" t="s">
        <v>53</v>
      </c>
      <c r="C83" s="476" t="s">
        <v>122</v>
      </c>
      <c r="D83" s="477">
        <v>44252</v>
      </c>
      <c r="E83" s="298">
        <v>1021.45</v>
      </c>
      <c r="F83" s="298">
        <v>1035.75</v>
      </c>
      <c r="G83" s="299">
        <v>1002.95</v>
      </c>
      <c r="H83" s="299">
        <v>984.45</v>
      </c>
      <c r="I83" s="299">
        <v>951.65000000000009</v>
      </c>
      <c r="J83" s="299">
        <v>1054.25</v>
      </c>
      <c r="K83" s="299">
        <v>1087.0500000000002</v>
      </c>
      <c r="L83" s="299">
        <v>1105.55</v>
      </c>
      <c r="M83" s="286">
        <v>1068.55</v>
      </c>
      <c r="N83" s="286">
        <v>1017.25</v>
      </c>
      <c r="O83" s="301">
        <v>22964400</v>
      </c>
      <c r="P83" s="302">
        <v>-3.9885611077664057E-2</v>
      </c>
    </row>
    <row r="84" spans="1:16" ht="15">
      <c r="A84" s="263">
        <v>74</v>
      </c>
      <c r="B84" s="364" t="s">
        <v>67</v>
      </c>
      <c r="C84" s="476" t="s">
        <v>831</v>
      </c>
      <c r="D84" s="477">
        <v>44252</v>
      </c>
      <c r="E84" s="298">
        <v>265.35000000000002</v>
      </c>
      <c r="F84" s="298">
        <v>265.53333333333336</v>
      </c>
      <c r="G84" s="299">
        <v>260.81666666666672</v>
      </c>
      <c r="H84" s="299">
        <v>256.28333333333336</v>
      </c>
      <c r="I84" s="299">
        <v>251.56666666666672</v>
      </c>
      <c r="J84" s="299">
        <v>270.06666666666672</v>
      </c>
      <c r="K84" s="299">
        <v>274.7833333333333</v>
      </c>
      <c r="L84" s="299">
        <v>279.31666666666672</v>
      </c>
      <c r="M84" s="286">
        <v>270.25</v>
      </c>
      <c r="N84" s="286">
        <v>261</v>
      </c>
      <c r="O84" s="301">
        <v>11494000</v>
      </c>
      <c r="P84" s="302">
        <v>1.408102766798419E-2</v>
      </c>
    </row>
    <row r="85" spans="1:16" ht="15">
      <c r="A85" s="263">
        <v>75</v>
      </c>
      <c r="B85" s="364" t="s">
        <v>106</v>
      </c>
      <c r="C85" s="476" t="s">
        <v>124</v>
      </c>
      <c r="D85" s="477">
        <v>44252</v>
      </c>
      <c r="E85" s="298">
        <v>1266.25</v>
      </c>
      <c r="F85" s="298">
        <v>1278.8666666666666</v>
      </c>
      <c r="G85" s="299">
        <v>1250.2833333333331</v>
      </c>
      <c r="H85" s="299">
        <v>1234.3166666666666</v>
      </c>
      <c r="I85" s="299">
        <v>1205.7333333333331</v>
      </c>
      <c r="J85" s="299">
        <v>1294.833333333333</v>
      </c>
      <c r="K85" s="299">
        <v>1323.4166666666665</v>
      </c>
      <c r="L85" s="299">
        <v>1339.383333333333</v>
      </c>
      <c r="M85" s="286">
        <v>1307.45</v>
      </c>
      <c r="N85" s="286">
        <v>1262.9000000000001</v>
      </c>
      <c r="O85" s="301">
        <v>35740200</v>
      </c>
      <c r="P85" s="302">
        <v>1.4355289149240514E-2</v>
      </c>
    </row>
    <row r="86" spans="1:16" ht="15">
      <c r="A86" s="263">
        <v>76</v>
      </c>
      <c r="B86" s="364" t="s">
        <v>72</v>
      </c>
      <c r="C86" s="476" t="s">
        <v>125</v>
      </c>
      <c r="D86" s="477">
        <v>44252</v>
      </c>
      <c r="E86" s="298">
        <v>95.75</v>
      </c>
      <c r="F86" s="298">
        <v>96.533333333333346</v>
      </c>
      <c r="G86" s="299">
        <v>94.366666666666688</v>
      </c>
      <c r="H86" s="299">
        <v>92.983333333333348</v>
      </c>
      <c r="I86" s="299">
        <v>90.816666666666691</v>
      </c>
      <c r="J86" s="299">
        <v>97.916666666666686</v>
      </c>
      <c r="K86" s="299">
        <v>100.08333333333334</v>
      </c>
      <c r="L86" s="299">
        <v>101.46666666666668</v>
      </c>
      <c r="M86" s="286">
        <v>98.7</v>
      </c>
      <c r="N86" s="286">
        <v>95.15</v>
      </c>
      <c r="O86" s="301">
        <v>70278000</v>
      </c>
      <c r="P86" s="302">
        <v>-2.2864889290555808E-2</v>
      </c>
    </row>
    <row r="87" spans="1:16" ht="15">
      <c r="A87" s="263">
        <v>77</v>
      </c>
      <c r="B87" s="364" t="s">
        <v>49</v>
      </c>
      <c r="C87" s="476" t="s">
        <v>126</v>
      </c>
      <c r="D87" s="477">
        <v>44252</v>
      </c>
      <c r="E87" s="298">
        <v>207.4</v>
      </c>
      <c r="F87" s="298">
        <v>208.61666666666665</v>
      </c>
      <c r="G87" s="299">
        <v>205.23333333333329</v>
      </c>
      <c r="H87" s="299">
        <v>203.06666666666663</v>
      </c>
      <c r="I87" s="299">
        <v>199.68333333333328</v>
      </c>
      <c r="J87" s="299">
        <v>210.7833333333333</v>
      </c>
      <c r="K87" s="299">
        <v>214.16666666666669</v>
      </c>
      <c r="L87" s="299">
        <v>216.33333333333331</v>
      </c>
      <c r="M87" s="286">
        <v>212</v>
      </c>
      <c r="N87" s="286">
        <v>206.45</v>
      </c>
      <c r="O87" s="301">
        <v>153494400</v>
      </c>
      <c r="P87" s="302">
        <v>5.449933971953801E-3</v>
      </c>
    </row>
    <row r="88" spans="1:16" ht="15">
      <c r="A88" s="263">
        <v>78</v>
      </c>
      <c r="B88" s="364" t="s">
        <v>111</v>
      </c>
      <c r="C88" s="476" t="s">
        <v>127</v>
      </c>
      <c r="D88" s="477">
        <v>44252</v>
      </c>
      <c r="E88" s="298">
        <v>320.89999999999998</v>
      </c>
      <c r="F88" s="298">
        <v>323.3</v>
      </c>
      <c r="G88" s="299">
        <v>313.8</v>
      </c>
      <c r="H88" s="299">
        <v>306.7</v>
      </c>
      <c r="I88" s="299">
        <v>297.2</v>
      </c>
      <c r="J88" s="299">
        <v>330.40000000000003</v>
      </c>
      <c r="K88" s="299">
        <v>339.90000000000003</v>
      </c>
      <c r="L88" s="299">
        <v>347.00000000000006</v>
      </c>
      <c r="M88" s="286">
        <v>332.8</v>
      </c>
      <c r="N88" s="286">
        <v>316.2</v>
      </c>
      <c r="O88" s="301">
        <v>23720000</v>
      </c>
      <c r="P88" s="302">
        <v>-2.8267103646046701E-2</v>
      </c>
    </row>
    <row r="89" spans="1:16" ht="15">
      <c r="A89" s="263">
        <v>79</v>
      </c>
      <c r="B89" s="364" t="s">
        <v>111</v>
      </c>
      <c r="C89" s="476" t="s">
        <v>128</v>
      </c>
      <c r="D89" s="477">
        <v>44252</v>
      </c>
      <c r="E89" s="298">
        <v>406.75</v>
      </c>
      <c r="F89" s="298">
        <v>405.86666666666662</v>
      </c>
      <c r="G89" s="299">
        <v>396.88333333333321</v>
      </c>
      <c r="H89" s="299">
        <v>387.01666666666659</v>
      </c>
      <c r="I89" s="299">
        <v>378.03333333333319</v>
      </c>
      <c r="J89" s="299">
        <v>415.73333333333323</v>
      </c>
      <c r="K89" s="299">
        <v>424.7166666666667</v>
      </c>
      <c r="L89" s="299">
        <v>434.58333333333326</v>
      </c>
      <c r="M89" s="286">
        <v>414.85</v>
      </c>
      <c r="N89" s="286">
        <v>396</v>
      </c>
      <c r="O89" s="301">
        <v>32140800</v>
      </c>
      <c r="P89" s="302">
        <v>-1.3916500994035786E-2</v>
      </c>
    </row>
    <row r="90" spans="1:16" ht="15">
      <c r="A90" s="263">
        <v>80</v>
      </c>
      <c r="B90" s="364" t="s">
        <v>39</v>
      </c>
      <c r="C90" s="476" t="s">
        <v>129</v>
      </c>
      <c r="D90" s="477">
        <v>44252</v>
      </c>
      <c r="E90" s="298">
        <v>3109.3</v>
      </c>
      <c r="F90" s="298">
        <v>3056.5333333333333</v>
      </c>
      <c r="G90" s="299">
        <v>2989.5666666666666</v>
      </c>
      <c r="H90" s="299">
        <v>2869.8333333333335</v>
      </c>
      <c r="I90" s="299">
        <v>2802.8666666666668</v>
      </c>
      <c r="J90" s="299">
        <v>3176.2666666666664</v>
      </c>
      <c r="K90" s="299">
        <v>3243.2333333333327</v>
      </c>
      <c r="L90" s="299">
        <v>3362.9666666666662</v>
      </c>
      <c r="M90" s="286">
        <v>3123.5</v>
      </c>
      <c r="N90" s="286">
        <v>2936.8</v>
      </c>
      <c r="O90" s="301">
        <v>1688500</v>
      </c>
      <c r="P90" s="302">
        <v>0.14513394370973212</v>
      </c>
    </row>
    <row r="91" spans="1:16" ht="15">
      <c r="A91" s="263">
        <v>81</v>
      </c>
      <c r="B91" s="364" t="s">
        <v>53</v>
      </c>
      <c r="C91" s="476" t="s">
        <v>131</v>
      </c>
      <c r="D91" s="477">
        <v>44252</v>
      </c>
      <c r="E91" s="298">
        <v>1940.7</v>
      </c>
      <c r="F91" s="298">
        <v>1940.0333333333335</v>
      </c>
      <c r="G91" s="299">
        <v>1920.7166666666672</v>
      </c>
      <c r="H91" s="299">
        <v>1900.7333333333336</v>
      </c>
      <c r="I91" s="299">
        <v>1881.4166666666672</v>
      </c>
      <c r="J91" s="299">
        <v>1960.0166666666671</v>
      </c>
      <c r="K91" s="299">
        <v>1979.3333333333333</v>
      </c>
      <c r="L91" s="299">
        <v>1999.3166666666671</v>
      </c>
      <c r="M91" s="286">
        <v>1959.35</v>
      </c>
      <c r="N91" s="286">
        <v>1920.05</v>
      </c>
      <c r="O91" s="301">
        <v>15255600</v>
      </c>
      <c r="P91" s="302">
        <v>2.7866864304002155E-2</v>
      </c>
    </row>
    <row r="92" spans="1:16" ht="15">
      <c r="A92" s="263">
        <v>82</v>
      </c>
      <c r="B92" s="364" t="s">
        <v>56</v>
      </c>
      <c r="C92" s="476" t="s">
        <v>132</v>
      </c>
      <c r="D92" s="477">
        <v>44252</v>
      </c>
      <c r="E92" s="427">
        <v>95.55</v>
      </c>
      <c r="F92" s="427">
        <v>96.916666666666671</v>
      </c>
      <c r="G92" s="428">
        <v>93.233333333333348</v>
      </c>
      <c r="H92" s="428">
        <v>90.916666666666671</v>
      </c>
      <c r="I92" s="428">
        <v>87.233333333333348</v>
      </c>
      <c r="J92" s="428">
        <v>99.233333333333348</v>
      </c>
      <c r="K92" s="428">
        <v>102.91666666666666</v>
      </c>
      <c r="L92" s="428">
        <v>105.23333333333335</v>
      </c>
      <c r="M92" s="429">
        <v>100.6</v>
      </c>
      <c r="N92" s="429">
        <v>94.6</v>
      </c>
      <c r="O92" s="430">
        <v>49108772</v>
      </c>
      <c r="P92" s="431">
        <v>5.2802754926343981E-2</v>
      </c>
    </row>
    <row r="93" spans="1:16" ht="15">
      <c r="A93" s="263">
        <v>83</v>
      </c>
      <c r="B93" s="384" t="s">
        <v>39</v>
      </c>
      <c r="C93" s="476" t="s">
        <v>349</v>
      </c>
      <c r="D93" s="477">
        <v>44252</v>
      </c>
      <c r="E93" s="298">
        <v>2393.75</v>
      </c>
      <c r="F93" s="298">
        <v>2422.7833333333333</v>
      </c>
      <c r="G93" s="299">
        <v>2310.6166666666668</v>
      </c>
      <c r="H93" s="299">
        <v>2227.4833333333336</v>
      </c>
      <c r="I93" s="299">
        <v>2115.3166666666671</v>
      </c>
      <c r="J93" s="299">
        <v>2505.9166666666665</v>
      </c>
      <c r="K93" s="299">
        <v>2618.0833333333335</v>
      </c>
      <c r="L93" s="299">
        <v>2701.2166666666662</v>
      </c>
      <c r="M93" s="286">
        <v>2534.9499999999998</v>
      </c>
      <c r="N93" s="286">
        <v>2339.65</v>
      </c>
      <c r="O93" s="301">
        <v>143750</v>
      </c>
      <c r="P93" s="302">
        <v>0.15</v>
      </c>
    </row>
    <row r="94" spans="1:16" ht="15">
      <c r="A94" s="263">
        <v>84</v>
      </c>
      <c r="B94" s="364" t="s">
        <v>56</v>
      </c>
      <c r="C94" s="476" t="s">
        <v>133</v>
      </c>
      <c r="D94" s="477">
        <v>44252</v>
      </c>
      <c r="E94" s="298">
        <v>427.9</v>
      </c>
      <c r="F94" s="298">
        <v>435.41666666666669</v>
      </c>
      <c r="G94" s="299">
        <v>418.48333333333335</v>
      </c>
      <c r="H94" s="299">
        <v>409.06666666666666</v>
      </c>
      <c r="I94" s="299">
        <v>392.13333333333333</v>
      </c>
      <c r="J94" s="299">
        <v>444.83333333333337</v>
      </c>
      <c r="K94" s="299">
        <v>461.76666666666665</v>
      </c>
      <c r="L94" s="299">
        <v>471.18333333333339</v>
      </c>
      <c r="M94" s="286">
        <v>452.35</v>
      </c>
      <c r="N94" s="286">
        <v>426</v>
      </c>
      <c r="O94" s="301">
        <v>10858000</v>
      </c>
      <c r="P94" s="302">
        <v>5.9110417479516189E-2</v>
      </c>
    </row>
    <row r="95" spans="1:16" ht="15">
      <c r="A95" s="263">
        <v>85</v>
      </c>
      <c r="B95" s="364" t="s">
        <v>63</v>
      </c>
      <c r="C95" s="476" t="s">
        <v>134</v>
      </c>
      <c r="D95" s="477">
        <v>44252</v>
      </c>
      <c r="E95" s="298">
        <v>1456.4</v>
      </c>
      <c r="F95" s="298">
        <v>1473.2</v>
      </c>
      <c r="G95" s="299">
        <v>1434.65</v>
      </c>
      <c r="H95" s="299">
        <v>1412.9</v>
      </c>
      <c r="I95" s="299">
        <v>1374.3500000000001</v>
      </c>
      <c r="J95" s="299">
        <v>1494.95</v>
      </c>
      <c r="K95" s="299">
        <v>1533.4999999999998</v>
      </c>
      <c r="L95" s="299">
        <v>1555.25</v>
      </c>
      <c r="M95" s="286">
        <v>1511.75</v>
      </c>
      <c r="N95" s="286">
        <v>1451.45</v>
      </c>
      <c r="O95" s="301">
        <v>13530900</v>
      </c>
      <c r="P95" s="302">
        <v>6.5423099560827633E-2</v>
      </c>
    </row>
    <row r="96" spans="1:16" ht="15">
      <c r="A96" s="263">
        <v>86</v>
      </c>
      <c r="B96" s="364" t="s">
        <v>51</v>
      </c>
      <c r="C96" s="476" t="s">
        <v>135</v>
      </c>
      <c r="D96" s="477">
        <v>44252</v>
      </c>
      <c r="E96" s="298">
        <v>993.05</v>
      </c>
      <c r="F96" s="298">
        <v>1002.3833333333332</v>
      </c>
      <c r="G96" s="299">
        <v>975.66666666666652</v>
      </c>
      <c r="H96" s="299">
        <v>958.2833333333333</v>
      </c>
      <c r="I96" s="299">
        <v>931.56666666666661</v>
      </c>
      <c r="J96" s="299">
        <v>1019.7666666666664</v>
      </c>
      <c r="K96" s="299">
        <v>1046.4833333333331</v>
      </c>
      <c r="L96" s="299">
        <v>1063.8666666666663</v>
      </c>
      <c r="M96" s="286">
        <v>1029.0999999999999</v>
      </c>
      <c r="N96" s="286">
        <v>985</v>
      </c>
      <c r="O96" s="301">
        <v>9305800</v>
      </c>
      <c r="P96" s="302">
        <v>-2.9604680021272825E-2</v>
      </c>
    </row>
    <row r="97" spans="1:16" ht="15">
      <c r="A97" s="263">
        <v>87</v>
      </c>
      <c r="B97" s="364" t="s">
        <v>43</v>
      </c>
      <c r="C97" s="476" t="s">
        <v>136</v>
      </c>
      <c r="D97" s="477">
        <v>44252</v>
      </c>
      <c r="E97" s="298">
        <v>838.55</v>
      </c>
      <c r="F97" s="298">
        <v>851.7833333333333</v>
      </c>
      <c r="G97" s="299">
        <v>821.66666666666663</v>
      </c>
      <c r="H97" s="299">
        <v>804.7833333333333</v>
      </c>
      <c r="I97" s="299">
        <v>774.66666666666663</v>
      </c>
      <c r="J97" s="299">
        <v>868.66666666666663</v>
      </c>
      <c r="K97" s="299">
        <v>898.78333333333342</v>
      </c>
      <c r="L97" s="299">
        <v>915.66666666666663</v>
      </c>
      <c r="M97" s="286">
        <v>881.9</v>
      </c>
      <c r="N97" s="286">
        <v>834.9</v>
      </c>
      <c r="O97" s="301">
        <v>10059000</v>
      </c>
      <c r="P97" s="302">
        <v>2.7162258756254467E-2</v>
      </c>
    </row>
    <row r="98" spans="1:16" ht="15">
      <c r="A98" s="263">
        <v>88</v>
      </c>
      <c r="B98" s="364" t="s">
        <v>56</v>
      </c>
      <c r="C98" s="476" t="s">
        <v>137</v>
      </c>
      <c r="D98" s="477">
        <v>44252</v>
      </c>
      <c r="E98" s="298">
        <v>206.6</v>
      </c>
      <c r="F98" s="298">
        <v>206.0333333333333</v>
      </c>
      <c r="G98" s="299">
        <v>199.76666666666659</v>
      </c>
      <c r="H98" s="299">
        <v>192.93333333333328</v>
      </c>
      <c r="I98" s="299">
        <v>186.66666666666657</v>
      </c>
      <c r="J98" s="299">
        <v>212.86666666666662</v>
      </c>
      <c r="K98" s="299">
        <v>219.13333333333333</v>
      </c>
      <c r="L98" s="299">
        <v>225.96666666666664</v>
      </c>
      <c r="M98" s="286">
        <v>212.3</v>
      </c>
      <c r="N98" s="286">
        <v>199.2</v>
      </c>
      <c r="O98" s="301">
        <v>17172000</v>
      </c>
      <c r="P98" s="302">
        <v>3.3461723639865187E-2</v>
      </c>
    </row>
    <row r="99" spans="1:16" ht="15">
      <c r="A99" s="263">
        <v>89</v>
      </c>
      <c r="B99" s="364" t="s">
        <v>56</v>
      </c>
      <c r="C99" s="476" t="s">
        <v>138</v>
      </c>
      <c r="D99" s="477">
        <v>44252</v>
      </c>
      <c r="E99" s="298">
        <v>167.95</v>
      </c>
      <c r="F99" s="298">
        <v>169.15</v>
      </c>
      <c r="G99" s="299">
        <v>164.10000000000002</v>
      </c>
      <c r="H99" s="299">
        <v>160.25000000000003</v>
      </c>
      <c r="I99" s="299">
        <v>155.20000000000005</v>
      </c>
      <c r="J99" s="299">
        <v>173</v>
      </c>
      <c r="K99" s="299">
        <v>178.05</v>
      </c>
      <c r="L99" s="299">
        <v>181.89999999999998</v>
      </c>
      <c r="M99" s="286">
        <v>174.2</v>
      </c>
      <c r="N99" s="286">
        <v>165.3</v>
      </c>
      <c r="O99" s="301">
        <v>18564000</v>
      </c>
      <c r="P99" s="302">
        <v>2.7906976744186046E-2</v>
      </c>
    </row>
    <row r="100" spans="1:16" ht="15">
      <c r="A100" s="263">
        <v>90</v>
      </c>
      <c r="B100" s="364" t="s">
        <v>49</v>
      </c>
      <c r="C100" s="476" t="s">
        <v>139</v>
      </c>
      <c r="D100" s="477">
        <v>44252</v>
      </c>
      <c r="E100" s="298">
        <v>420.65</v>
      </c>
      <c r="F100" s="298">
        <v>423.58333333333331</v>
      </c>
      <c r="G100" s="299">
        <v>413.66666666666663</v>
      </c>
      <c r="H100" s="299">
        <v>406.68333333333334</v>
      </c>
      <c r="I100" s="299">
        <v>396.76666666666665</v>
      </c>
      <c r="J100" s="299">
        <v>430.56666666666661</v>
      </c>
      <c r="K100" s="299">
        <v>440.48333333333323</v>
      </c>
      <c r="L100" s="299">
        <v>447.46666666666658</v>
      </c>
      <c r="M100" s="286">
        <v>433.5</v>
      </c>
      <c r="N100" s="286">
        <v>416.6</v>
      </c>
      <c r="O100" s="301">
        <v>8880000</v>
      </c>
      <c r="P100" s="302">
        <v>5.288119516243775E-2</v>
      </c>
    </row>
    <row r="101" spans="1:16" ht="15">
      <c r="A101" s="263">
        <v>91</v>
      </c>
      <c r="B101" s="364" t="s">
        <v>43</v>
      </c>
      <c r="C101" s="476" t="s">
        <v>140</v>
      </c>
      <c r="D101" s="477">
        <v>44252</v>
      </c>
      <c r="E101" s="298">
        <v>7102.65</v>
      </c>
      <c r="F101" s="298">
        <v>7162.9666666666672</v>
      </c>
      <c r="G101" s="299">
        <v>7009.6833333333343</v>
      </c>
      <c r="H101" s="299">
        <v>6916.7166666666672</v>
      </c>
      <c r="I101" s="299">
        <v>6763.4333333333343</v>
      </c>
      <c r="J101" s="299">
        <v>7255.9333333333343</v>
      </c>
      <c r="K101" s="299">
        <v>7409.2166666666672</v>
      </c>
      <c r="L101" s="299">
        <v>7502.1833333333343</v>
      </c>
      <c r="M101" s="286">
        <v>7316.25</v>
      </c>
      <c r="N101" s="286">
        <v>7070</v>
      </c>
      <c r="O101" s="301">
        <v>2727700</v>
      </c>
      <c r="P101" s="302">
        <v>5.1825858944202365E-2</v>
      </c>
    </row>
    <row r="102" spans="1:16" ht="15">
      <c r="A102" s="263">
        <v>92</v>
      </c>
      <c r="B102" s="364" t="s">
        <v>49</v>
      </c>
      <c r="C102" s="476" t="s">
        <v>141</v>
      </c>
      <c r="D102" s="477">
        <v>44252</v>
      </c>
      <c r="E102" s="298">
        <v>546.20000000000005</v>
      </c>
      <c r="F102" s="298">
        <v>550.13333333333333</v>
      </c>
      <c r="G102" s="299">
        <v>539.86666666666667</v>
      </c>
      <c r="H102" s="299">
        <v>533.5333333333333</v>
      </c>
      <c r="I102" s="299">
        <v>523.26666666666665</v>
      </c>
      <c r="J102" s="299">
        <v>556.4666666666667</v>
      </c>
      <c r="K102" s="299">
        <v>566.73333333333335</v>
      </c>
      <c r="L102" s="299">
        <v>573.06666666666672</v>
      </c>
      <c r="M102" s="286">
        <v>560.4</v>
      </c>
      <c r="N102" s="286">
        <v>543.79999999999995</v>
      </c>
      <c r="O102" s="301">
        <v>13985000</v>
      </c>
      <c r="P102" s="302">
        <v>-3.5625222657641609E-3</v>
      </c>
    </row>
    <row r="103" spans="1:16" ht="15">
      <c r="A103" s="263">
        <v>93</v>
      </c>
      <c r="B103" s="364" t="s">
        <v>56</v>
      </c>
      <c r="C103" s="476" t="s">
        <v>142</v>
      </c>
      <c r="D103" s="477">
        <v>44252</v>
      </c>
      <c r="E103" s="298">
        <v>835.55</v>
      </c>
      <c r="F103" s="298">
        <v>844.91666666666663</v>
      </c>
      <c r="G103" s="299">
        <v>820.48333333333323</v>
      </c>
      <c r="H103" s="299">
        <v>805.41666666666663</v>
      </c>
      <c r="I103" s="299">
        <v>780.98333333333323</v>
      </c>
      <c r="J103" s="299">
        <v>859.98333333333323</v>
      </c>
      <c r="K103" s="299">
        <v>884.41666666666663</v>
      </c>
      <c r="L103" s="299">
        <v>899.48333333333323</v>
      </c>
      <c r="M103" s="286">
        <v>869.35</v>
      </c>
      <c r="N103" s="286">
        <v>829.85</v>
      </c>
      <c r="O103" s="301">
        <v>3565900</v>
      </c>
      <c r="P103" s="302">
        <v>-1.2243428159884768E-2</v>
      </c>
    </row>
    <row r="104" spans="1:16" ht="15">
      <c r="A104" s="263">
        <v>94</v>
      </c>
      <c r="B104" s="364" t="s">
        <v>72</v>
      </c>
      <c r="C104" s="476" t="s">
        <v>143</v>
      </c>
      <c r="D104" s="477">
        <v>44252</v>
      </c>
      <c r="E104" s="298">
        <v>1151.45</v>
      </c>
      <c r="F104" s="298">
        <v>1158.5</v>
      </c>
      <c r="G104" s="299">
        <v>1138</v>
      </c>
      <c r="H104" s="299">
        <v>1124.55</v>
      </c>
      <c r="I104" s="299">
        <v>1104.05</v>
      </c>
      <c r="J104" s="299">
        <v>1171.95</v>
      </c>
      <c r="K104" s="299">
        <v>1192.45</v>
      </c>
      <c r="L104" s="299">
        <v>1205.9000000000001</v>
      </c>
      <c r="M104" s="286">
        <v>1179</v>
      </c>
      <c r="N104" s="286">
        <v>1145.05</v>
      </c>
      <c r="O104" s="301">
        <v>1611000</v>
      </c>
      <c r="P104" s="302">
        <v>-4.0801186943620182E-3</v>
      </c>
    </row>
    <row r="105" spans="1:16" ht="15">
      <c r="A105" s="263">
        <v>95</v>
      </c>
      <c r="B105" s="364" t="s">
        <v>106</v>
      </c>
      <c r="C105" s="476" t="s">
        <v>144</v>
      </c>
      <c r="D105" s="477">
        <v>44252</v>
      </c>
      <c r="E105" s="298">
        <v>1612.75</v>
      </c>
      <c r="F105" s="298">
        <v>1637.0333333333335</v>
      </c>
      <c r="G105" s="299">
        <v>1574.2166666666672</v>
      </c>
      <c r="H105" s="299">
        <v>1535.6833333333336</v>
      </c>
      <c r="I105" s="299">
        <v>1472.8666666666672</v>
      </c>
      <c r="J105" s="299">
        <v>1675.5666666666671</v>
      </c>
      <c r="K105" s="299">
        <v>1738.3833333333332</v>
      </c>
      <c r="L105" s="299">
        <v>1776.916666666667</v>
      </c>
      <c r="M105" s="286">
        <v>1699.85</v>
      </c>
      <c r="N105" s="286">
        <v>1598.5</v>
      </c>
      <c r="O105" s="301">
        <v>1437600</v>
      </c>
      <c r="P105" s="302">
        <v>0.10177805027590435</v>
      </c>
    </row>
    <row r="106" spans="1:16" ht="15">
      <c r="A106" s="263">
        <v>96</v>
      </c>
      <c r="B106" s="364" t="s">
        <v>43</v>
      </c>
      <c r="C106" s="476" t="s">
        <v>145</v>
      </c>
      <c r="D106" s="477">
        <v>44252</v>
      </c>
      <c r="E106" s="298">
        <v>215.15</v>
      </c>
      <c r="F106" s="298">
        <v>216.45000000000002</v>
      </c>
      <c r="G106" s="299">
        <v>211.60000000000002</v>
      </c>
      <c r="H106" s="299">
        <v>208.05</v>
      </c>
      <c r="I106" s="299">
        <v>203.20000000000002</v>
      </c>
      <c r="J106" s="299">
        <v>220.00000000000003</v>
      </c>
      <c r="K106" s="299">
        <v>224.85</v>
      </c>
      <c r="L106" s="299">
        <v>228.40000000000003</v>
      </c>
      <c r="M106" s="286">
        <v>221.3</v>
      </c>
      <c r="N106" s="286">
        <v>212.9</v>
      </c>
      <c r="O106" s="301">
        <v>34741000</v>
      </c>
      <c r="P106" s="302">
        <v>1.3684640522875817E-2</v>
      </c>
    </row>
    <row r="107" spans="1:16" ht="15">
      <c r="A107" s="263">
        <v>97</v>
      </c>
      <c r="B107" s="364" t="s">
        <v>43</v>
      </c>
      <c r="C107" s="476" t="s">
        <v>146</v>
      </c>
      <c r="D107" s="477">
        <v>44252</v>
      </c>
      <c r="E107" s="298">
        <v>86969.5</v>
      </c>
      <c r="F107" s="298">
        <v>87335.533333333326</v>
      </c>
      <c r="G107" s="299">
        <v>85889.666666666657</v>
      </c>
      <c r="H107" s="299">
        <v>84809.833333333328</v>
      </c>
      <c r="I107" s="299">
        <v>83363.96666666666</v>
      </c>
      <c r="J107" s="299">
        <v>88415.366666666654</v>
      </c>
      <c r="K107" s="299">
        <v>89861.233333333323</v>
      </c>
      <c r="L107" s="299">
        <v>90941.066666666651</v>
      </c>
      <c r="M107" s="286">
        <v>88781.4</v>
      </c>
      <c r="N107" s="286">
        <v>86255.7</v>
      </c>
      <c r="O107" s="301">
        <v>57680</v>
      </c>
      <c r="P107" s="302">
        <v>-3.706176961602671E-2</v>
      </c>
    </row>
    <row r="108" spans="1:16" ht="15">
      <c r="A108" s="263">
        <v>98</v>
      </c>
      <c r="B108" s="364" t="s">
        <v>56</v>
      </c>
      <c r="C108" s="476" t="s">
        <v>147</v>
      </c>
      <c r="D108" s="477">
        <v>44252</v>
      </c>
      <c r="E108" s="298">
        <v>1296.8</v>
      </c>
      <c r="F108" s="298">
        <v>1300.7833333333335</v>
      </c>
      <c r="G108" s="299">
        <v>1279.0666666666671</v>
      </c>
      <c r="H108" s="299">
        <v>1261.3333333333335</v>
      </c>
      <c r="I108" s="299">
        <v>1239.616666666667</v>
      </c>
      <c r="J108" s="299">
        <v>1318.5166666666671</v>
      </c>
      <c r="K108" s="299">
        <v>1340.2333333333338</v>
      </c>
      <c r="L108" s="299">
        <v>1357.9666666666672</v>
      </c>
      <c r="M108" s="286">
        <v>1322.5</v>
      </c>
      <c r="N108" s="286">
        <v>1283.05</v>
      </c>
      <c r="O108" s="301">
        <v>4311750</v>
      </c>
      <c r="P108" s="302">
        <v>3.4364879453040661E-2</v>
      </c>
    </row>
    <row r="109" spans="1:16" ht="15">
      <c r="A109" s="263">
        <v>99</v>
      </c>
      <c r="B109" s="364" t="s">
        <v>111</v>
      </c>
      <c r="C109" s="476" t="s">
        <v>148</v>
      </c>
      <c r="D109" s="477">
        <v>44252</v>
      </c>
      <c r="E109" s="298">
        <v>52.55</v>
      </c>
      <c r="F109" s="298">
        <v>52.816666666666663</v>
      </c>
      <c r="G109" s="299">
        <v>51.533333333333324</v>
      </c>
      <c r="H109" s="299">
        <v>50.516666666666659</v>
      </c>
      <c r="I109" s="299">
        <v>49.23333333333332</v>
      </c>
      <c r="J109" s="299">
        <v>53.833333333333329</v>
      </c>
      <c r="K109" s="299">
        <v>55.11666666666666</v>
      </c>
      <c r="L109" s="299">
        <v>56.133333333333333</v>
      </c>
      <c r="M109" s="286">
        <v>54.1</v>
      </c>
      <c r="N109" s="286">
        <v>51.8</v>
      </c>
      <c r="O109" s="301">
        <v>67065000</v>
      </c>
      <c r="P109" s="302">
        <v>7.6104746317512281E-2</v>
      </c>
    </row>
    <row r="110" spans="1:16" ht="15">
      <c r="A110" s="263">
        <v>100</v>
      </c>
      <c r="B110" s="364" t="s">
        <v>39</v>
      </c>
      <c r="C110" s="476" t="s">
        <v>257</v>
      </c>
      <c r="D110" s="477">
        <v>44252</v>
      </c>
      <c r="E110" s="298">
        <v>4997.6000000000004</v>
      </c>
      <c r="F110" s="298">
        <v>5045.083333333333</v>
      </c>
      <c r="G110" s="299">
        <v>4919.2166666666662</v>
      </c>
      <c r="H110" s="299">
        <v>4840.833333333333</v>
      </c>
      <c r="I110" s="299">
        <v>4714.9666666666662</v>
      </c>
      <c r="J110" s="299">
        <v>5123.4666666666662</v>
      </c>
      <c r="K110" s="299">
        <v>5249.333333333333</v>
      </c>
      <c r="L110" s="299">
        <v>5327.7166666666662</v>
      </c>
      <c r="M110" s="286">
        <v>5170.95</v>
      </c>
      <c r="N110" s="286">
        <v>4966.7</v>
      </c>
      <c r="O110" s="301">
        <v>819000</v>
      </c>
      <c r="P110" s="302">
        <v>-1.1764705882352941E-2</v>
      </c>
    </row>
    <row r="111" spans="1:16" ht="15">
      <c r="A111" s="263">
        <v>101</v>
      </c>
      <c r="B111" s="364" t="s">
        <v>49</v>
      </c>
      <c r="C111" s="476" t="s">
        <v>151</v>
      </c>
      <c r="D111" s="477">
        <v>44252</v>
      </c>
      <c r="E111" s="298">
        <v>16142.2</v>
      </c>
      <c r="F111" s="298">
        <v>16245.733333333332</v>
      </c>
      <c r="G111" s="299">
        <v>15971.466666666664</v>
      </c>
      <c r="H111" s="299">
        <v>15800.733333333332</v>
      </c>
      <c r="I111" s="299">
        <v>15526.466666666664</v>
      </c>
      <c r="J111" s="299">
        <v>16416.466666666664</v>
      </c>
      <c r="K111" s="299">
        <v>16690.73333333333</v>
      </c>
      <c r="L111" s="299">
        <v>16861.466666666664</v>
      </c>
      <c r="M111" s="286">
        <v>16520</v>
      </c>
      <c r="N111" s="286">
        <v>16075</v>
      </c>
      <c r="O111" s="301">
        <v>397550</v>
      </c>
      <c r="P111" s="302">
        <v>-1.4012896825396826E-2</v>
      </c>
    </row>
    <row r="112" spans="1:16" ht="15">
      <c r="A112" s="263">
        <v>102</v>
      </c>
      <c r="B112" s="364" t="s">
        <v>111</v>
      </c>
      <c r="C112" s="476" t="s">
        <v>152</v>
      </c>
      <c r="D112" s="477">
        <v>44252</v>
      </c>
      <c r="E112" s="298">
        <v>120.35</v>
      </c>
      <c r="F112" s="298">
        <v>119.85000000000001</v>
      </c>
      <c r="G112" s="299">
        <v>118.05000000000001</v>
      </c>
      <c r="H112" s="299">
        <v>115.75</v>
      </c>
      <c r="I112" s="299">
        <v>113.95</v>
      </c>
      <c r="J112" s="299">
        <v>122.15000000000002</v>
      </c>
      <c r="K112" s="299">
        <v>123.95</v>
      </c>
      <c r="L112" s="299">
        <v>126.25000000000003</v>
      </c>
      <c r="M112" s="286">
        <v>121.65</v>
      </c>
      <c r="N112" s="286">
        <v>117.55</v>
      </c>
      <c r="O112" s="301">
        <v>56494400</v>
      </c>
      <c r="P112" s="302">
        <v>0.10496658367186476</v>
      </c>
    </row>
    <row r="113" spans="1:16" ht="15">
      <c r="A113" s="263">
        <v>103</v>
      </c>
      <c r="B113" s="364" t="s">
        <v>42</v>
      </c>
      <c r="C113" s="476" t="s">
        <v>153</v>
      </c>
      <c r="D113" s="477">
        <v>44252</v>
      </c>
      <c r="E113" s="298">
        <v>101.95</v>
      </c>
      <c r="F113" s="298">
        <v>103.2</v>
      </c>
      <c r="G113" s="299">
        <v>100.10000000000001</v>
      </c>
      <c r="H113" s="299">
        <v>98.25</v>
      </c>
      <c r="I113" s="299">
        <v>95.15</v>
      </c>
      <c r="J113" s="299">
        <v>105.05000000000001</v>
      </c>
      <c r="K113" s="299">
        <v>108.15</v>
      </c>
      <c r="L113" s="299">
        <v>110.00000000000001</v>
      </c>
      <c r="M113" s="286">
        <v>106.3</v>
      </c>
      <c r="N113" s="286">
        <v>101.35</v>
      </c>
      <c r="O113" s="301">
        <v>88407000</v>
      </c>
      <c r="P113" s="302">
        <v>-1.2605042016806723E-2</v>
      </c>
    </row>
    <row r="114" spans="1:16" ht="15">
      <c r="A114" s="263">
        <v>104</v>
      </c>
      <c r="B114" s="364" t="s">
        <v>72</v>
      </c>
      <c r="C114" s="476" t="s">
        <v>155</v>
      </c>
      <c r="D114" s="477">
        <v>44252</v>
      </c>
      <c r="E114" s="298">
        <v>106.15</v>
      </c>
      <c r="F114" s="298">
        <v>106.71666666666665</v>
      </c>
      <c r="G114" s="299">
        <v>104.7833333333333</v>
      </c>
      <c r="H114" s="299">
        <v>103.41666666666664</v>
      </c>
      <c r="I114" s="299">
        <v>101.48333333333329</v>
      </c>
      <c r="J114" s="299">
        <v>108.08333333333331</v>
      </c>
      <c r="K114" s="299">
        <v>110.01666666666668</v>
      </c>
      <c r="L114" s="299">
        <v>111.38333333333333</v>
      </c>
      <c r="M114" s="286">
        <v>108.65</v>
      </c>
      <c r="N114" s="286">
        <v>105.35</v>
      </c>
      <c r="O114" s="301">
        <v>53222400</v>
      </c>
      <c r="P114" s="302">
        <v>-6.442880346507851E-2</v>
      </c>
    </row>
    <row r="115" spans="1:16" ht="15">
      <c r="A115" s="263">
        <v>105</v>
      </c>
      <c r="B115" s="364" t="s">
        <v>78</v>
      </c>
      <c r="C115" s="476" t="s">
        <v>156</v>
      </c>
      <c r="D115" s="477">
        <v>44252</v>
      </c>
      <c r="E115" s="298">
        <v>27557</v>
      </c>
      <c r="F115" s="298">
        <v>27814.399999999998</v>
      </c>
      <c r="G115" s="299">
        <v>27118.799999999996</v>
      </c>
      <c r="H115" s="299">
        <v>26680.6</v>
      </c>
      <c r="I115" s="299">
        <v>25984.999999999996</v>
      </c>
      <c r="J115" s="299">
        <v>28252.599999999995</v>
      </c>
      <c r="K115" s="299">
        <v>28948.199999999993</v>
      </c>
      <c r="L115" s="299">
        <v>29386.399999999994</v>
      </c>
      <c r="M115" s="286">
        <v>28510</v>
      </c>
      <c r="N115" s="286">
        <v>27376.2</v>
      </c>
      <c r="O115" s="301">
        <v>105390</v>
      </c>
      <c r="P115" s="302">
        <v>4.0888888888888891E-2</v>
      </c>
    </row>
    <row r="116" spans="1:16" ht="15">
      <c r="A116" s="263">
        <v>106</v>
      </c>
      <c r="B116" s="364" t="s">
        <v>51</v>
      </c>
      <c r="C116" s="476" t="s">
        <v>157</v>
      </c>
      <c r="D116" s="477">
        <v>44252</v>
      </c>
      <c r="E116" s="298">
        <v>1806.3</v>
      </c>
      <c r="F116" s="298">
        <v>1807.7666666666667</v>
      </c>
      <c r="G116" s="299">
        <v>1772.0333333333333</v>
      </c>
      <c r="H116" s="299">
        <v>1737.7666666666667</v>
      </c>
      <c r="I116" s="299">
        <v>1702.0333333333333</v>
      </c>
      <c r="J116" s="299">
        <v>1842.0333333333333</v>
      </c>
      <c r="K116" s="299">
        <v>1877.7666666666664</v>
      </c>
      <c r="L116" s="299">
        <v>1912.0333333333333</v>
      </c>
      <c r="M116" s="286">
        <v>1843.5</v>
      </c>
      <c r="N116" s="286">
        <v>1773.5</v>
      </c>
      <c r="O116" s="301">
        <v>3985300</v>
      </c>
      <c r="P116" s="302">
        <v>6.9483046136742631E-3</v>
      </c>
    </row>
    <row r="117" spans="1:16" ht="15">
      <c r="A117" s="263">
        <v>107</v>
      </c>
      <c r="B117" s="364" t="s">
        <v>72</v>
      </c>
      <c r="C117" s="476" t="s">
        <v>158</v>
      </c>
      <c r="D117" s="477">
        <v>44252</v>
      </c>
      <c r="E117" s="298">
        <v>251.85</v>
      </c>
      <c r="F117" s="298">
        <v>253.03333333333333</v>
      </c>
      <c r="G117" s="299">
        <v>249.06666666666666</v>
      </c>
      <c r="H117" s="299">
        <v>246.28333333333333</v>
      </c>
      <c r="I117" s="299">
        <v>242.31666666666666</v>
      </c>
      <c r="J117" s="299">
        <v>255.81666666666666</v>
      </c>
      <c r="K117" s="299">
        <v>259.7833333333333</v>
      </c>
      <c r="L117" s="299">
        <v>262.56666666666666</v>
      </c>
      <c r="M117" s="286">
        <v>257</v>
      </c>
      <c r="N117" s="286">
        <v>250.25</v>
      </c>
      <c r="O117" s="301">
        <v>18855000</v>
      </c>
      <c r="P117" s="302">
        <v>-1.8582136164896939E-2</v>
      </c>
    </row>
    <row r="118" spans="1:16" ht="15">
      <c r="A118" s="263">
        <v>108</v>
      </c>
      <c r="B118" s="364" t="s">
        <v>56</v>
      </c>
      <c r="C118" s="476" t="s">
        <v>159</v>
      </c>
      <c r="D118" s="477">
        <v>44252</v>
      </c>
      <c r="E118" s="298">
        <v>121.6</v>
      </c>
      <c r="F118" s="298">
        <v>122.75</v>
      </c>
      <c r="G118" s="299">
        <v>119.45</v>
      </c>
      <c r="H118" s="299">
        <v>117.3</v>
      </c>
      <c r="I118" s="299">
        <v>114</v>
      </c>
      <c r="J118" s="299">
        <v>124.9</v>
      </c>
      <c r="K118" s="299">
        <v>128.20000000000002</v>
      </c>
      <c r="L118" s="299">
        <v>130.35000000000002</v>
      </c>
      <c r="M118" s="286">
        <v>126.05</v>
      </c>
      <c r="N118" s="286">
        <v>120.6</v>
      </c>
      <c r="O118" s="301">
        <v>36952000</v>
      </c>
      <c r="P118" s="302">
        <v>2.7940669196274578E-2</v>
      </c>
    </row>
    <row r="119" spans="1:16" ht="15">
      <c r="A119" s="263">
        <v>109</v>
      </c>
      <c r="B119" s="364" t="s">
        <v>49</v>
      </c>
      <c r="C119" s="476" t="s">
        <v>160</v>
      </c>
      <c r="D119" s="477">
        <v>44252</v>
      </c>
      <c r="E119" s="298">
        <v>1744.55</v>
      </c>
      <c r="F119" s="298">
        <v>1757.1166666666668</v>
      </c>
      <c r="G119" s="299">
        <v>1722.2333333333336</v>
      </c>
      <c r="H119" s="299">
        <v>1699.9166666666667</v>
      </c>
      <c r="I119" s="299">
        <v>1665.0333333333335</v>
      </c>
      <c r="J119" s="299">
        <v>1779.4333333333336</v>
      </c>
      <c r="K119" s="299">
        <v>1814.3166666666668</v>
      </c>
      <c r="L119" s="299">
        <v>1836.6333333333337</v>
      </c>
      <c r="M119" s="286">
        <v>1792</v>
      </c>
      <c r="N119" s="286">
        <v>1734.8</v>
      </c>
      <c r="O119" s="301">
        <v>2269000</v>
      </c>
      <c r="P119" s="302">
        <v>-1.7110677929391381E-2</v>
      </c>
    </row>
    <row r="120" spans="1:16" ht="15">
      <c r="A120" s="263">
        <v>110</v>
      </c>
      <c r="B120" s="364" t="s">
        <v>53</v>
      </c>
      <c r="C120" s="476" t="s">
        <v>161</v>
      </c>
      <c r="D120" s="477">
        <v>44252</v>
      </c>
      <c r="E120" s="298">
        <v>41.1</v>
      </c>
      <c r="F120" s="298">
        <v>41.4</v>
      </c>
      <c r="G120" s="299">
        <v>39.949999999999996</v>
      </c>
      <c r="H120" s="299">
        <v>38.799999999999997</v>
      </c>
      <c r="I120" s="299">
        <v>37.349999999999994</v>
      </c>
      <c r="J120" s="299">
        <v>42.55</v>
      </c>
      <c r="K120" s="299">
        <v>44</v>
      </c>
      <c r="L120" s="299">
        <v>45.15</v>
      </c>
      <c r="M120" s="286">
        <v>42.85</v>
      </c>
      <c r="N120" s="286">
        <v>40.25</v>
      </c>
      <c r="O120" s="301">
        <v>215168000</v>
      </c>
      <c r="P120" s="302">
        <v>4.6618413884348973E-2</v>
      </c>
    </row>
    <row r="121" spans="1:16" ht="15">
      <c r="A121" s="263">
        <v>111</v>
      </c>
      <c r="B121" s="364" t="s">
        <v>42</v>
      </c>
      <c r="C121" s="476" t="s">
        <v>162</v>
      </c>
      <c r="D121" s="477">
        <v>44252</v>
      </c>
      <c r="E121" s="298">
        <v>225.4</v>
      </c>
      <c r="F121" s="298">
        <v>228.01666666666665</v>
      </c>
      <c r="G121" s="299">
        <v>221.5333333333333</v>
      </c>
      <c r="H121" s="299">
        <v>217.66666666666666</v>
      </c>
      <c r="I121" s="299">
        <v>211.18333333333331</v>
      </c>
      <c r="J121" s="299">
        <v>231.8833333333333</v>
      </c>
      <c r="K121" s="299">
        <v>238.36666666666665</v>
      </c>
      <c r="L121" s="299">
        <v>242.23333333333329</v>
      </c>
      <c r="M121" s="286">
        <v>234.5</v>
      </c>
      <c r="N121" s="286">
        <v>224.15</v>
      </c>
      <c r="O121" s="301">
        <v>19292000</v>
      </c>
      <c r="P121" s="302">
        <v>-8.6330935251798559E-3</v>
      </c>
    </row>
    <row r="122" spans="1:16" ht="15">
      <c r="A122" s="263">
        <v>112</v>
      </c>
      <c r="B122" s="364" t="s">
        <v>88</v>
      </c>
      <c r="C122" s="476" t="s">
        <v>163</v>
      </c>
      <c r="D122" s="477">
        <v>44252</v>
      </c>
      <c r="E122" s="298">
        <v>1378.15</v>
      </c>
      <c r="F122" s="298">
        <v>1400.55</v>
      </c>
      <c r="G122" s="299">
        <v>1347.55</v>
      </c>
      <c r="H122" s="299">
        <v>1316.95</v>
      </c>
      <c r="I122" s="299">
        <v>1263.95</v>
      </c>
      <c r="J122" s="299">
        <v>1431.1499999999999</v>
      </c>
      <c r="K122" s="299">
        <v>1484.1499999999999</v>
      </c>
      <c r="L122" s="299">
        <v>1514.7499999999998</v>
      </c>
      <c r="M122" s="286">
        <v>1453.55</v>
      </c>
      <c r="N122" s="286">
        <v>1369.95</v>
      </c>
      <c r="O122" s="301">
        <v>2163205</v>
      </c>
      <c r="P122" s="302">
        <v>0.18347806724560231</v>
      </c>
    </row>
    <row r="123" spans="1:16" ht="15">
      <c r="A123" s="263">
        <v>113</v>
      </c>
      <c r="B123" s="364" t="s">
        <v>37</v>
      </c>
      <c r="C123" s="476" t="s">
        <v>164</v>
      </c>
      <c r="D123" s="477">
        <v>44252</v>
      </c>
      <c r="E123" s="298">
        <v>945.15</v>
      </c>
      <c r="F123" s="298">
        <v>950.7833333333333</v>
      </c>
      <c r="G123" s="299">
        <v>927.51666666666665</v>
      </c>
      <c r="H123" s="299">
        <v>909.88333333333333</v>
      </c>
      <c r="I123" s="299">
        <v>886.61666666666667</v>
      </c>
      <c r="J123" s="299">
        <v>968.41666666666663</v>
      </c>
      <c r="K123" s="299">
        <v>991.68333333333328</v>
      </c>
      <c r="L123" s="299">
        <v>1009.3166666666666</v>
      </c>
      <c r="M123" s="286">
        <v>974.05</v>
      </c>
      <c r="N123" s="286">
        <v>933.15</v>
      </c>
      <c r="O123" s="301">
        <v>1955000</v>
      </c>
      <c r="P123" s="302">
        <v>8.4905660377358486E-2</v>
      </c>
    </row>
    <row r="124" spans="1:16" ht="15">
      <c r="A124" s="263">
        <v>114</v>
      </c>
      <c r="B124" s="364" t="s">
        <v>53</v>
      </c>
      <c r="C124" s="476" t="s">
        <v>165</v>
      </c>
      <c r="D124" s="477">
        <v>44252</v>
      </c>
      <c r="E124" s="298">
        <v>235.25</v>
      </c>
      <c r="F124" s="298">
        <v>238.28333333333333</v>
      </c>
      <c r="G124" s="299">
        <v>228.96666666666667</v>
      </c>
      <c r="H124" s="299">
        <v>222.68333333333334</v>
      </c>
      <c r="I124" s="299">
        <v>213.36666666666667</v>
      </c>
      <c r="J124" s="299">
        <v>244.56666666666666</v>
      </c>
      <c r="K124" s="299">
        <v>253.88333333333333</v>
      </c>
      <c r="L124" s="299">
        <v>260.16666666666663</v>
      </c>
      <c r="M124" s="286">
        <v>247.6</v>
      </c>
      <c r="N124" s="286">
        <v>232</v>
      </c>
      <c r="O124" s="301">
        <v>27300600</v>
      </c>
      <c r="P124" s="302">
        <v>4.6697798532354902E-2</v>
      </c>
    </row>
    <row r="125" spans="1:16" ht="15">
      <c r="A125" s="263">
        <v>115</v>
      </c>
      <c r="B125" s="364" t="s">
        <v>42</v>
      </c>
      <c r="C125" s="476" t="s">
        <v>166</v>
      </c>
      <c r="D125" s="477">
        <v>44252</v>
      </c>
      <c r="E125" s="298">
        <v>139.75</v>
      </c>
      <c r="F125" s="298">
        <v>141.35</v>
      </c>
      <c r="G125" s="299">
        <v>136.6</v>
      </c>
      <c r="H125" s="299">
        <v>133.44999999999999</v>
      </c>
      <c r="I125" s="299">
        <v>128.69999999999999</v>
      </c>
      <c r="J125" s="299">
        <v>144.5</v>
      </c>
      <c r="K125" s="299">
        <v>149.25</v>
      </c>
      <c r="L125" s="299">
        <v>152.4</v>
      </c>
      <c r="M125" s="286">
        <v>146.1</v>
      </c>
      <c r="N125" s="286">
        <v>138.19999999999999</v>
      </c>
      <c r="O125" s="301">
        <v>16326000</v>
      </c>
      <c r="P125" s="302">
        <v>0.16781115879828326</v>
      </c>
    </row>
    <row r="126" spans="1:16" ht="15">
      <c r="A126" s="263">
        <v>116</v>
      </c>
      <c r="B126" s="364" t="s">
        <v>72</v>
      </c>
      <c r="C126" s="476" t="s">
        <v>167</v>
      </c>
      <c r="D126" s="477">
        <v>44252</v>
      </c>
      <c r="E126" s="298">
        <v>2005.9</v>
      </c>
      <c r="F126" s="298">
        <v>2031.6333333333332</v>
      </c>
      <c r="G126" s="299">
        <v>1969.2666666666664</v>
      </c>
      <c r="H126" s="299">
        <v>1932.6333333333332</v>
      </c>
      <c r="I126" s="299">
        <v>1870.2666666666664</v>
      </c>
      <c r="J126" s="299">
        <v>2068.2666666666664</v>
      </c>
      <c r="K126" s="299">
        <v>2130.6333333333332</v>
      </c>
      <c r="L126" s="299">
        <v>2167.2666666666664</v>
      </c>
      <c r="M126" s="286">
        <v>2094</v>
      </c>
      <c r="N126" s="286">
        <v>1995</v>
      </c>
      <c r="O126" s="301">
        <v>28248000</v>
      </c>
      <c r="P126" s="302">
        <v>-5.00962581230927E-2</v>
      </c>
    </row>
    <row r="127" spans="1:16" ht="15">
      <c r="A127" s="263">
        <v>117</v>
      </c>
      <c r="B127" s="364" t="s">
        <v>111</v>
      </c>
      <c r="C127" s="476" t="s">
        <v>168</v>
      </c>
      <c r="D127" s="477">
        <v>44252</v>
      </c>
      <c r="E127" s="298">
        <v>66.75</v>
      </c>
      <c r="F127" s="298">
        <v>66.833333333333329</v>
      </c>
      <c r="G127" s="299">
        <v>65.11666666666666</v>
      </c>
      <c r="H127" s="299">
        <v>63.483333333333334</v>
      </c>
      <c r="I127" s="299">
        <v>61.766666666666666</v>
      </c>
      <c r="J127" s="299">
        <v>68.466666666666654</v>
      </c>
      <c r="K127" s="299">
        <v>70.183333333333323</v>
      </c>
      <c r="L127" s="299">
        <v>71.816666666666649</v>
      </c>
      <c r="M127" s="286">
        <v>68.55</v>
      </c>
      <c r="N127" s="286">
        <v>65.2</v>
      </c>
      <c r="O127" s="301">
        <v>101004000</v>
      </c>
      <c r="P127" s="302">
        <v>-5.0714285714285712E-2</v>
      </c>
    </row>
    <row r="128" spans="1:16" ht="15">
      <c r="A128" s="263">
        <v>118</v>
      </c>
      <c r="B128" s="384" t="s">
        <v>56</v>
      </c>
      <c r="C128" s="476" t="s">
        <v>275</v>
      </c>
      <c r="D128" s="477">
        <v>44252</v>
      </c>
      <c r="E128" s="298">
        <v>850.5</v>
      </c>
      <c r="F128" s="298">
        <v>860.63333333333333</v>
      </c>
      <c r="G128" s="299">
        <v>837.26666666666665</v>
      </c>
      <c r="H128" s="299">
        <v>824.0333333333333</v>
      </c>
      <c r="I128" s="299">
        <v>800.66666666666663</v>
      </c>
      <c r="J128" s="299">
        <v>873.86666666666667</v>
      </c>
      <c r="K128" s="299">
        <v>897.23333333333323</v>
      </c>
      <c r="L128" s="299">
        <v>910.4666666666667</v>
      </c>
      <c r="M128" s="286">
        <v>884</v>
      </c>
      <c r="N128" s="286">
        <v>847.4</v>
      </c>
      <c r="O128" s="301">
        <v>5616750</v>
      </c>
      <c r="P128" s="302">
        <v>9.2991913746630732E-3</v>
      </c>
    </row>
    <row r="129" spans="1:16" ht="15">
      <c r="A129" s="263">
        <v>119</v>
      </c>
      <c r="B129" s="364" t="s">
        <v>53</v>
      </c>
      <c r="C129" s="476" t="s">
        <v>169</v>
      </c>
      <c r="D129" s="477">
        <v>44252</v>
      </c>
      <c r="E129" s="298">
        <v>390.25</v>
      </c>
      <c r="F129" s="298">
        <v>392.4666666666667</v>
      </c>
      <c r="G129" s="299">
        <v>383.83333333333337</v>
      </c>
      <c r="H129" s="299">
        <v>377.41666666666669</v>
      </c>
      <c r="I129" s="299">
        <v>368.78333333333336</v>
      </c>
      <c r="J129" s="299">
        <v>398.88333333333338</v>
      </c>
      <c r="K129" s="299">
        <v>407.51666666666671</v>
      </c>
      <c r="L129" s="299">
        <v>413.93333333333339</v>
      </c>
      <c r="M129" s="286">
        <v>401.1</v>
      </c>
      <c r="N129" s="286">
        <v>386.05</v>
      </c>
      <c r="O129" s="301">
        <v>97341000</v>
      </c>
      <c r="P129" s="302">
        <v>-6.2604726411278677E-2</v>
      </c>
    </row>
    <row r="130" spans="1:16" ht="15">
      <c r="A130" s="263">
        <v>120</v>
      </c>
      <c r="B130" s="364" t="s">
        <v>37</v>
      </c>
      <c r="C130" s="476" t="s">
        <v>170</v>
      </c>
      <c r="D130" s="477">
        <v>44252</v>
      </c>
      <c r="E130" s="298">
        <v>27133.8</v>
      </c>
      <c r="F130" s="298">
        <v>27339.816666666669</v>
      </c>
      <c r="G130" s="299">
        <v>26861.133333333339</v>
      </c>
      <c r="H130" s="299">
        <v>26588.466666666671</v>
      </c>
      <c r="I130" s="299">
        <v>26109.78333333334</v>
      </c>
      <c r="J130" s="299">
        <v>27612.483333333337</v>
      </c>
      <c r="K130" s="299">
        <v>28091.166666666664</v>
      </c>
      <c r="L130" s="299">
        <v>28363.833333333336</v>
      </c>
      <c r="M130" s="286">
        <v>27818.5</v>
      </c>
      <c r="N130" s="286">
        <v>27067.15</v>
      </c>
      <c r="O130" s="301">
        <v>144900</v>
      </c>
      <c r="P130" s="302">
        <v>-2.2926500337154418E-2</v>
      </c>
    </row>
    <row r="131" spans="1:16" ht="15">
      <c r="A131" s="263">
        <v>121</v>
      </c>
      <c r="B131" s="364" t="s">
        <v>63</v>
      </c>
      <c r="C131" s="476" t="s">
        <v>171</v>
      </c>
      <c r="D131" s="477">
        <v>44252</v>
      </c>
      <c r="E131" s="298">
        <v>1811.45</v>
      </c>
      <c r="F131" s="298">
        <v>1821.1666666666667</v>
      </c>
      <c r="G131" s="299">
        <v>1794.3333333333335</v>
      </c>
      <c r="H131" s="299">
        <v>1777.2166666666667</v>
      </c>
      <c r="I131" s="299">
        <v>1750.3833333333334</v>
      </c>
      <c r="J131" s="299">
        <v>1838.2833333333335</v>
      </c>
      <c r="K131" s="299">
        <v>1865.116666666667</v>
      </c>
      <c r="L131" s="299">
        <v>1882.2333333333336</v>
      </c>
      <c r="M131" s="286">
        <v>1848</v>
      </c>
      <c r="N131" s="286">
        <v>1804.05</v>
      </c>
      <c r="O131" s="301">
        <v>770000</v>
      </c>
      <c r="P131" s="302">
        <v>-6.4796259185036745E-2</v>
      </c>
    </row>
    <row r="132" spans="1:16" ht="15">
      <c r="A132" s="263">
        <v>122</v>
      </c>
      <c r="B132" s="364" t="s">
        <v>78</v>
      </c>
      <c r="C132" s="476" t="s">
        <v>172</v>
      </c>
      <c r="D132" s="477">
        <v>44252</v>
      </c>
      <c r="E132" s="298">
        <v>5353.95</v>
      </c>
      <c r="F132" s="298">
        <v>5406.3</v>
      </c>
      <c r="G132" s="299">
        <v>5243.75</v>
      </c>
      <c r="H132" s="299">
        <v>5133.55</v>
      </c>
      <c r="I132" s="299">
        <v>4971</v>
      </c>
      <c r="J132" s="299">
        <v>5516.5</v>
      </c>
      <c r="K132" s="299">
        <v>5679.0500000000011</v>
      </c>
      <c r="L132" s="299">
        <v>5789.25</v>
      </c>
      <c r="M132" s="286">
        <v>5568.85</v>
      </c>
      <c r="N132" s="286">
        <v>5296.1</v>
      </c>
      <c r="O132" s="301">
        <v>320125</v>
      </c>
      <c r="P132" s="302">
        <v>4.1056910569105688E-2</v>
      </c>
    </row>
    <row r="133" spans="1:16" ht="15">
      <c r="A133" s="263">
        <v>123</v>
      </c>
      <c r="B133" s="364" t="s">
        <v>56</v>
      </c>
      <c r="C133" s="476" t="s">
        <v>173</v>
      </c>
      <c r="D133" s="477">
        <v>44252</v>
      </c>
      <c r="E133" s="298">
        <v>1364.45</v>
      </c>
      <c r="F133" s="298">
        <v>1381.3500000000001</v>
      </c>
      <c r="G133" s="299">
        <v>1335.5500000000002</v>
      </c>
      <c r="H133" s="299">
        <v>1306.6500000000001</v>
      </c>
      <c r="I133" s="299">
        <v>1260.8500000000001</v>
      </c>
      <c r="J133" s="299">
        <v>1410.2500000000002</v>
      </c>
      <c r="K133" s="299">
        <v>1456.05</v>
      </c>
      <c r="L133" s="299">
        <v>1484.9500000000003</v>
      </c>
      <c r="M133" s="286">
        <v>1427.15</v>
      </c>
      <c r="N133" s="286">
        <v>1352.45</v>
      </c>
      <c r="O133" s="301">
        <v>4387200</v>
      </c>
      <c r="P133" s="302">
        <v>1.7439703153988868E-2</v>
      </c>
    </row>
    <row r="134" spans="1:16" ht="15">
      <c r="A134" s="263">
        <v>124</v>
      </c>
      <c r="B134" s="364" t="s">
        <v>51</v>
      </c>
      <c r="C134" s="476" t="s">
        <v>175</v>
      </c>
      <c r="D134" s="477">
        <v>44252</v>
      </c>
      <c r="E134" s="298">
        <v>594</v>
      </c>
      <c r="F134" s="298">
        <v>598.91666666666663</v>
      </c>
      <c r="G134" s="299">
        <v>586.93333333333328</v>
      </c>
      <c r="H134" s="299">
        <v>579.86666666666667</v>
      </c>
      <c r="I134" s="299">
        <v>567.88333333333333</v>
      </c>
      <c r="J134" s="299">
        <v>605.98333333333323</v>
      </c>
      <c r="K134" s="299">
        <v>617.96666666666658</v>
      </c>
      <c r="L134" s="299">
        <v>625.03333333333319</v>
      </c>
      <c r="M134" s="286">
        <v>610.9</v>
      </c>
      <c r="N134" s="286">
        <v>591.85</v>
      </c>
      <c r="O134" s="301">
        <v>43916600</v>
      </c>
      <c r="P134" s="302">
        <v>-4.6327145803585594E-3</v>
      </c>
    </row>
    <row r="135" spans="1:16" ht="15">
      <c r="A135" s="263">
        <v>125</v>
      </c>
      <c r="B135" s="364" t="s">
        <v>88</v>
      </c>
      <c r="C135" s="476" t="s">
        <v>176</v>
      </c>
      <c r="D135" s="477">
        <v>44252</v>
      </c>
      <c r="E135" s="298">
        <v>493.85</v>
      </c>
      <c r="F135" s="298">
        <v>496.95000000000005</v>
      </c>
      <c r="G135" s="299">
        <v>487.35000000000008</v>
      </c>
      <c r="H135" s="299">
        <v>480.85</v>
      </c>
      <c r="I135" s="299">
        <v>471.25000000000006</v>
      </c>
      <c r="J135" s="299">
        <v>503.4500000000001</v>
      </c>
      <c r="K135" s="299">
        <v>513.04999999999995</v>
      </c>
      <c r="L135" s="299">
        <v>519.55000000000018</v>
      </c>
      <c r="M135" s="286">
        <v>506.55</v>
      </c>
      <c r="N135" s="286">
        <v>490.45</v>
      </c>
      <c r="O135" s="301">
        <v>11179500</v>
      </c>
      <c r="P135" s="302">
        <v>-1.0751260950358376E-2</v>
      </c>
    </row>
    <row r="136" spans="1:16" ht="15">
      <c r="A136" s="263">
        <v>126</v>
      </c>
      <c r="B136" s="364" t="s">
        <v>177</v>
      </c>
      <c r="C136" s="476" t="s">
        <v>178</v>
      </c>
      <c r="D136" s="477">
        <v>44252</v>
      </c>
      <c r="E136" s="298">
        <v>638.20000000000005</v>
      </c>
      <c r="F136" s="298">
        <v>632.7833333333333</v>
      </c>
      <c r="G136" s="299">
        <v>621.06666666666661</v>
      </c>
      <c r="H136" s="299">
        <v>603.93333333333328</v>
      </c>
      <c r="I136" s="299">
        <v>592.21666666666658</v>
      </c>
      <c r="J136" s="299">
        <v>649.91666666666663</v>
      </c>
      <c r="K136" s="299">
        <v>661.63333333333333</v>
      </c>
      <c r="L136" s="299">
        <v>678.76666666666665</v>
      </c>
      <c r="M136" s="286">
        <v>644.5</v>
      </c>
      <c r="N136" s="286">
        <v>615.65</v>
      </c>
      <c r="O136" s="301">
        <v>10854000</v>
      </c>
      <c r="P136" s="302">
        <v>3.9058012636415854E-2</v>
      </c>
    </row>
    <row r="137" spans="1:16" ht="15">
      <c r="A137" s="263">
        <v>127</v>
      </c>
      <c r="B137" s="364" t="s">
        <v>39</v>
      </c>
      <c r="C137" s="476" t="s">
        <v>806</v>
      </c>
      <c r="D137" s="477">
        <v>44252</v>
      </c>
      <c r="E137" s="298">
        <v>618.5</v>
      </c>
      <c r="F137" s="298">
        <v>618.19999999999993</v>
      </c>
      <c r="G137" s="299">
        <v>612.54999999999984</v>
      </c>
      <c r="H137" s="299">
        <v>606.59999999999991</v>
      </c>
      <c r="I137" s="299">
        <v>600.94999999999982</v>
      </c>
      <c r="J137" s="299">
        <v>624.14999999999986</v>
      </c>
      <c r="K137" s="299">
        <v>629.79999999999995</v>
      </c>
      <c r="L137" s="299">
        <v>635.74999999999989</v>
      </c>
      <c r="M137" s="286">
        <v>623.85</v>
      </c>
      <c r="N137" s="286">
        <v>612.25</v>
      </c>
      <c r="O137" s="301">
        <v>14079150</v>
      </c>
      <c r="P137" s="302">
        <v>4.7206165703275529E-3</v>
      </c>
    </row>
    <row r="138" spans="1:16" ht="15">
      <c r="A138" s="263">
        <v>128</v>
      </c>
      <c r="B138" s="364" t="s">
        <v>43</v>
      </c>
      <c r="C138" s="476" t="s">
        <v>180</v>
      </c>
      <c r="D138" s="477">
        <v>44252</v>
      </c>
      <c r="E138" s="298">
        <v>304.64999999999998</v>
      </c>
      <c r="F138" s="298">
        <v>307.3</v>
      </c>
      <c r="G138" s="299">
        <v>300.20000000000005</v>
      </c>
      <c r="H138" s="299">
        <v>295.75000000000006</v>
      </c>
      <c r="I138" s="299">
        <v>288.65000000000009</v>
      </c>
      <c r="J138" s="299">
        <v>311.75</v>
      </c>
      <c r="K138" s="299">
        <v>318.85000000000002</v>
      </c>
      <c r="L138" s="299">
        <v>323.29999999999995</v>
      </c>
      <c r="M138" s="286">
        <v>314.39999999999998</v>
      </c>
      <c r="N138" s="286">
        <v>302.85000000000002</v>
      </c>
      <c r="O138" s="301">
        <v>81008400</v>
      </c>
      <c r="P138" s="302">
        <v>-2.2087662561067915E-2</v>
      </c>
    </row>
    <row r="139" spans="1:16" ht="15">
      <c r="A139" s="263">
        <v>129</v>
      </c>
      <c r="B139" s="364" t="s">
        <v>42</v>
      </c>
      <c r="C139" s="476" t="s">
        <v>182</v>
      </c>
      <c r="D139" s="477">
        <v>44252</v>
      </c>
      <c r="E139" s="298">
        <v>90.3</v>
      </c>
      <c r="F139" s="298">
        <v>90.583333333333329</v>
      </c>
      <c r="G139" s="299">
        <v>88.566666666666663</v>
      </c>
      <c r="H139" s="299">
        <v>86.833333333333329</v>
      </c>
      <c r="I139" s="299">
        <v>84.816666666666663</v>
      </c>
      <c r="J139" s="299">
        <v>92.316666666666663</v>
      </c>
      <c r="K139" s="299">
        <v>94.333333333333343</v>
      </c>
      <c r="L139" s="299">
        <v>96.066666666666663</v>
      </c>
      <c r="M139" s="286">
        <v>92.6</v>
      </c>
      <c r="N139" s="286">
        <v>88.85</v>
      </c>
      <c r="O139" s="301">
        <v>139144500</v>
      </c>
      <c r="P139" s="302">
        <v>2.7719613121946356E-2</v>
      </c>
    </row>
    <row r="140" spans="1:16" ht="15">
      <c r="A140" s="263">
        <v>130</v>
      </c>
      <c r="B140" s="364" t="s">
        <v>111</v>
      </c>
      <c r="C140" s="476" t="s">
        <v>183</v>
      </c>
      <c r="D140" s="477">
        <v>44252</v>
      </c>
      <c r="E140" s="298">
        <v>683.3</v>
      </c>
      <c r="F140" s="298">
        <v>684.26666666666677</v>
      </c>
      <c r="G140" s="299">
        <v>670.43333333333351</v>
      </c>
      <c r="H140" s="299">
        <v>657.56666666666672</v>
      </c>
      <c r="I140" s="299">
        <v>643.73333333333346</v>
      </c>
      <c r="J140" s="299">
        <v>697.13333333333355</v>
      </c>
      <c r="K140" s="299">
        <v>710.96666666666681</v>
      </c>
      <c r="L140" s="299">
        <v>723.8333333333336</v>
      </c>
      <c r="M140" s="286">
        <v>698.1</v>
      </c>
      <c r="N140" s="286">
        <v>671.4</v>
      </c>
      <c r="O140" s="301">
        <v>41240300</v>
      </c>
      <c r="P140" s="302">
        <v>-3.6844403859133679E-2</v>
      </c>
    </row>
    <row r="141" spans="1:16" ht="15">
      <c r="A141" s="263">
        <v>131</v>
      </c>
      <c r="B141" s="364" t="s">
        <v>106</v>
      </c>
      <c r="C141" s="476" t="s">
        <v>184</v>
      </c>
      <c r="D141" s="477">
        <v>44252</v>
      </c>
      <c r="E141" s="298">
        <v>2964.5</v>
      </c>
      <c r="F141" s="298">
        <v>3003.3333333333335</v>
      </c>
      <c r="G141" s="299">
        <v>2916.916666666667</v>
      </c>
      <c r="H141" s="299">
        <v>2869.3333333333335</v>
      </c>
      <c r="I141" s="299">
        <v>2782.916666666667</v>
      </c>
      <c r="J141" s="299">
        <v>3050.916666666667</v>
      </c>
      <c r="K141" s="299">
        <v>3137.3333333333339</v>
      </c>
      <c r="L141" s="299">
        <v>3184.916666666667</v>
      </c>
      <c r="M141" s="286">
        <v>3089.75</v>
      </c>
      <c r="N141" s="286">
        <v>2955.75</v>
      </c>
      <c r="O141" s="301">
        <v>8171400</v>
      </c>
      <c r="P141" s="302">
        <v>3.9538966491107552E-2</v>
      </c>
    </row>
    <row r="142" spans="1:16" ht="15">
      <c r="A142" s="263">
        <v>132</v>
      </c>
      <c r="B142" s="364" t="s">
        <v>106</v>
      </c>
      <c r="C142" s="476" t="s">
        <v>185</v>
      </c>
      <c r="D142" s="477">
        <v>44252</v>
      </c>
      <c r="E142" s="298">
        <v>950.1</v>
      </c>
      <c r="F142" s="298">
        <v>968.05000000000007</v>
      </c>
      <c r="G142" s="299">
        <v>926.25000000000011</v>
      </c>
      <c r="H142" s="299">
        <v>902.40000000000009</v>
      </c>
      <c r="I142" s="299">
        <v>860.60000000000014</v>
      </c>
      <c r="J142" s="299">
        <v>991.90000000000009</v>
      </c>
      <c r="K142" s="299">
        <v>1033.7</v>
      </c>
      <c r="L142" s="299">
        <v>1057.5500000000002</v>
      </c>
      <c r="M142" s="286">
        <v>1009.85</v>
      </c>
      <c r="N142" s="286">
        <v>944.2</v>
      </c>
      <c r="O142" s="301">
        <v>12306000</v>
      </c>
      <c r="P142" s="302">
        <v>4.0140982964558449E-3</v>
      </c>
    </row>
    <row r="143" spans="1:16" ht="15">
      <c r="A143" s="263">
        <v>133</v>
      </c>
      <c r="B143" s="364" t="s">
        <v>49</v>
      </c>
      <c r="C143" s="476" t="s">
        <v>186</v>
      </c>
      <c r="D143" s="477">
        <v>44252</v>
      </c>
      <c r="E143" s="298">
        <v>1406.7</v>
      </c>
      <c r="F143" s="298">
        <v>1413.7666666666667</v>
      </c>
      <c r="G143" s="299">
        <v>1392.1833333333334</v>
      </c>
      <c r="H143" s="299">
        <v>1377.6666666666667</v>
      </c>
      <c r="I143" s="299">
        <v>1356.0833333333335</v>
      </c>
      <c r="J143" s="299">
        <v>1428.2833333333333</v>
      </c>
      <c r="K143" s="299">
        <v>1449.8666666666668</v>
      </c>
      <c r="L143" s="299">
        <v>1464.3833333333332</v>
      </c>
      <c r="M143" s="286">
        <v>1435.35</v>
      </c>
      <c r="N143" s="286">
        <v>1399.25</v>
      </c>
      <c r="O143" s="301">
        <v>7596750</v>
      </c>
      <c r="P143" s="302">
        <v>3.8652130822596632E-3</v>
      </c>
    </row>
    <row r="144" spans="1:16" ht="15">
      <c r="A144" s="263">
        <v>134</v>
      </c>
      <c r="B144" s="364" t="s">
        <v>51</v>
      </c>
      <c r="C144" s="476" t="s">
        <v>187</v>
      </c>
      <c r="D144" s="477">
        <v>44252</v>
      </c>
      <c r="E144" s="298">
        <v>2443</v>
      </c>
      <c r="F144" s="298">
        <v>2456.6</v>
      </c>
      <c r="G144" s="299">
        <v>2411</v>
      </c>
      <c r="H144" s="299">
        <v>2379</v>
      </c>
      <c r="I144" s="299">
        <v>2333.4</v>
      </c>
      <c r="J144" s="299">
        <v>2488.6</v>
      </c>
      <c r="K144" s="299">
        <v>2534.1999999999994</v>
      </c>
      <c r="L144" s="299">
        <v>2566.1999999999998</v>
      </c>
      <c r="M144" s="286">
        <v>2502.1999999999998</v>
      </c>
      <c r="N144" s="286">
        <v>2424.6</v>
      </c>
      <c r="O144" s="301">
        <v>1245500</v>
      </c>
      <c r="P144" s="302">
        <v>5.5508474576271186E-2</v>
      </c>
    </row>
    <row r="145" spans="1:16" ht="15">
      <c r="A145" s="263">
        <v>135</v>
      </c>
      <c r="B145" s="364" t="s">
        <v>42</v>
      </c>
      <c r="C145" s="476" t="s">
        <v>188</v>
      </c>
      <c r="D145" s="477">
        <v>44252</v>
      </c>
      <c r="E145" s="298">
        <v>380.2</v>
      </c>
      <c r="F145" s="298">
        <v>378.2166666666667</v>
      </c>
      <c r="G145" s="299">
        <v>370.48333333333341</v>
      </c>
      <c r="H145" s="299">
        <v>360.76666666666671</v>
      </c>
      <c r="I145" s="299">
        <v>353.03333333333342</v>
      </c>
      <c r="J145" s="299">
        <v>387.93333333333339</v>
      </c>
      <c r="K145" s="299">
        <v>395.66666666666674</v>
      </c>
      <c r="L145" s="299">
        <v>405.38333333333338</v>
      </c>
      <c r="M145" s="286">
        <v>385.95</v>
      </c>
      <c r="N145" s="286">
        <v>368.5</v>
      </c>
      <c r="O145" s="301">
        <v>3459000</v>
      </c>
      <c r="P145" s="302">
        <v>-1.3686911890504704E-2</v>
      </c>
    </row>
    <row r="146" spans="1:16" ht="15">
      <c r="A146" s="263">
        <v>136</v>
      </c>
      <c r="B146" s="364" t="s">
        <v>43</v>
      </c>
      <c r="C146" s="476" t="s">
        <v>189</v>
      </c>
      <c r="D146" s="477">
        <v>44252</v>
      </c>
      <c r="E146" s="298">
        <v>588.5</v>
      </c>
      <c r="F146" s="298">
        <v>591.4666666666667</v>
      </c>
      <c r="G146" s="299">
        <v>578.48333333333335</v>
      </c>
      <c r="H146" s="299">
        <v>568.4666666666667</v>
      </c>
      <c r="I146" s="299">
        <v>555.48333333333335</v>
      </c>
      <c r="J146" s="299">
        <v>601.48333333333335</v>
      </c>
      <c r="K146" s="299">
        <v>614.4666666666667</v>
      </c>
      <c r="L146" s="299">
        <v>624.48333333333335</v>
      </c>
      <c r="M146" s="286">
        <v>604.45000000000005</v>
      </c>
      <c r="N146" s="286">
        <v>581.45000000000005</v>
      </c>
      <c r="O146" s="301">
        <v>4977000</v>
      </c>
      <c r="P146" s="302">
        <v>7.9234972677595633E-2</v>
      </c>
    </row>
    <row r="147" spans="1:16" ht="15">
      <c r="A147" s="263">
        <v>137</v>
      </c>
      <c r="B147" s="364" t="s">
        <v>49</v>
      </c>
      <c r="C147" s="476" t="s">
        <v>190</v>
      </c>
      <c r="D147" s="477">
        <v>44252</v>
      </c>
      <c r="E147" s="298">
        <v>1197.3499999999999</v>
      </c>
      <c r="F147" s="298">
        <v>1201.7666666666667</v>
      </c>
      <c r="G147" s="299">
        <v>1185.5833333333333</v>
      </c>
      <c r="H147" s="299">
        <v>1173.8166666666666</v>
      </c>
      <c r="I147" s="299">
        <v>1157.6333333333332</v>
      </c>
      <c r="J147" s="299">
        <v>1213.5333333333333</v>
      </c>
      <c r="K147" s="299">
        <v>1229.7166666666667</v>
      </c>
      <c r="L147" s="299">
        <v>1241.4833333333333</v>
      </c>
      <c r="M147" s="286">
        <v>1217.95</v>
      </c>
      <c r="N147" s="286">
        <v>1190</v>
      </c>
      <c r="O147" s="301">
        <v>1381800</v>
      </c>
      <c r="P147" s="302">
        <v>4.4444444444444446E-2</v>
      </c>
    </row>
    <row r="148" spans="1:16" ht="15">
      <c r="A148" s="263">
        <v>138</v>
      </c>
      <c r="B148" s="364" t="s">
        <v>37</v>
      </c>
      <c r="C148" s="476" t="s">
        <v>192</v>
      </c>
      <c r="D148" s="477">
        <v>44252</v>
      </c>
      <c r="E148" s="298">
        <v>6189.35</v>
      </c>
      <c r="F148" s="298">
        <v>6200.8</v>
      </c>
      <c r="G148" s="299">
        <v>6113.1</v>
      </c>
      <c r="H148" s="299">
        <v>6036.85</v>
      </c>
      <c r="I148" s="299">
        <v>5949.1500000000005</v>
      </c>
      <c r="J148" s="299">
        <v>6277.05</v>
      </c>
      <c r="K148" s="299">
        <v>6364.7499999999991</v>
      </c>
      <c r="L148" s="299">
        <v>6441</v>
      </c>
      <c r="M148" s="286">
        <v>6288.5</v>
      </c>
      <c r="N148" s="286">
        <v>6124.55</v>
      </c>
      <c r="O148" s="301">
        <v>1509400</v>
      </c>
      <c r="P148" s="302">
        <v>2.4433283561829781E-2</v>
      </c>
    </row>
    <row r="149" spans="1:16" ht="15">
      <c r="A149" s="263">
        <v>139</v>
      </c>
      <c r="B149" s="364" t="s">
        <v>177</v>
      </c>
      <c r="C149" s="476" t="s">
        <v>194</v>
      </c>
      <c r="D149" s="477">
        <v>44252</v>
      </c>
      <c r="E149" s="298">
        <v>539.04999999999995</v>
      </c>
      <c r="F149" s="298">
        <v>545.41666666666663</v>
      </c>
      <c r="G149" s="299">
        <v>529.93333333333328</v>
      </c>
      <c r="H149" s="299">
        <v>520.81666666666661</v>
      </c>
      <c r="I149" s="299">
        <v>505.33333333333326</v>
      </c>
      <c r="J149" s="299">
        <v>554.5333333333333</v>
      </c>
      <c r="K149" s="299">
        <v>570.01666666666665</v>
      </c>
      <c r="L149" s="299">
        <v>579.13333333333333</v>
      </c>
      <c r="M149" s="286">
        <v>560.9</v>
      </c>
      <c r="N149" s="286">
        <v>536.29999999999995</v>
      </c>
      <c r="O149" s="301">
        <v>19936800</v>
      </c>
      <c r="P149" s="302">
        <v>3.4679055159327356E-3</v>
      </c>
    </row>
    <row r="150" spans="1:16" ht="15">
      <c r="A150" s="263">
        <v>140</v>
      </c>
      <c r="B150" s="364" t="s">
        <v>111</v>
      </c>
      <c r="C150" s="476" t="s">
        <v>195</v>
      </c>
      <c r="D150" s="477">
        <v>44252</v>
      </c>
      <c r="E150" s="298">
        <v>204.5</v>
      </c>
      <c r="F150" s="298">
        <v>202.4</v>
      </c>
      <c r="G150" s="299">
        <v>196.15</v>
      </c>
      <c r="H150" s="299">
        <v>187.8</v>
      </c>
      <c r="I150" s="299">
        <v>181.55</v>
      </c>
      <c r="J150" s="299">
        <v>210.75</v>
      </c>
      <c r="K150" s="299">
        <v>217</v>
      </c>
      <c r="L150" s="299">
        <v>225.35</v>
      </c>
      <c r="M150" s="286">
        <v>208.65</v>
      </c>
      <c r="N150" s="286">
        <v>194.05</v>
      </c>
      <c r="O150" s="301">
        <v>101711000</v>
      </c>
      <c r="P150" s="302">
        <v>4.9181376311077003E-2</v>
      </c>
    </row>
    <row r="151" spans="1:16" ht="15">
      <c r="A151" s="263">
        <v>141</v>
      </c>
      <c r="B151" s="364" t="s">
        <v>63</v>
      </c>
      <c r="C151" s="476" t="s">
        <v>196</v>
      </c>
      <c r="D151" s="477">
        <v>44252</v>
      </c>
      <c r="E151" s="298">
        <v>992.3</v>
      </c>
      <c r="F151" s="298">
        <v>998.65</v>
      </c>
      <c r="G151" s="299">
        <v>980.69999999999993</v>
      </c>
      <c r="H151" s="299">
        <v>969.09999999999991</v>
      </c>
      <c r="I151" s="299">
        <v>951.14999999999986</v>
      </c>
      <c r="J151" s="299">
        <v>1010.25</v>
      </c>
      <c r="K151" s="299">
        <v>1028.2</v>
      </c>
      <c r="L151" s="299">
        <v>1039.8000000000002</v>
      </c>
      <c r="M151" s="286">
        <v>1016.6</v>
      </c>
      <c r="N151" s="286">
        <v>987.05</v>
      </c>
      <c r="O151" s="301">
        <v>2908000</v>
      </c>
      <c r="P151" s="302">
        <v>6.676449009537784E-2</v>
      </c>
    </row>
    <row r="152" spans="1:16" ht="15">
      <c r="A152" s="263">
        <v>142</v>
      </c>
      <c r="B152" s="364" t="s">
        <v>106</v>
      </c>
      <c r="C152" s="476" t="s">
        <v>197</v>
      </c>
      <c r="D152" s="477">
        <v>44252</v>
      </c>
      <c r="E152" s="298">
        <v>418.3</v>
      </c>
      <c r="F152" s="298">
        <v>422.58333333333331</v>
      </c>
      <c r="G152" s="299">
        <v>412.16666666666663</v>
      </c>
      <c r="H152" s="299">
        <v>406.0333333333333</v>
      </c>
      <c r="I152" s="299">
        <v>395.61666666666662</v>
      </c>
      <c r="J152" s="299">
        <v>428.71666666666664</v>
      </c>
      <c r="K152" s="299">
        <v>439.13333333333327</v>
      </c>
      <c r="L152" s="299">
        <v>445.26666666666665</v>
      </c>
      <c r="M152" s="286">
        <v>433</v>
      </c>
      <c r="N152" s="286">
        <v>416.45</v>
      </c>
      <c r="O152" s="301">
        <v>35846400</v>
      </c>
      <c r="P152" s="302">
        <v>5.9190620272314677E-2</v>
      </c>
    </row>
    <row r="153" spans="1:16" ht="15">
      <c r="A153" s="263">
        <v>143</v>
      </c>
      <c r="B153" s="364" t="s">
        <v>88</v>
      </c>
      <c r="C153" s="476" t="s">
        <v>199</v>
      </c>
      <c r="D153" s="477">
        <v>44252</v>
      </c>
      <c r="E153" s="298">
        <v>201.3</v>
      </c>
      <c r="F153" s="298">
        <v>203.66666666666666</v>
      </c>
      <c r="G153" s="299">
        <v>198.0333333333333</v>
      </c>
      <c r="H153" s="299">
        <v>194.76666666666665</v>
      </c>
      <c r="I153" s="299">
        <v>189.1333333333333</v>
      </c>
      <c r="J153" s="299">
        <v>206.93333333333331</v>
      </c>
      <c r="K153" s="299">
        <v>212.56666666666669</v>
      </c>
      <c r="L153" s="299">
        <v>215.83333333333331</v>
      </c>
      <c r="M153" s="286">
        <v>209.3</v>
      </c>
      <c r="N153" s="286">
        <v>200.4</v>
      </c>
      <c r="O153" s="301">
        <v>38241000</v>
      </c>
      <c r="P153" s="302">
        <v>3.4637487207746201E-3</v>
      </c>
    </row>
    <row r="154" spans="1:16">
      <c r="A154" s="263">
        <v>144</v>
      </c>
      <c r="B154" s="278"/>
    </row>
    <row r="155" spans="1:16">
      <c r="A155" s="263">
        <v>145</v>
      </c>
      <c r="B155" s="278"/>
      <c r="C155" s="274"/>
      <c r="D155" s="274"/>
      <c r="E155" s="274"/>
      <c r="F155" s="273"/>
      <c r="G155" s="273"/>
      <c r="H155" s="273"/>
      <c r="I155" s="273"/>
      <c r="J155" s="273"/>
      <c r="K155" s="273"/>
      <c r="L155" s="273"/>
      <c r="M155" s="273"/>
    </row>
    <row r="156" spans="1:16">
      <c r="A156" s="263">
        <v>146</v>
      </c>
      <c r="B156" s="278"/>
      <c r="C156" s="274"/>
      <c r="D156" s="274"/>
      <c r="E156" s="274"/>
      <c r="F156" s="273"/>
      <c r="G156" s="273"/>
      <c r="H156" s="273"/>
      <c r="I156" s="273"/>
      <c r="J156" s="273"/>
      <c r="K156" s="273"/>
      <c r="L156" s="273"/>
      <c r="M156" s="273"/>
    </row>
    <row r="157" spans="1:16">
      <c r="A157" s="263">
        <v>147</v>
      </c>
      <c r="B157" s="278"/>
      <c r="C157" s="274"/>
      <c r="D157" s="274"/>
      <c r="E157" s="274"/>
      <c r="F157" s="273"/>
      <c r="G157" s="273"/>
      <c r="H157" s="273"/>
      <c r="I157" s="273"/>
      <c r="J157" s="273"/>
      <c r="K157" s="273"/>
      <c r="L157" s="273"/>
      <c r="M157" s="273"/>
    </row>
    <row r="158" spans="1:16">
      <c r="A158" s="263"/>
      <c r="C158" s="274"/>
      <c r="D158" s="274"/>
      <c r="E158" s="274"/>
      <c r="F158" s="273"/>
      <c r="G158" s="273"/>
      <c r="H158" s="273"/>
      <c r="I158" s="273"/>
      <c r="J158" s="273"/>
      <c r="K158" s="273"/>
      <c r="L158" s="273"/>
      <c r="M158" s="273"/>
    </row>
    <row r="159" spans="1:16">
      <c r="A159" s="263"/>
      <c r="B159" s="282"/>
      <c r="C159" s="274"/>
      <c r="D159" s="274"/>
      <c r="E159" s="274"/>
      <c r="F159" s="273"/>
      <c r="G159" s="273"/>
      <c r="H159" s="273"/>
      <c r="I159" s="273"/>
      <c r="J159" s="273"/>
      <c r="K159" s="273"/>
      <c r="L159" s="273"/>
      <c r="M159" s="273"/>
    </row>
    <row r="160" spans="1:16">
      <c r="A160" s="263"/>
      <c r="B160" s="303"/>
      <c r="C160" s="274"/>
      <c r="D160" s="274"/>
      <c r="E160" s="274"/>
      <c r="F160" s="273"/>
      <c r="G160" s="273"/>
      <c r="H160" s="273"/>
      <c r="I160" s="273"/>
      <c r="J160" s="273"/>
      <c r="K160" s="273"/>
      <c r="L160" s="273"/>
      <c r="M160" s="273"/>
    </row>
    <row r="161" spans="1:13">
      <c r="A161" s="263"/>
      <c r="B161" s="303"/>
      <c r="D161" s="303"/>
      <c r="E161" s="303"/>
      <c r="F161" s="305"/>
      <c r="G161" s="305"/>
      <c r="H161" s="273"/>
      <c r="I161" s="305"/>
      <c r="J161" s="305"/>
      <c r="K161" s="305"/>
      <c r="L161" s="305"/>
      <c r="M161" s="305"/>
    </row>
    <row r="162" spans="1:13">
      <c r="A162" s="263"/>
      <c r="B162" s="303"/>
      <c r="D162" s="303"/>
      <c r="E162" s="303"/>
      <c r="F162" s="305"/>
      <c r="G162" s="305"/>
      <c r="H162" s="305"/>
      <c r="I162" s="305"/>
      <c r="J162" s="305"/>
      <c r="K162" s="305"/>
      <c r="L162" s="305"/>
      <c r="M162" s="305"/>
    </row>
    <row r="163" spans="1:13">
      <c r="A163" s="263"/>
      <c r="B163" s="304"/>
      <c r="D163" s="304"/>
      <c r="E163" s="304"/>
      <c r="F163" s="305"/>
      <c r="G163" s="305"/>
      <c r="H163" s="305"/>
      <c r="I163" s="305"/>
      <c r="J163" s="305"/>
      <c r="K163" s="305"/>
      <c r="L163" s="305"/>
      <c r="M163" s="305"/>
    </row>
    <row r="164" spans="1:13">
      <c r="A164" s="263"/>
      <c r="B164" s="304"/>
      <c r="D164" s="304"/>
      <c r="E164" s="304"/>
      <c r="F164" s="305"/>
      <c r="G164" s="305"/>
      <c r="H164" s="305"/>
      <c r="I164" s="305"/>
      <c r="J164" s="305"/>
      <c r="K164" s="305"/>
      <c r="L164" s="305"/>
      <c r="M164" s="305"/>
    </row>
    <row r="165" spans="1:13">
      <c r="A165" s="263"/>
      <c r="B165" s="304"/>
      <c r="D165" s="304"/>
      <c r="E165" s="304"/>
      <c r="F165" s="305"/>
      <c r="G165" s="305"/>
      <c r="H165" s="305"/>
      <c r="I165" s="305"/>
      <c r="J165" s="305"/>
      <c r="K165" s="305"/>
      <c r="L165" s="305"/>
      <c r="M165" s="305"/>
    </row>
    <row r="166" spans="1:13">
      <c r="A166" s="263"/>
      <c r="B166" s="304"/>
      <c r="D166" s="304"/>
      <c r="E166" s="304"/>
      <c r="F166" s="305"/>
      <c r="G166" s="305"/>
      <c r="H166" s="305"/>
      <c r="I166" s="305"/>
      <c r="J166" s="305"/>
      <c r="K166" s="305"/>
      <c r="L166" s="305"/>
      <c r="M166" s="305"/>
    </row>
    <row r="167" spans="1:13">
      <c r="A167" s="272"/>
      <c r="B167" s="304"/>
      <c r="D167" s="304"/>
      <c r="E167" s="304"/>
      <c r="F167" s="305"/>
      <c r="G167" s="305"/>
      <c r="H167" s="305"/>
      <c r="I167" s="305"/>
      <c r="J167" s="305"/>
      <c r="K167" s="305"/>
      <c r="L167" s="305"/>
      <c r="M167" s="305"/>
    </row>
    <row r="168" spans="1:13">
      <c r="A168" s="272"/>
      <c r="B168" s="304"/>
      <c r="D168" s="304"/>
      <c r="E168" s="304"/>
      <c r="F168" s="305"/>
      <c r="G168" s="305"/>
      <c r="H168" s="305"/>
      <c r="I168" s="305"/>
      <c r="J168" s="305"/>
      <c r="K168" s="305"/>
      <c r="L168" s="305"/>
      <c r="M168" s="305"/>
    </row>
    <row r="169" spans="1:13">
      <c r="H169" s="305"/>
    </row>
    <row r="175" spans="1:13">
      <c r="A175" s="278" t="s">
        <v>200</v>
      </c>
    </row>
    <row r="176" spans="1:13">
      <c r="A176" s="278" t="s">
        <v>201</v>
      </c>
    </row>
    <row r="177" spans="1:1">
      <c r="A177" s="278" t="s">
        <v>202</v>
      </c>
    </row>
    <row r="178" spans="1:1">
      <c r="A178" s="278" t="s">
        <v>203</v>
      </c>
    </row>
    <row r="179" spans="1:1">
      <c r="A179" s="278" t="s">
        <v>204</v>
      </c>
    </row>
    <row r="181" spans="1:1">
      <c r="A181" s="282" t="s">
        <v>205</v>
      </c>
    </row>
    <row r="182" spans="1:1">
      <c r="A182" s="303" t="s">
        <v>206</v>
      </c>
    </row>
    <row r="183" spans="1:1">
      <c r="A183" s="303" t="s">
        <v>207</v>
      </c>
    </row>
    <row r="184" spans="1:1">
      <c r="A184" s="303" t="s">
        <v>208</v>
      </c>
    </row>
    <row r="185" spans="1:1">
      <c r="A185" s="304" t="s">
        <v>209</v>
      </c>
    </row>
    <row r="186" spans="1:1">
      <c r="A186" s="304" t="s">
        <v>210</v>
      </c>
    </row>
    <row r="187" spans="1:1">
      <c r="A187" s="304" t="s">
        <v>211</v>
      </c>
    </row>
    <row r="188" spans="1:1">
      <c r="A188" s="304" t="s">
        <v>212</v>
      </c>
    </row>
    <row r="189" spans="1:1">
      <c r="A189" s="304" t="s">
        <v>213</v>
      </c>
    </row>
    <row r="190" spans="1:1">
      <c r="A190" s="304" t="s">
        <v>214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1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7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7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7"/>
      <c r="M4" s="255"/>
      <c r="N4" s="255"/>
      <c r="O4" s="255"/>
    </row>
    <row r="5" spans="1:15" ht="25.5" customHeight="1">
      <c r="M5" s="246" t="s">
        <v>14</v>
      </c>
    </row>
    <row r="6" spans="1:15">
      <c r="A6" s="282" t="s">
        <v>15</v>
      </c>
      <c r="K6" s="266">
        <f>Main!B10</f>
        <v>44250</v>
      </c>
    </row>
    <row r="7" spans="1:15">
      <c r="A7"/>
    </row>
    <row r="8" spans="1:15" ht="28.5" customHeight="1">
      <c r="A8" s="584" t="s">
        <v>16</v>
      </c>
      <c r="B8" s="585" t="s">
        <v>18</v>
      </c>
      <c r="C8" s="583" t="s">
        <v>19</v>
      </c>
      <c r="D8" s="583" t="s">
        <v>20</v>
      </c>
      <c r="E8" s="583" t="s">
        <v>21</v>
      </c>
      <c r="F8" s="583"/>
      <c r="G8" s="583"/>
      <c r="H8" s="583" t="s">
        <v>22</v>
      </c>
      <c r="I8" s="583"/>
      <c r="J8" s="583"/>
      <c r="K8" s="260"/>
      <c r="L8" s="268"/>
      <c r="M8" s="268"/>
    </row>
    <row r="9" spans="1:15" ht="36" customHeight="1">
      <c r="A9" s="579"/>
      <c r="B9" s="581"/>
      <c r="C9" s="586" t="s">
        <v>23</v>
      </c>
      <c r="D9" s="586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8" t="s">
        <v>31</v>
      </c>
      <c r="M9" s="270" t="s">
        <v>215</v>
      </c>
    </row>
    <row r="10" spans="1:15">
      <c r="A10" s="283">
        <v>1</v>
      </c>
      <c r="B10" s="263" t="s">
        <v>216</v>
      </c>
      <c r="C10" s="284">
        <v>14675.7</v>
      </c>
      <c r="D10" s="285">
        <v>14773.616666666669</v>
      </c>
      <c r="E10" s="285">
        <v>14537.133333333337</v>
      </c>
      <c r="F10" s="285">
        <v>14398.566666666668</v>
      </c>
      <c r="G10" s="285">
        <v>14162.083333333336</v>
      </c>
      <c r="H10" s="285">
        <v>14912.183333333338</v>
      </c>
      <c r="I10" s="285">
        <v>15148.666666666668</v>
      </c>
      <c r="J10" s="285">
        <v>15287.233333333339</v>
      </c>
      <c r="K10" s="284">
        <v>15010.1</v>
      </c>
      <c r="L10" s="284">
        <v>14635.05</v>
      </c>
      <c r="M10" s="289"/>
    </row>
    <row r="11" spans="1:15">
      <c r="A11" s="283">
        <v>2</v>
      </c>
      <c r="B11" s="263" t="s">
        <v>217</v>
      </c>
      <c r="C11" s="286">
        <v>35257.199999999997</v>
      </c>
      <c r="D11" s="265">
        <v>35494.550000000003</v>
      </c>
      <c r="E11" s="265">
        <v>34860.200000000004</v>
      </c>
      <c r="F11" s="265">
        <v>34463.200000000004</v>
      </c>
      <c r="G11" s="265">
        <v>33828.850000000006</v>
      </c>
      <c r="H11" s="265">
        <v>35891.550000000003</v>
      </c>
      <c r="I11" s="265">
        <v>36525.900000000009</v>
      </c>
      <c r="J11" s="265">
        <v>36922.9</v>
      </c>
      <c r="K11" s="286">
        <v>36128.9</v>
      </c>
      <c r="L11" s="286">
        <v>35097.550000000003</v>
      </c>
      <c r="M11" s="289"/>
    </row>
    <row r="12" spans="1:15">
      <c r="A12" s="283">
        <v>3</v>
      </c>
      <c r="B12" s="271" t="s">
        <v>218</v>
      </c>
      <c r="C12" s="286">
        <v>1778.85</v>
      </c>
      <c r="D12" s="265">
        <v>1791.9833333333333</v>
      </c>
      <c r="E12" s="265">
        <v>1757.9666666666667</v>
      </c>
      <c r="F12" s="265">
        <v>1737.0833333333333</v>
      </c>
      <c r="G12" s="265">
        <v>1703.0666666666666</v>
      </c>
      <c r="H12" s="265">
        <v>1812.8666666666668</v>
      </c>
      <c r="I12" s="265">
        <v>1846.8833333333337</v>
      </c>
      <c r="J12" s="265">
        <v>1867.7666666666669</v>
      </c>
      <c r="K12" s="286">
        <v>1826</v>
      </c>
      <c r="L12" s="286">
        <v>1771.1</v>
      </c>
      <c r="M12" s="289"/>
    </row>
    <row r="13" spans="1:15">
      <c r="A13" s="283">
        <v>4</v>
      </c>
      <c r="B13" s="263" t="s">
        <v>219</v>
      </c>
      <c r="C13" s="286">
        <v>4077.15</v>
      </c>
      <c r="D13" s="265">
        <v>4104.6833333333334</v>
      </c>
      <c r="E13" s="265">
        <v>4035.666666666667</v>
      </c>
      <c r="F13" s="265">
        <v>3994.1833333333334</v>
      </c>
      <c r="G13" s="265">
        <v>3925.166666666667</v>
      </c>
      <c r="H13" s="265">
        <v>4146.166666666667</v>
      </c>
      <c r="I13" s="265">
        <v>4215.1833333333334</v>
      </c>
      <c r="J13" s="265">
        <v>4256.666666666667</v>
      </c>
      <c r="K13" s="286">
        <v>4173.7</v>
      </c>
      <c r="L13" s="286">
        <v>4063.2</v>
      </c>
      <c r="M13" s="289"/>
    </row>
    <row r="14" spans="1:15">
      <c r="A14" s="283">
        <v>5</v>
      </c>
      <c r="B14" s="263" t="s">
        <v>220</v>
      </c>
      <c r="C14" s="286">
        <v>24766.45</v>
      </c>
      <c r="D14" s="265">
        <v>25010.083333333332</v>
      </c>
      <c r="E14" s="265">
        <v>24402.816666666666</v>
      </c>
      <c r="F14" s="265">
        <v>24039.183333333334</v>
      </c>
      <c r="G14" s="265">
        <v>23431.916666666668</v>
      </c>
      <c r="H14" s="265">
        <v>25373.716666666664</v>
      </c>
      <c r="I14" s="265">
        <v>25980.983333333334</v>
      </c>
      <c r="J14" s="265">
        <v>26344.616666666661</v>
      </c>
      <c r="K14" s="286">
        <v>25617.35</v>
      </c>
      <c r="L14" s="286">
        <v>24646.45</v>
      </c>
      <c r="M14" s="289"/>
    </row>
    <row r="15" spans="1:15">
      <c r="A15" s="283">
        <v>6</v>
      </c>
      <c r="B15" s="263" t="s">
        <v>221</v>
      </c>
      <c r="C15" s="286">
        <v>3103.05</v>
      </c>
      <c r="D15" s="265">
        <v>3126.9500000000003</v>
      </c>
      <c r="E15" s="265">
        <v>3062.2000000000007</v>
      </c>
      <c r="F15" s="265">
        <v>3021.3500000000004</v>
      </c>
      <c r="G15" s="265">
        <v>2956.6000000000008</v>
      </c>
      <c r="H15" s="265">
        <v>3167.8000000000006</v>
      </c>
      <c r="I15" s="265">
        <v>3232.5499999999997</v>
      </c>
      <c r="J15" s="265">
        <v>3273.4000000000005</v>
      </c>
      <c r="K15" s="286">
        <v>3191.7</v>
      </c>
      <c r="L15" s="286">
        <v>3086.1</v>
      </c>
      <c r="M15" s="289"/>
    </row>
    <row r="16" spans="1:15">
      <c r="A16" s="283">
        <v>7</v>
      </c>
      <c r="B16" s="263" t="s">
        <v>222</v>
      </c>
      <c r="C16" s="286">
        <v>6665.85</v>
      </c>
      <c r="D16" s="265">
        <v>6701.9833333333336</v>
      </c>
      <c r="E16" s="265">
        <v>6591.3166666666675</v>
      </c>
      <c r="F16" s="265">
        <v>6516.7833333333338</v>
      </c>
      <c r="G16" s="265">
        <v>6406.1166666666677</v>
      </c>
      <c r="H16" s="265">
        <v>6776.5166666666673</v>
      </c>
      <c r="I16" s="265">
        <v>6887.1833333333334</v>
      </c>
      <c r="J16" s="265">
        <v>6961.7166666666672</v>
      </c>
      <c r="K16" s="286">
        <v>6812.65</v>
      </c>
      <c r="L16" s="286">
        <v>6627.45</v>
      </c>
      <c r="M16" s="289"/>
    </row>
    <row r="17" spans="1:13">
      <c r="A17" s="283">
        <v>8</v>
      </c>
      <c r="B17" s="263" t="s">
        <v>38</v>
      </c>
      <c r="C17" s="263">
        <v>1700.35</v>
      </c>
      <c r="D17" s="265">
        <v>1714.9666666666665</v>
      </c>
      <c r="E17" s="265">
        <v>1675.0333333333328</v>
      </c>
      <c r="F17" s="265">
        <v>1649.7166666666665</v>
      </c>
      <c r="G17" s="265">
        <v>1609.7833333333328</v>
      </c>
      <c r="H17" s="265">
        <v>1740.2833333333328</v>
      </c>
      <c r="I17" s="265">
        <v>1780.2166666666667</v>
      </c>
      <c r="J17" s="265">
        <v>1805.5333333333328</v>
      </c>
      <c r="K17" s="263">
        <v>1754.9</v>
      </c>
      <c r="L17" s="263">
        <v>1689.65</v>
      </c>
      <c r="M17" s="263">
        <v>5.33284</v>
      </c>
    </row>
    <row r="18" spans="1:13">
      <c r="A18" s="283">
        <v>9</v>
      </c>
      <c r="B18" s="263" t="s">
        <v>223</v>
      </c>
      <c r="C18" s="263">
        <v>1074.8499999999999</v>
      </c>
      <c r="D18" s="265">
        <v>1083.6166666666666</v>
      </c>
      <c r="E18" s="265">
        <v>1039.2333333333331</v>
      </c>
      <c r="F18" s="265">
        <v>1003.6166666666666</v>
      </c>
      <c r="G18" s="265">
        <v>959.23333333333312</v>
      </c>
      <c r="H18" s="265">
        <v>1119.2333333333331</v>
      </c>
      <c r="I18" s="265">
        <v>1163.6166666666668</v>
      </c>
      <c r="J18" s="265">
        <v>1199.2333333333331</v>
      </c>
      <c r="K18" s="263">
        <v>1128</v>
      </c>
      <c r="L18" s="263">
        <v>1048</v>
      </c>
      <c r="M18" s="263">
        <v>4.6238299999999999</v>
      </c>
    </row>
    <row r="19" spans="1:13">
      <c r="A19" s="283">
        <v>10</v>
      </c>
      <c r="B19" s="263" t="s">
        <v>736</v>
      </c>
      <c r="C19" s="264">
        <v>1222.3499999999999</v>
      </c>
      <c r="D19" s="265">
        <v>1213.4666666666665</v>
      </c>
      <c r="E19" s="265">
        <v>1191.9333333333329</v>
      </c>
      <c r="F19" s="265">
        <v>1161.5166666666664</v>
      </c>
      <c r="G19" s="265">
        <v>1139.9833333333329</v>
      </c>
      <c r="H19" s="265">
        <v>1243.883333333333</v>
      </c>
      <c r="I19" s="265">
        <v>1265.4166666666663</v>
      </c>
      <c r="J19" s="265">
        <v>1295.833333333333</v>
      </c>
      <c r="K19" s="263">
        <v>1235</v>
      </c>
      <c r="L19" s="263">
        <v>1183.05</v>
      </c>
      <c r="M19" s="263">
        <v>4.4241200000000003</v>
      </c>
    </row>
    <row r="20" spans="1:13">
      <c r="A20" s="283">
        <v>11</v>
      </c>
      <c r="B20" s="263" t="s">
        <v>289</v>
      </c>
      <c r="C20" s="263">
        <v>14637.2</v>
      </c>
      <c r="D20" s="265">
        <v>14637.299999999997</v>
      </c>
      <c r="E20" s="265">
        <v>14484.949999999995</v>
      </c>
      <c r="F20" s="265">
        <v>14332.699999999997</v>
      </c>
      <c r="G20" s="265">
        <v>14180.349999999995</v>
      </c>
      <c r="H20" s="265">
        <v>14789.549999999996</v>
      </c>
      <c r="I20" s="265">
        <v>14941.899999999998</v>
      </c>
      <c r="J20" s="265">
        <v>15094.149999999996</v>
      </c>
      <c r="K20" s="263">
        <v>14789.65</v>
      </c>
      <c r="L20" s="263">
        <v>14485.05</v>
      </c>
      <c r="M20" s="263">
        <v>0.12942000000000001</v>
      </c>
    </row>
    <row r="21" spans="1:13">
      <c r="A21" s="283">
        <v>12</v>
      </c>
      <c r="B21" s="263" t="s">
        <v>40</v>
      </c>
      <c r="C21" s="263">
        <v>805.9</v>
      </c>
      <c r="D21" s="265">
        <v>799.81666666666661</v>
      </c>
      <c r="E21" s="265">
        <v>786.63333333333321</v>
      </c>
      <c r="F21" s="265">
        <v>767.36666666666656</v>
      </c>
      <c r="G21" s="265">
        <v>754.18333333333317</v>
      </c>
      <c r="H21" s="265">
        <v>819.08333333333326</v>
      </c>
      <c r="I21" s="265">
        <v>832.26666666666665</v>
      </c>
      <c r="J21" s="265">
        <v>851.5333333333333</v>
      </c>
      <c r="K21" s="263">
        <v>813</v>
      </c>
      <c r="L21" s="263">
        <v>780.55</v>
      </c>
      <c r="M21" s="263">
        <v>108.90564000000001</v>
      </c>
    </row>
    <row r="22" spans="1:13">
      <c r="A22" s="283">
        <v>13</v>
      </c>
      <c r="B22" s="263" t="s">
        <v>290</v>
      </c>
      <c r="C22" s="263">
        <v>1141.45</v>
      </c>
      <c r="D22" s="265">
        <v>1132.1666666666667</v>
      </c>
      <c r="E22" s="265">
        <v>1112.2833333333335</v>
      </c>
      <c r="F22" s="265">
        <v>1083.1166666666668</v>
      </c>
      <c r="G22" s="265">
        <v>1063.2333333333336</v>
      </c>
      <c r="H22" s="265">
        <v>1161.3333333333335</v>
      </c>
      <c r="I22" s="265">
        <v>1181.2166666666667</v>
      </c>
      <c r="J22" s="265">
        <v>1210.3833333333334</v>
      </c>
      <c r="K22" s="263">
        <v>1152.05</v>
      </c>
      <c r="L22" s="263">
        <v>1103</v>
      </c>
      <c r="M22" s="263">
        <v>9.5663800000000005</v>
      </c>
    </row>
    <row r="23" spans="1:13">
      <c r="A23" s="283">
        <v>14</v>
      </c>
      <c r="B23" s="263" t="s">
        <v>41</v>
      </c>
      <c r="C23" s="263">
        <v>673.8</v>
      </c>
      <c r="D23" s="265">
        <v>667.1</v>
      </c>
      <c r="E23" s="265">
        <v>655.7</v>
      </c>
      <c r="F23" s="265">
        <v>637.6</v>
      </c>
      <c r="G23" s="265">
        <v>626.20000000000005</v>
      </c>
      <c r="H23" s="265">
        <v>685.2</v>
      </c>
      <c r="I23" s="265">
        <v>696.59999999999991</v>
      </c>
      <c r="J23" s="265">
        <v>714.7</v>
      </c>
      <c r="K23" s="263">
        <v>678.5</v>
      </c>
      <c r="L23" s="263">
        <v>649</v>
      </c>
      <c r="M23" s="263">
        <v>167.39107000000001</v>
      </c>
    </row>
    <row r="24" spans="1:13">
      <c r="A24" s="283">
        <v>15</v>
      </c>
      <c r="B24" s="263" t="s">
        <v>837</v>
      </c>
      <c r="C24" s="263">
        <v>497.95</v>
      </c>
      <c r="D24" s="265">
        <v>499.38333333333338</v>
      </c>
      <c r="E24" s="265">
        <v>488.56666666666678</v>
      </c>
      <c r="F24" s="265">
        <v>479.18333333333339</v>
      </c>
      <c r="G24" s="265">
        <v>468.36666666666679</v>
      </c>
      <c r="H24" s="265">
        <v>508.76666666666677</v>
      </c>
      <c r="I24" s="265">
        <v>519.58333333333337</v>
      </c>
      <c r="J24" s="265">
        <v>528.9666666666667</v>
      </c>
      <c r="K24" s="263">
        <v>510.2</v>
      </c>
      <c r="L24" s="263">
        <v>490</v>
      </c>
      <c r="M24" s="263">
        <v>17.144290000000002</v>
      </c>
    </row>
    <row r="25" spans="1:13">
      <c r="A25" s="283">
        <v>16</v>
      </c>
      <c r="B25" s="263" t="s">
        <v>291</v>
      </c>
      <c r="C25" s="263">
        <v>759.5</v>
      </c>
      <c r="D25" s="265">
        <v>760.31666666666661</v>
      </c>
      <c r="E25" s="265">
        <v>744.18333333333317</v>
      </c>
      <c r="F25" s="265">
        <v>728.86666666666656</v>
      </c>
      <c r="G25" s="265">
        <v>712.73333333333312</v>
      </c>
      <c r="H25" s="265">
        <v>775.63333333333321</v>
      </c>
      <c r="I25" s="265">
        <v>791.76666666666665</v>
      </c>
      <c r="J25" s="265">
        <v>807.08333333333326</v>
      </c>
      <c r="K25" s="263">
        <v>776.45</v>
      </c>
      <c r="L25" s="263">
        <v>745</v>
      </c>
      <c r="M25" s="263">
        <v>9.5215200000000006</v>
      </c>
    </row>
    <row r="26" spans="1:13">
      <c r="A26" s="283">
        <v>17</v>
      </c>
      <c r="B26" s="263" t="s">
        <v>224</v>
      </c>
      <c r="C26" s="263">
        <v>106.15</v>
      </c>
      <c r="D26" s="265">
        <v>104.96666666666665</v>
      </c>
      <c r="E26" s="265">
        <v>99.683333333333309</v>
      </c>
      <c r="F26" s="265">
        <v>93.216666666666654</v>
      </c>
      <c r="G26" s="265">
        <v>87.933333333333309</v>
      </c>
      <c r="H26" s="265">
        <v>111.43333333333331</v>
      </c>
      <c r="I26" s="265">
        <v>116.71666666666664</v>
      </c>
      <c r="J26" s="265">
        <v>123.18333333333331</v>
      </c>
      <c r="K26" s="263">
        <v>110.25</v>
      </c>
      <c r="L26" s="263">
        <v>98.5</v>
      </c>
      <c r="M26" s="263">
        <v>264.30475000000001</v>
      </c>
    </row>
    <row r="27" spans="1:13">
      <c r="A27" s="283">
        <v>18</v>
      </c>
      <c r="B27" s="263" t="s">
        <v>225</v>
      </c>
      <c r="C27" s="263">
        <v>166.5</v>
      </c>
      <c r="D27" s="265">
        <v>166.53333333333333</v>
      </c>
      <c r="E27" s="265">
        <v>164.66666666666666</v>
      </c>
      <c r="F27" s="265">
        <v>162.83333333333331</v>
      </c>
      <c r="G27" s="265">
        <v>160.96666666666664</v>
      </c>
      <c r="H27" s="265">
        <v>168.36666666666667</v>
      </c>
      <c r="I27" s="265">
        <v>170.23333333333335</v>
      </c>
      <c r="J27" s="265">
        <v>172.06666666666669</v>
      </c>
      <c r="K27" s="263">
        <v>168.4</v>
      </c>
      <c r="L27" s="263">
        <v>164.7</v>
      </c>
      <c r="M27" s="263">
        <v>17.509889999999999</v>
      </c>
    </row>
    <row r="28" spans="1:13">
      <c r="A28" s="283">
        <v>19</v>
      </c>
      <c r="B28" s="263" t="s">
        <v>226</v>
      </c>
      <c r="C28" s="263">
        <v>1775.1</v>
      </c>
      <c r="D28" s="265">
        <v>1766.7</v>
      </c>
      <c r="E28" s="265">
        <v>1738.4</v>
      </c>
      <c r="F28" s="265">
        <v>1701.7</v>
      </c>
      <c r="G28" s="265">
        <v>1673.4</v>
      </c>
      <c r="H28" s="265">
        <v>1803.4</v>
      </c>
      <c r="I28" s="265">
        <v>1831.6999999999998</v>
      </c>
      <c r="J28" s="265">
        <v>1868.4</v>
      </c>
      <c r="K28" s="263">
        <v>1795</v>
      </c>
      <c r="L28" s="263">
        <v>1730</v>
      </c>
      <c r="M28" s="263">
        <v>0.95730000000000004</v>
      </c>
    </row>
    <row r="29" spans="1:13">
      <c r="A29" s="283">
        <v>20</v>
      </c>
      <c r="B29" s="263" t="s">
        <v>295</v>
      </c>
      <c r="C29" s="263">
        <v>888.25</v>
      </c>
      <c r="D29" s="265">
        <v>888.9666666666667</v>
      </c>
      <c r="E29" s="265">
        <v>869.28333333333342</v>
      </c>
      <c r="F29" s="265">
        <v>850.31666666666672</v>
      </c>
      <c r="G29" s="265">
        <v>830.63333333333344</v>
      </c>
      <c r="H29" s="265">
        <v>907.93333333333339</v>
      </c>
      <c r="I29" s="265">
        <v>927.61666666666679</v>
      </c>
      <c r="J29" s="265">
        <v>946.58333333333337</v>
      </c>
      <c r="K29" s="263">
        <v>908.65</v>
      </c>
      <c r="L29" s="263">
        <v>870</v>
      </c>
      <c r="M29" s="263">
        <v>6.8015699999999999</v>
      </c>
    </row>
    <row r="30" spans="1:13">
      <c r="A30" s="283">
        <v>21</v>
      </c>
      <c r="B30" s="263" t="s">
        <v>227</v>
      </c>
      <c r="C30" s="263">
        <v>2758.4</v>
      </c>
      <c r="D30" s="265">
        <v>2787.7666666666664</v>
      </c>
      <c r="E30" s="265">
        <v>2695.6333333333328</v>
      </c>
      <c r="F30" s="265">
        <v>2632.8666666666663</v>
      </c>
      <c r="G30" s="265">
        <v>2540.7333333333327</v>
      </c>
      <c r="H30" s="265">
        <v>2850.5333333333328</v>
      </c>
      <c r="I30" s="265">
        <v>2942.6666666666661</v>
      </c>
      <c r="J30" s="265">
        <v>3005.4333333333329</v>
      </c>
      <c r="K30" s="263">
        <v>2879.9</v>
      </c>
      <c r="L30" s="263">
        <v>2725</v>
      </c>
      <c r="M30" s="263">
        <v>0.72607999999999995</v>
      </c>
    </row>
    <row r="31" spans="1:13">
      <c r="A31" s="283">
        <v>22</v>
      </c>
      <c r="B31" s="263" t="s">
        <v>44</v>
      </c>
      <c r="C31" s="263">
        <v>904.9</v>
      </c>
      <c r="D31" s="265">
        <v>898.6</v>
      </c>
      <c r="E31" s="265">
        <v>884.35</v>
      </c>
      <c r="F31" s="265">
        <v>863.8</v>
      </c>
      <c r="G31" s="265">
        <v>849.55</v>
      </c>
      <c r="H31" s="265">
        <v>919.15000000000009</v>
      </c>
      <c r="I31" s="265">
        <v>933.40000000000009</v>
      </c>
      <c r="J31" s="265">
        <v>953.95000000000016</v>
      </c>
      <c r="K31" s="263">
        <v>912.85</v>
      </c>
      <c r="L31" s="263">
        <v>878.05</v>
      </c>
      <c r="M31" s="263">
        <v>29.32938</v>
      </c>
    </row>
    <row r="32" spans="1:13">
      <c r="A32" s="283">
        <v>23</v>
      </c>
      <c r="B32" s="263" t="s">
        <v>45</v>
      </c>
      <c r="C32" s="263">
        <v>266.95</v>
      </c>
      <c r="D32" s="265">
        <v>269.83333333333331</v>
      </c>
      <c r="E32" s="265">
        <v>262.76666666666665</v>
      </c>
      <c r="F32" s="265">
        <v>258.58333333333331</v>
      </c>
      <c r="G32" s="265">
        <v>251.51666666666665</v>
      </c>
      <c r="H32" s="265">
        <v>274.01666666666665</v>
      </c>
      <c r="I32" s="265">
        <v>281.08333333333337</v>
      </c>
      <c r="J32" s="265">
        <v>285.26666666666665</v>
      </c>
      <c r="K32" s="263">
        <v>276.89999999999998</v>
      </c>
      <c r="L32" s="263">
        <v>265.64999999999998</v>
      </c>
      <c r="M32" s="263">
        <v>72.871849999999995</v>
      </c>
    </row>
    <row r="33" spans="1:13">
      <c r="A33" s="283">
        <v>24</v>
      </c>
      <c r="B33" s="263" t="s">
        <v>46</v>
      </c>
      <c r="C33" s="263">
        <v>2929.55</v>
      </c>
      <c r="D33" s="265">
        <v>2921.4500000000003</v>
      </c>
      <c r="E33" s="265">
        <v>2875.0000000000005</v>
      </c>
      <c r="F33" s="265">
        <v>2820.4500000000003</v>
      </c>
      <c r="G33" s="265">
        <v>2774.0000000000005</v>
      </c>
      <c r="H33" s="265">
        <v>2976.0000000000005</v>
      </c>
      <c r="I33" s="265">
        <v>3022.4500000000003</v>
      </c>
      <c r="J33" s="265">
        <v>3077.0000000000005</v>
      </c>
      <c r="K33" s="263">
        <v>2967.9</v>
      </c>
      <c r="L33" s="263">
        <v>2866.9</v>
      </c>
      <c r="M33" s="263">
        <v>12.46303</v>
      </c>
    </row>
    <row r="34" spans="1:13">
      <c r="A34" s="283">
        <v>25</v>
      </c>
      <c r="B34" s="263" t="s">
        <v>47</v>
      </c>
      <c r="C34" s="263">
        <v>228.4</v>
      </c>
      <c r="D34" s="265">
        <v>232.1</v>
      </c>
      <c r="E34" s="265">
        <v>223.1</v>
      </c>
      <c r="F34" s="265">
        <v>217.8</v>
      </c>
      <c r="G34" s="265">
        <v>208.8</v>
      </c>
      <c r="H34" s="265">
        <v>237.39999999999998</v>
      </c>
      <c r="I34" s="265">
        <v>246.39999999999998</v>
      </c>
      <c r="J34" s="265">
        <v>251.69999999999996</v>
      </c>
      <c r="K34" s="263">
        <v>241.1</v>
      </c>
      <c r="L34" s="263">
        <v>226.8</v>
      </c>
      <c r="M34" s="263">
        <v>102.23609</v>
      </c>
    </row>
    <row r="35" spans="1:13">
      <c r="A35" s="283">
        <v>26</v>
      </c>
      <c r="B35" s="263" t="s">
        <v>48</v>
      </c>
      <c r="C35" s="263">
        <v>122.15</v>
      </c>
      <c r="D35" s="265">
        <v>122.88333333333333</v>
      </c>
      <c r="E35" s="265">
        <v>120.16666666666666</v>
      </c>
      <c r="F35" s="265">
        <v>118.18333333333334</v>
      </c>
      <c r="G35" s="265">
        <v>115.46666666666667</v>
      </c>
      <c r="H35" s="265">
        <v>124.86666666666665</v>
      </c>
      <c r="I35" s="265">
        <v>127.58333333333331</v>
      </c>
      <c r="J35" s="265">
        <v>129.56666666666663</v>
      </c>
      <c r="K35" s="263">
        <v>125.6</v>
      </c>
      <c r="L35" s="263">
        <v>120.9</v>
      </c>
      <c r="M35" s="263">
        <v>255.23142999999999</v>
      </c>
    </row>
    <row r="36" spans="1:13">
      <c r="A36" s="283">
        <v>27</v>
      </c>
      <c r="B36" s="263" t="s">
        <v>50</v>
      </c>
      <c r="C36" s="263">
        <v>2387.0500000000002</v>
      </c>
      <c r="D36" s="265">
        <v>2405.0166666666669</v>
      </c>
      <c r="E36" s="265">
        <v>2362.0333333333338</v>
      </c>
      <c r="F36" s="265">
        <v>2337.0166666666669</v>
      </c>
      <c r="G36" s="265">
        <v>2294.0333333333338</v>
      </c>
      <c r="H36" s="265">
        <v>2430.0333333333338</v>
      </c>
      <c r="I36" s="265">
        <v>2473.0166666666664</v>
      </c>
      <c r="J36" s="265">
        <v>2498.0333333333338</v>
      </c>
      <c r="K36" s="263">
        <v>2448</v>
      </c>
      <c r="L36" s="263">
        <v>2380</v>
      </c>
      <c r="M36" s="263">
        <v>20.026420000000002</v>
      </c>
    </row>
    <row r="37" spans="1:13">
      <c r="A37" s="283">
        <v>28</v>
      </c>
      <c r="B37" s="263" t="s">
        <v>52</v>
      </c>
      <c r="C37" s="263">
        <v>856.4</v>
      </c>
      <c r="D37" s="265">
        <v>865.36666666666667</v>
      </c>
      <c r="E37" s="265">
        <v>840.0333333333333</v>
      </c>
      <c r="F37" s="265">
        <v>823.66666666666663</v>
      </c>
      <c r="G37" s="265">
        <v>798.33333333333326</v>
      </c>
      <c r="H37" s="265">
        <v>881.73333333333335</v>
      </c>
      <c r="I37" s="265">
        <v>907.06666666666661</v>
      </c>
      <c r="J37" s="265">
        <v>923.43333333333339</v>
      </c>
      <c r="K37" s="263">
        <v>890.7</v>
      </c>
      <c r="L37" s="263">
        <v>849</v>
      </c>
      <c r="M37" s="263">
        <v>32.059579999999997</v>
      </c>
    </row>
    <row r="38" spans="1:13">
      <c r="A38" s="283">
        <v>29</v>
      </c>
      <c r="B38" s="263" t="s">
        <v>228</v>
      </c>
      <c r="C38" s="263">
        <v>2992.6</v>
      </c>
      <c r="D38" s="265">
        <v>3017</v>
      </c>
      <c r="E38" s="265">
        <v>2925.6</v>
      </c>
      <c r="F38" s="265">
        <v>2858.6</v>
      </c>
      <c r="G38" s="265">
        <v>2767.2</v>
      </c>
      <c r="H38" s="265">
        <v>3084</v>
      </c>
      <c r="I38" s="265">
        <v>3175.3999999999996</v>
      </c>
      <c r="J38" s="265">
        <v>3242.4</v>
      </c>
      <c r="K38" s="263">
        <v>3108.4</v>
      </c>
      <c r="L38" s="263">
        <v>2950</v>
      </c>
      <c r="M38" s="263">
        <v>2.9319000000000002</v>
      </c>
    </row>
    <row r="39" spans="1:13">
      <c r="A39" s="283">
        <v>30</v>
      </c>
      <c r="B39" s="263" t="s">
        <v>54</v>
      </c>
      <c r="C39" s="263">
        <v>719.45</v>
      </c>
      <c r="D39" s="265">
        <v>728.1</v>
      </c>
      <c r="E39" s="265">
        <v>706.35</v>
      </c>
      <c r="F39" s="265">
        <v>693.25</v>
      </c>
      <c r="G39" s="265">
        <v>671.5</v>
      </c>
      <c r="H39" s="265">
        <v>741.2</v>
      </c>
      <c r="I39" s="265">
        <v>762.95</v>
      </c>
      <c r="J39" s="265">
        <v>776.05000000000007</v>
      </c>
      <c r="K39" s="263">
        <v>749.85</v>
      </c>
      <c r="L39" s="263">
        <v>715</v>
      </c>
      <c r="M39" s="263">
        <v>181.23202000000001</v>
      </c>
    </row>
    <row r="40" spans="1:13">
      <c r="A40" s="283">
        <v>31</v>
      </c>
      <c r="B40" s="263" t="s">
        <v>55</v>
      </c>
      <c r="C40" s="263">
        <v>3971.55</v>
      </c>
      <c r="D40" s="265">
        <v>3979.4666666666667</v>
      </c>
      <c r="E40" s="265">
        <v>3918.9333333333334</v>
      </c>
      <c r="F40" s="265">
        <v>3866.3166666666666</v>
      </c>
      <c r="G40" s="265">
        <v>3805.7833333333333</v>
      </c>
      <c r="H40" s="265">
        <v>4032.0833333333335</v>
      </c>
      <c r="I40" s="265">
        <v>4092.6166666666672</v>
      </c>
      <c r="J40" s="265">
        <v>4145.2333333333336</v>
      </c>
      <c r="K40" s="263">
        <v>4040</v>
      </c>
      <c r="L40" s="263">
        <v>3926.85</v>
      </c>
      <c r="M40" s="263">
        <v>7.6231</v>
      </c>
    </row>
    <row r="41" spans="1:13">
      <c r="A41" s="283">
        <v>32</v>
      </c>
      <c r="B41" s="263" t="s">
        <v>58</v>
      </c>
      <c r="C41" s="263">
        <v>5376.85</v>
      </c>
      <c r="D41" s="265">
        <v>5416.7666666666664</v>
      </c>
      <c r="E41" s="265">
        <v>5294.833333333333</v>
      </c>
      <c r="F41" s="265">
        <v>5212.8166666666666</v>
      </c>
      <c r="G41" s="265">
        <v>5090.8833333333332</v>
      </c>
      <c r="H41" s="265">
        <v>5498.7833333333328</v>
      </c>
      <c r="I41" s="265">
        <v>5620.7166666666672</v>
      </c>
      <c r="J41" s="265">
        <v>5702.7333333333327</v>
      </c>
      <c r="K41" s="263">
        <v>5538.7</v>
      </c>
      <c r="L41" s="263">
        <v>5334.75</v>
      </c>
      <c r="M41" s="263">
        <v>20.00563</v>
      </c>
    </row>
    <row r="42" spans="1:13">
      <c r="A42" s="283">
        <v>33</v>
      </c>
      <c r="B42" s="263" t="s">
        <v>57</v>
      </c>
      <c r="C42" s="263">
        <v>10000.6</v>
      </c>
      <c r="D42" s="265">
        <v>10069.983333333335</v>
      </c>
      <c r="E42" s="265">
        <v>9890.7666666666701</v>
      </c>
      <c r="F42" s="265">
        <v>9780.9333333333343</v>
      </c>
      <c r="G42" s="265">
        <v>9601.716666666669</v>
      </c>
      <c r="H42" s="265">
        <v>10179.816666666671</v>
      </c>
      <c r="I42" s="265">
        <v>10359.033333333335</v>
      </c>
      <c r="J42" s="265">
        <v>10468.866666666672</v>
      </c>
      <c r="K42" s="263">
        <v>10249.200000000001</v>
      </c>
      <c r="L42" s="263">
        <v>9960.15</v>
      </c>
      <c r="M42" s="263">
        <v>4.2690799999999998</v>
      </c>
    </row>
    <row r="43" spans="1:13">
      <c r="A43" s="283">
        <v>34</v>
      </c>
      <c r="B43" s="263" t="s">
        <v>229</v>
      </c>
      <c r="C43" s="263">
        <v>3601.05</v>
      </c>
      <c r="D43" s="265">
        <v>3599.6833333333329</v>
      </c>
      <c r="E43" s="265">
        <v>3573.8166666666657</v>
      </c>
      <c r="F43" s="265">
        <v>3546.5833333333326</v>
      </c>
      <c r="G43" s="265">
        <v>3520.7166666666653</v>
      </c>
      <c r="H43" s="265">
        <v>3626.9166666666661</v>
      </c>
      <c r="I43" s="265">
        <v>3652.7833333333338</v>
      </c>
      <c r="J43" s="265">
        <v>3680.0166666666664</v>
      </c>
      <c r="K43" s="263">
        <v>3625.55</v>
      </c>
      <c r="L43" s="263">
        <v>3572.45</v>
      </c>
      <c r="M43" s="263">
        <v>0.32256000000000001</v>
      </c>
    </row>
    <row r="44" spans="1:13">
      <c r="A44" s="283">
        <v>35</v>
      </c>
      <c r="B44" s="263" t="s">
        <v>59</v>
      </c>
      <c r="C44" s="263">
        <v>1538.55</v>
      </c>
      <c r="D44" s="265">
        <v>1547.6499999999999</v>
      </c>
      <c r="E44" s="265">
        <v>1520.8999999999996</v>
      </c>
      <c r="F44" s="265">
        <v>1503.2499999999998</v>
      </c>
      <c r="G44" s="265">
        <v>1476.4999999999995</v>
      </c>
      <c r="H44" s="265">
        <v>1565.2999999999997</v>
      </c>
      <c r="I44" s="265">
        <v>1592.0500000000002</v>
      </c>
      <c r="J44" s="265">
        <v>1609.6999999999998</v>
      </c>
      <c r="K44" s="263">
        <v>1574.4</v>
      </c>
      <c r="L44" s="263">
        <v>1530</v>
      </c>
      <c r="M44" s="263">
        <v>9.8354499999999998</v>
      </c>
    </row>
    <row r="45" spans="1:13">
      <c r="A45" s="283">
        <v>36</v>
      </c>
      <c r="B45" s="263" t="s">
        <v>230</v>
      </c>
      <c r="C45" s="263">
        <v>326.89999999999998</v>
      </c>
      <c r="D45" s="265">
        <v>330.09999999999997</v>
      </c>
      <c r="E45" s="265">
        <v>321.04999999999995</v>
      </c>
      <c r="F45" s="265">
        <v>315.2</v>
      </c>
      <c r="G45" s="265">
        <v>306.14999999999998</v>
      </c>
      <c r="H45" s="265">
        <v>335.94999999999993</v>
      </c>
      <c r="I45" s="265">
        <v>345</v>
      </c>
      <c r="J45" s="265">
        <v>350.84999999999991</v>
      </c>
      <c r="K45" s="263">
        <v>339.15</v>
      </c>
      <c r="L45" s="263">
        <v>324.25</v>
      </c>
      <c r="M45" s="263">
        <v>79.737719999999996</v>
      </c>
    </row>
    <row r="46" spans="1:13">
      <c r="A46" s="283">
        <v>37</v>
      </c>
      <c r="B46" s="263" t="s">
        <v>60</v>
      </c>
      <c r="C46" s="263">
        <v>89.55</v>
      </c>
      <c r="D46" s="265">
        <v>90.7</v>
      </c>
      <c r="E46" s="265">
        <v>87.65</v>
      </c>
      <c r="F46" s="265">
        <v>85.75</v>
      </c>
      <c r="G46" s="265">
        <v>82.7</v>
      </c>
      <c r="H46" s="265">
        <v>92.600000000000009</v>
      </c>
      <c r="I46" s="265">
        <v>95.649999999999991</v>
      </c>
      <c r="J46" s="265">
        <v>97.550000000000011</v>
      </c>
      <c r="K46" s="263">
        <v>93.75</v>
      </c>
      <c r="L46" s="263">
        <v>88.8</v>
      </c>
      <c r="M46" s="263">
        <v>756.28484000000003</v>
      </c>
    </row>
    <row r="47" spans="1:13">
      <c r="A47" s="283">
        <v>38</v>
      </c>
      <c r="B47" s="263" t="s">
        <v>61</v>
      </c>
      <c r="C47" s="263">
        <v>87.2</v>
      </c>
      <c r="D47" s="265">
        <v>84.516666666666666</v>
      </c>
      <c r="E47" s="265">
        <v>80.283333333333331</v>
      </c>
      <c r="F47" s="265">
        <v>73.36666666666666</v>
      </c>
      <c r="G47" s="265">
        <v>69.133333333333326</v>
      </c>
      <c r="H47" s="265">
        <v>91.433333333333337</v>
      </c>
      <c r="I47" s="265">
        <v>95.666666666666657</v>
      </c>
      <c r="J47" s="265">
        <v>102.58333333333334</v>
      </c>
      <c r="K47" s="263">
        <v>88.75</v>
      </c>
      <c r="L47" s="263">
        <v>77.599999999999994</v>
      </c>
      <c r="M47" s="263">
        <v>377.12527</v>
      </c>
    </row>
    <row r="48" spans="1:13">
      <c r="A48" s="283">
        <v>39</v>
      </c>
      <c r="B48" s="263" t="s">
        <v>62</v>
      </c>
      <c r="C48" s="263">
        <v>1465.8</v>
      </c>
      <c r="D48" s="265">
        <v>1476.1166666666666</v>
      </c>
      <c r="E48" s="265">
        <v>1445.6333333333332</v>
      </c>
      <c r="F48" s="265">
        <v>1425.4666666666667</v>
      </c>
      <c r="G48" s="265">
        <v>1394.9833333333333</v>
      </c>
      <c r="H48" s="265">
        <v>1496.2833333333331</v>
      </c>
      <c r="I48" s="265">
        <v>1526.7666666666662</v>
      </c>
      <c r="J48" s="265">
        <v>1546.9333333333329</v>
      </c>
      <c r="K48" s="263">
        <v>1506.6</v>
      </c>
      <c r="L48" s="263">
        <v>1455.95</v>
      </c>
      <c r="M48" s="263">
        <v>5.3365299999999998</v>
      </c>
    </row>
    <row r="49" spans="1:13">
      <c r="A49" s="283">
        <v>40</v>
      </c>
      <c r="B49" s="263" t="s">
        <v>65</v>
      </c>
      <c r="C49" s="263">
        <v>729.85</v>
      </c>
      <c r="D49" s="265">
        <v>733.20000000000016</v>
      </c>
      <c r="E49" s="265">
        <v>722.45000000000027</v>
      </c>
      <c r="F49" s="265">
        <v>715.05000000000007</v>
      </c>
      <c r="G49" s="265">
        <v>704.30000000000018</v>
      </c>
      <c r="H49" s="265">
        <v>740.60000000000036</v>
      </c>
      <c r="I49" s="265">
        <v>751.35000000000014</v>
      </c>
      <c r="J49" s="265">
        <v>758.75000000000045</v>
      </c>
      <c r="K49" s="263">
        <v>743.95</v>
      </c>
      <c r="L49" s="263">
        <v>725.8</v>
      </c>
      <c r="M49" s="263">
        <v>13.699249999999999</v>
      </c>
    </row>
    <row r="50" spans="1:13">
      <c r="A50" s="283">
        <v>41</v>
      </c>
      <c r="B50" s="263" t="s">
        <v>64</v>
      </c>
      <c r="C50" s="263">
        <v>130.30000000000001</v>
      </c>
      <c r="D50" s="265">
        <v>132.03333333333333</v>
      </c>
      <c r="E50" s="265">
        <v>127.51666666666665</v>
      </c>
      <c r="F50" s="265">
        <v>124.73333333333332</v>
      </c>
      <c r="G50" s="265">
        <v>120.21666666666664</v>
      </c>
      <c r="H50" s="265">
        <v>134.81666666666666</v>
      </c>
      <c r="I50" s="265">
        <v>139.33333333333337</v>
      </c>
      <c r="J50" s="265">
        <v>142.11666666666667</v>
      </c>
      <c r="K50" s="263">
        <v>136.55000000000001</v>
      </c>
      <c r="L50" s="263">
        <v>129.25</v>
      </c>
      <c r="M50" s="263">
        <v>95.55001</v>
      </c>
    </row>
    <row r="51" spans="1:13">
      <c r="A51" s="283">
        <v>42</v>
      </c>
      <c r="B51" s="263" t="s">
        <v>66</v>
      </c>
      <c r="C51" s="263">
        <v>588.6</v>
      </c>
      <c r="D51" s="265">
        <v>593.30000000000007</v>
      </c>
      <c r="E51" s="265">
        <v>578.90000000000009</v>
      </c>
      <c r="F51" s="265">
        <v>569.20000000000005</v>
      </c>
      <c r="G51" s="265">
        <v>554.80000000000007</v>
      </c>
      <c r="H51" s="265">
        <v>603.00000000000011</v>
      </c>
      <c r="I51" s="265">
        <v>617.4</v>
      </c>
      <c r="J51" s="265">
        <v>627.10000000000014</v>
      </c>
      <c r="K51" s="263">
        <v>607.70000000000005</v>
      </c>
      <c r="L51" s="263">
        <v>583.6</v>
      </c>
      <c r="M51" s="263">
        <v>34.660969999999999</v>
      </c>
    </row>
    <row r="52" spans="1:13">
      <c r="A52" s="283">
        <v>43</v>
      </c>
      <c r="B52" s="263" t="s">
        <v>69</v>
      </c>
      <c r="C52" s="263">
        <v>39.65</v>
      </c>
      <c r="D52" s="265">
        <v>39.766666666666659</v>
      </c>
      <c r="E52" s="265">
        <v>38.98333333333332</v>
      </c>
      <c r="F52" s="265">
        <v>38.316666666666663</v>
      </c>
      <c r="G52" s="265">
        <v>37.533333333333324</v>
      </c>
      <c r="H52" s="265">
        <v>40.433333333333316</v>
      </c>
      <c r="I52" s="265">
        <v>41.216666666666661</v>
      </c>
      <c r="J52" s="265">
        <v>41.883333333333312</v>
      </c>
      <c r="K52" s="263">
        <v>40.549999999999997</v>
      </c>
      <c r="L52" s="263">
        <v>39.1</v>
      </c>
      <c r="M52" s="263">
        <v>387.69981000000001</v>
      </c>
    </row>
    <row r="53" spans="1:13">
      <c r="A53" s="283">
        <v>44</v>
      </c>
      <c r="B53" s="263" t="s">
        <v>73</v>
      </c>
      <c r="C53" s="263">
        <v>422.55</v>
      </c>
      <c r="D53" s="265">
        <v>425.26666666666665</v>
      </c>
      <c r="E53" s="265">
        <v>415.2833333333333</v>
      </c>
      <c r="F53" s="265">
        <v>408.01666666666665</v>
      </c>
      <c r="G53" s="265">
        <v>398.0333333333333</v>
      </c>
      <c r="H53" s="265">
        <v>432.5333333333333</v>
      </c>
      <c r="I53" s="265">
        <v>442.51666666666665</v>
      </c>
      <c r="J53" s="265">
        <v>449.7833333333333</v>
      </c>
      <c r="K53" s="263">
        <v>435.25</v>
      </c>
      <c r="L53" s="263">
        <v>418</v>
      </c>
      <c r="M53" s="263">
        <v>96.903409999999994</v>
      </c>
    </row>
    <row r="54" spans="1:13">
      <c r="A54" s="283">
        <v>45</v>
      </c>
      <c r="B54" s="263" t="s">
        <v>68</v>
      </c>
      <c r="C54" s="263">
        <v>570.29999999999995</v>
      </c>
      <c r="D54" s="265">
        <v>574.4</v>
      </c>
      <c r="E54" s="265">
        <v>563.9</v>
      </c>
      <c r="F54" s="265">
        <v>557.5</v>
      </c>
      <c r="G54" s="265">
        <v>547</v>
      </c>
      <c r="H54" s="265">
        <v>580.79999999999995</v>
      </c>
      <c r="I54" s="265">
        <v>591.29999999999995</v>
      </c>
      <c r="J54" s="265">
        <v>597.69999999999993</v>
      </c>
      <c r="K54" s="263">
        <v>584.9</v>
      </c>
      <c r="L54" s="263">
        <v>568</v>
      </c>
      <c r="M54" s="263">
        <v>198.54892000000001</v>
      </c>
    </row>
    <row r="55" spans="1:13">
      <c r="A55" s="283">
        <v>46</v>
      </c>
      <c r="B55" s="263" t="s">
        <v>70</v>
      </c>
      <c r="C55" s="263">
        <v>397.65</v>
      </c>
      <c r="D55" s="265">
        <v>399.90000000000003</v>
      </c>
      <c r="E55" s="265">
        <v>393.00000000000006</v>
      </c>
      <c r="F55" s="265">
        <v>388.35</v>
      </c>
      <c r="G55" s="265">
        <v>381.45000000000005</v>
      </c>
      <c r="H55" s="265">
        <v>404.55000000000007</v>
      </c>
      <c r="I55" s="265">
        <v>411.45000000000005</v>
      </c>
      <c r="J55" s="265">
        <v>416.10000000000008</v>
      </c>
      <c r="K55" s="263">
        <v>406.8</v>
      </c>
      <c r="L55" s="263">
        <v>395.25</v>
      </c>
      <c r="M55" s="263">
        <v>31.83792</v>
      </c>
    </row>
    <row r="56" spans="1:13">
      <c r="A56" s="283">
        <v>47</v>
      </c>
      <c r="B56" s="263" t="s">
        <v>231</v>
      </c>
      <c r="C56" s="263">
        <v>1161.3</v>
      </c>
      <c r="D56" s="265">
        <v>1173.8500000000001</v>
      </c>
      <c r="E56" s="265">
        <v>1144.4000000000003</v>
      </c>
      <c r="F56" s="265">
        <v>1127.5000000000002</v>
      </c>
      <c r="G56" s="265">
        <v>1098.0500000000004</v>
      </c>
      <c r="H56" s="265">
        <v>1190.7500000000002</v>
      </c>
      <c r="I56" s="265">
        <v>1220.2</v>
      </c>
      <c r="J56" s="265">
        <v>1237.1000000000001</v>
      </c>
      <c r="K56" s="263">
        <v>1203.3</v>
      </c>
      <c r="L56" s="263">
        <v>1156.95</v>
      </c>
      <c r="M56" s="263">
        <v>0.37007000000000001</v>
      </c>
    </row>
    <row r="57" spans="1:13">
      <c r="A57" s="283">
        <v>48</v>
      </c>
      <c r="B57" s="263" t="s">
        <v>71</v>
      </c>
      <c r="C57" s="263">
        <v>14928.6</v>
      </c>
      <c r="D57" s="265">
        <v>15128.483333333332</v>
      </c>
      <c r="E57" s="265">
        <v>14617.116666666663</v>
      </c>
      <c r="F57" s="265">
        <v>14305.633333333331</v>
      </c>
      <c r="G57" s="265">
        <v>13794.266666666663</v>
      </c>
      <c r="H57" s="265">
        <v>15439.966666666664</v>
      </c>
      <c r="I57" s="265">
        <v>15951.333333333332</v>
      </c>
      <c r="J57" s="265">
        <v>16262.816666666664</v>
      </c>
      <c r="K57" s="263">
        <v>15639.85</v>
      </c>
      <c r="L57" s="263">
        <v>14817</v>
      </c>
      <c r="M57" s="263">
        <v>0.82347999999999999</v>
      </c>
    </row>
    <row r="58" spans="1:13">
      <c r="A58" s="283">
        <v>49</v>
      </c>
      <c r="B58" s="263" t="s">
        <v>74</v>
      </c>
      <c r="C58" s="263">
        <v>3341.2</v>
      </c>
      <c r="D58" s="265">
        <v>3344.0833333333335</v>
      </c>
      <c r="E58" s="265">
        <v>3314.416666666667</v>
      </c>
      <c r="F58" s="265">
        <v>3287.6333333333337</v>
      </c>
      <c r="G58" s="265">
        <v>3257.9666666666672</v>
      </c>
      <c r="H58" s="265">
        <v>3370.8666666666668</v>
      </c>
      <c r="I58" s="265">
        <v>3400.5333333333338</v>
      </c>
      <c r="J58" s="265">
        <v>3427.3166666666666</v>
      </c>
      <c r="K58" s="263">
        <v>3373.75</v>
      </c>
      <c r="L58" s="263">
        <v>3317.3</v>
      </c>
      <c r="M58" s="263">
        <v>6.66371</v>
      </c>
    </row>
    <row r="59" spans="1:13">
      <c r="A59" s="283">
        <v>50</v>
      </c>
      <c r="B59" s="263" t="s">
        <v>80</v>
      </c>
      <c r="C59" s="263">
        <v>605.5</v>
      </c>
      <c r="D59" s="265">
        <v>607.98333333333335</v>
      </c>
      <c r="E59" s="265">
        <v>601.51666666666665</v>
      </c>
      <c r="F59" s="265">
        <v>597.5333333333333</v>
      </c>
      <c r="G59" s="265">
        <v>591.06666666666661</v>
      </c>
      <c r="H59" s="265">
        <v>611.9666666666667</v>
      </c>
      <c r="I59" s="265">
        <v>618.43333333333339</v>
      </c>
      <c r="J59" s="265">
        <v>622.41666666666674</v>
      </c>
      <c r="K59" s="263">
        <v>614.45000000000005</v>
      </c>
      <c r="L59" s="263">
        <v>604</v>
      </c>
      <c r="M59" s="263">
        <v>1.9343999999999999</v>
      </c>
    </row>
    <row r="60" spans="1:13">
      <c r="A60" s="283">
        <v>51</v>
      </c>
      <c r="B60" s="263" t="s">
        <v>75</v>
      </c>
      <c r="C60" s="263">
        <v>434.45</v>
      </c>
      <c r="D60" s="265">
        <v>438.90000000000003</v>
      </c>
      <c r="E60" s="265">
        <v>426.80000000000007</v>
      </c>
      <c r="F60" s="265">
        <v>419.15000000000003</v>
      </c>
      <c r="G60" s="265">
        <v>407.05000000000007</v>
      </c>
      <c r="H60" s="265">
        <v>446.55000000000007</v>
      </c>
      <c r="I60" s="265">
        <v>458.65000000000009</v>
      </c>
      <c r="J60" s="265">
        <v>466.30000000000007</v>
      </c>
      <c r="K60" s="263">
        <v>451</v>
      </c>
      <c r="L60" s="263">
        <v>431.25</v>
      </c>
      <c r="M60" s="263">
        <v>25.154979999999998</v>
      </c>
    </row>
    <row r="61" spans="1:13">
      <c r="A61" s="283">
        <v>52</v>
      </c>
      <c r="B61" s="263" t="s">
        <v>76</v>
      </c>
      <c r="C61" s="263">
        <v>154.69999999999999</v>
      </c>
      <c r="D61" s="265">
        <v>156.4</v>
      </c>
      <c r="E61" s="265">
        <v>151.80000000000001</v>
      </c>
      <c r="F61" s="265">
        <v>148.9</v>
      </c>
      <c r="G61" s="265">
        <v>144.30000000000001</v>
      </c>
      <c r="H61" s="265">
        <v>159.30000000000001</v>
      </c>
      <c r="I61" s="265">
        <v>163.89999999999998</v>
      </c>
      <c r="J61" s="265">
        <v>166.8</v>
      </c>
      <c r="K61" s="263">
        <v>161</v>
      </c>
      <c r="L61" s="263">
        <v>153.5</v>
      </c>
      <c r="M61" s="263">
        <v>165.43567999999999</v>
      </c>
    </row>
    <row r="62" spans="1:13">
      <c r="A62" s="283">
        <v>53</v>
      </c>
      <c r="B62" s="263" t="s">
        <v>77</v>
      </c>
      <c r="C62" s="263">
        <v>125.9</v>
      </c>
      <c r="D62" s="265">
        <v>127.18333333333334</v>
      </c>
      <c r="E62" s="265">
        <v>123.71666666666667</v>
      </c>
      <c r="F62" s="265">
        <v>121.53333333333333</v>
      </c>
      <c r="G62" s="265">
        <v>118.06666666666666</v>
      </c>
      <c r="H62" s="265">
        <v>129.36666666666667</v>
      </c>
      <c r="I62" s="265">
        <v>132.83333333333337</v>
      </c>
      <c r="J62" s="265">
        <v>135.01666666666668</v>
      </c>
      <c r="K62" s="263">
        <v>130.65</v>
      </c>
      <c r="L62" s="263">
        <v>125</v>
      </c>
      <c r="M62" s="263">
        <v>8.9697399999999998</v>
      </c>
    </row>
    <row r="63" spans="1:13">
      <c r="A63" s="283">
        <v>54</v>
      </c>
      <c r="B63" s="263" t="s">
        <v>81</v>
      </c>
      <c r="C63" s="263">
        <v>528.65</v>
      </c>
      <c r="D63" s="265">
        <v>532.86666666666667</v>
      </c>
      <c r="E63" s="265">
        <v>514.7833333333333</v>
      </c>
      <c r="F63" s="265">
        <v>500.91666666666663</v>
      </c>
      <c r="G63" s="265">
        <v>482.83333333333326</v>
      </c>
      <c r="H63" s="265">
        <v>546.73333333333335</v>
      </c>
      <c r="I63" s="265">
        <v>564.81666666666661</v>
      </c>
      <c r="J63" s="265">
        <v>578.68333333333339</v>
      </c>
      <c r="K63" s="263">
        <v>550.95000000000005</v>
      </c>
      <c r="L63" s="263">
        <v>519</v>
      </c>
      <c r="M63" s="263">
        <v>163.51139000000001</v>
      </c>
    </row>
    <row r="64" spans="1:13">
      <c r="A64" s="283">
        <v>55</v>
      </c>
      <c r="B64" s="263" t="s">
        <v>82</v>
      </c>
      <c r="C64" s="263">
        <v>792.45</v>
      </c>
      <c r="D64" s="265">
        <v>798.66666666666663</v>
      </c>
      <c r="E64" s="265">
        <v>779.83333333333326</v>
      </c>
      <c r="F64" s="265">
        <v>767.21666666666658</v>
      </c>
      <c r="G64" s="265">
        <v>748.38333333333321</v>
      </c>
      <c r="H64" s="265">
        <v>811.2833333333333</v>
      </c>
      <c r="I64" s="265">
        <v>830.11666666666656</v>
      </c>
      <c r="J64" s="265">
        <v>842.73333333333335</v>
      </c>
      <c r="K64" s="263">
        <v>817.5</v>
      </c>
      <c r="L64" s="263">
        <v>786.05</v>
      </c>
      <c r="M64" s="263">
        <v>40.904290000000003</v>
      </c>
    </row>
    <row r="65" spans="1:13">
      <c r="A65" s="283">
        <v>56</v>
      </c>
      <c r="B65" s="263" t="s">
        <v>232</v>
      </c>
      <c r="C65" s="263">
        <v>160</v>
      </c>
      <c r="D65" s="265">
        <v>161.54999999999998</v>
      </c>
      <c r="E65" s="265">
        <v>157.19999999999996</v>
      </c>
      <c r="F65" s="265">
        <v>154.39999999999998</v>
      </c>
      <c r="G65" s="265">
        <v>150.04999999999995</v>
      </c>
      <c r="H65" s="265">
        <v>164.34999999999997</v>
      </c>
      <c r="I65" s="265">
        <v>168.7</v>
      </c>
      <c r="J65" s="265">
        <v>171.49999999999997</v>
      </c>
      <c r="K65" s="263">
        <v>165.9</v>
      </c>
      <c r="L65" s="263">
        <v>158.75</v>
      </c>
      <c r="M65" s="263">
        <v>19.798449999999999</v>
      </c>
    </row>
    <row r="66" spans="1:13">
      <c r="A66" s="283">
        <v>57</v>
      </c>
      <c r="B66" s="263" t="s">
        <v>83</v>
      </c>
      <c r="C66" s="263">
        <v>136.25</v>
      </c>
      <c r="D66" s="265">
        <v>136.91666666666666</v>
      </c>
      <c r="E66" s="265">
        <v>134.43333333333331</v>
      </c>
      <c r="F66" s="265">
        <v>132.61666666666665</v>
      </c>
      <c r="G66" s="265">
        <v>130.1333333333333</v>
      </c>
      <c r="H66" s="265">
        <v>138.73333333333332</v>
      </c>
      <c r="I66" s="265">
        <v>141.21666666666667</v>
      </c>
      <c r="J66" s="265">
        <v>143.03333333333333</v>
      </c>
      <c r="K66" s="263">
        <v>139.4</v>
      </c>
      <c r="L66" s="263">
        <v>135.1</v>
      </c>
      <c r="M66" s="263">
        <v>204.01387</v>
      </c>
    </row>
    <row r="67" spans="1:13">
      <c r="A67" s="283">
        <v>58</v>
      </c>
      <c r="B67" s="263" t="s">
        <v>825</v>
      </c>
      <c r="C67" s="263">
        <v>2471</v>
      </c>
      <c r="D67" s="265">
        <v>2502.75</v>
      </c>
      <c r="E67" s="265">
        <v>2418.9499999999998</v>
      </c>
      <c r="F67" s="265">
        <v>2366.8999999999996</v>
      </c>
      <c r="G67" s="265">
        <v>2283.0999999999995</v>
      </c>
      <c r="H67" s="265">
        <v>2554.8000000000002</v>
      </c>
      <c r="I67" s="265">
        <v>2638.6000000000004</v>
      </c>
      <c r="J67" s="265">
        <v>2690.6500000000005</v>
      </c>
      <c r="K67" s="263">
        <v>2586.5500000000002</v>
      </c>
      <c r="L67" s="263">
        <v>2450.6999999999998</v>
      </c>
      <c r="M67" s="263">
        <v>1.51596</v>
      </c>
    </row>
    <row r="68" spans="1:13">
      <c r="A68" s="283">
        <v>59</v>
      </c>
      <c r="B68" s="263" t="s">
        <v>84</v>
      </c>
      <c r="C68" s="263">
        <v>1545.95</v>
      </c>
      <c r="D68" s="265">
        <v>1554.0833333333333</v>
      </c>
      <c r="E68" s="265">
        <v>1528.2666666666664</v>
      </c>
      <c r="F68" s="265">
        <v>1510.5833333333333</v>
      </c>
      <c r="G68" s="265">
        <v>1484.7666666666664</v>
      </c>
      <c r="H68" s="265">
        <v>1571.7666666666664</v>
      </c>
      <c r="I68" s="265">
        <v>1597.5833333333335</v>
      </c>
      <c r="J68" s="265">
        <v>1615.2666666666664</v>
      </c>
      <c r="K68" s="263">
        <v>1579.9</v>
      </c>
      <c r="L68" s="263">
        <v>1536.4</v>
      </c>
      <c r="M68" s="263">
        <v>4.6435899999999997</v>
      </c>
    </row>
    <row r="69" spans="1:13">
      <c r="A69" s="283">
        <v>60</v>
      </c>
      <c r="B69" s="263" t="s">
        <v>85</v>
      </c>
      <c r="C69" s="263">
        <v>549.20000000000005</v>
      </c>
      <c r="D69" s="265">
        <v>554.13333333333333</v>
      </c>
      <c r="E69" s="265">
        <v>539.31666666666661</v>
      </c>
      <c r="F69" s="265">
        <v>529.43333333333328</v>
      </c>
      <c r="G69" s="265">
        <v>514.61666666666656</v>
      </c>
      <c r="H69" s="265">
        <v>564.01666666666665</v>
      </c>
      <c r="I69" s="265">
        <v>578.83333333333348</v>
      </c>
      <c r="J69" s="265">
        <v>588.7166666666667</v>
      </c>
      <c r="K69" s="263">
        <v>568.95000000000005</v>
      </c>
      <c r="L69" s="263">
        <v>544.25</v>
      </c>
      <c r="M69" s="263">
        <v>22.999389999999998</v>
      </c>
    </row>
    <row r="70" spans="1:13">
      <c r="A70" s="283">
        <v>61</v>
      </c>
      <c r="B70" s="263" t="s">
        <v>233</v>
      </c>
      <c r="C70" s="263">
        <v>756.05</v>
      </c>
      <c r="D70" s="265">
        <v>756.88333333333333</v>
      </c>
      <c r="E70" s="265">
        <v>747.26666666666665</v>
      </c>
      <c r="F70" s="265">
        <v>738.48333333333335</v>
      </c>
      <c r="G70" s="265">
        <v>728.86666666666667</v>
      </c>
      <c r="H70" s="265">
        <v>765.66666666666663</v>
      </c>
      <c r="I70" s="265">
        <v>775.28333333333319</v>
      </c>
      <c r="J70" s="265">
        <v>784.06666666666661</v>
      </c>
      <c r="K70" s="263">
        <v>766.5</v>
      </c>
      <c r="L70" s="263">
        <v>748.1</v>
      </c>
      <c r="M70" s="263">
        <v>2.7726799999999998</v>
      </c>
    </row>
    <row r="71" spans="1:13">
      <c r="A71" s="283">
        <v>62</v>
      </c>
      <c r="B71" s="263" t="s">
        <v>234</v>
      </c>
      <c r="C71" s="263">
        <v>387.1</v>
      </c>
      <c r="D71" s="265">
        <v>387.95</v>
      </c>
      <c r="E71" s="265">
        <v>376.15</v>
      </c>
      <c r="F71" s="265">
        <v>365.2</v>
      </c>
      <c r="G71" s="265">
        <v>353.4</v>
      </c>
      <c r="H71" s="265">
        <v>398.9</v>
      </c>
      <c r="I71" s="265">
        <v>410.70000000000005</v>
      </c>
      <c r="J71" s="265">
        <v>421.65</v>
      </c>
      <c r="K71" s="263">
        <v>399.75</v>
      </c>
      <c r="L71" s="263">
        <v>377</v>
      </c>
      <c r="M71" s="263">
        <v>21.322469999999999</v>
      </c>
    </row>
    <row r="72" spans="1:13">
      <c r="A72" s="283">
        <v>63</v>
      </c>
      <c r="B72" s="263" t="s">
        <v>86</v>
      </c>
      <c r="C72" s="263">
        <v>766.35</v>
      </c>
      <c r="D72" s="265">
        <v>767.86666666666679</v>
      </c>
      <c r="E72" s="265">
        <v>758.78333333333353</v>
      </c>
      <c r="F72" s="265">
        <v>751.2166666666667</v>
      </c>
      <c r="G72" s="265">
        <v>742.13333333333344</v>
      </c>
      <c r="H72" s="265">
        <v>775.43333333333362</v>
      </c>
      <c r="I72" s="265">
        <v>784.51666666666688</v>
      </c>
      <c r="J72" s="265">
        <v>792.08333333333371</v>
      </c>
      <c r="K72" s="263">
        <v>776.95</v>
      </c>
      <c r="L72" s="263">
        <v>760.3</v>
      </c>
      <c r="M72" s="263">
        <v>5.8014700000000001</v>
      </c>
    </row>
    <row r="73" spans="1:13">
      <c r="A73" s="283">
        <v>64</v>
      </c>
      <c r="B73" s="263" t="s">
        <v>92</v>
      </c>
      <c r="C73" s="263">
        <v>294.10000000000002</v>
      </c>
      <c r="D73" s="265">
        <v>296.56666666666666</v>
      </c>
      <c r="E73" s="265">
        <v>288.63333333333333</v>
      </c>
      <c r="F73" s="265">
        <v>283.16666666666669</v>
      </c>
      <c r="G73" s="265">
        <v>275.23333333333335</v>
      </c>
      <c r="H73" s="265">
        <v>302.0333333333333</v>
      </c>
      <c r="I73" s="265">
        <v>309.96666666666658</v>
      </c>
      <c r="J73" s="265">
        <v>315.43333333333328</v>
      </c>
      <c r="K73" s="263">
        <v>304.5</v>
      </c>
      <c r="L73" s="263">
        <v>291.10000000000002</v>
      </c>
      <c r="M73" s="263">
        <v>116.47381</v>
      </c>
    </row>
    <row r="74" spans="1:13">
      <c r="A74" s="283">
        <v>65</v>
      </c>
      <c r="B74" s="263" t="s">
        <v>87</v>
      </c>
      <c r="C74" s="263">
        <v>500.35</v>
      </c>
      <c r="D74" s="265">
        <v>504.90000000000003</v>
      </c>
      <c r="E74" s="265">
        <v>492.50000000000011</v>
      </c>
      <c r="F74" s="265">
        <v>484.65000000000009</v>
      </c>
      <c r="G74" s="265">
        <v>472.25000000000017</v>
      </c>
      <c r="H74" s="265">
        <v>512.75</v>
      </c>
      <c r="I74" s="265">
        <v>525.15000000000009</v>
      </c>
      <c r="J74" s="265">
        <v>533</v>
      </c>
      <c r="K74" s="263">
        <v>517.29999999999995</v>
      </c>
      <c r="L74" s="263">
        <v>497.05</v>
      </c>
      <c r="M74" s="263">
        <v>38.101120000000002</v>
      </c>
    </row>
    <row r="75" spans="1:13">
      <c r="A75" s="283">
        <v>66</v>
      </c>
      <c r="B75" s="263" t="s">
        <v>235</v>
      </c>
      <c r="C75" s="263">
        <v>1425.75</v>
      </c>
      <c r="D75" s="265">
        <v>1442.3</v>
      </c>
      <c r="E75" s="265">
        <v>1376.25</v>
      </c>
      <c r="F75" s="265">
        <v>1326.75</v>
      </c>
      <c r="G75" s="265">
        <v>1260.7</v>
      </c>
      <c r="H75" s="265">
        <v>1491.8</v>
      </c>
      <c r="I75" s="265">
        <v>1557.8499999999997</v>
      </c>
      <c r="J75" s="265">
        <v>1607.35</v>
      </c>
      <c r="K75" s="263">
        <v>1508.35</v>
      </c>
      <c r="L75" s="263">
        <v>1392.8</v>
      </c>
      <c r="M75" s="263">
        <v>1.7745299999999999</v>
      </c>
    </row>
    <row r="76" spans="1:13">
      <c r="A76" s="283">
        <v>67</v>
      </c>
      <c r="B76" s="263" t="s">
        <v>839</v>
      </c>
      <c r="C76" s="263">
        <v>354.25</v>
      </c>
      <c r="D76" s="265">
        <v>356.25</v>
      </c>
      <c r="E76" s="265">
        <v>348.5</v>
      </c>
      <c r="F76" s="265">
        <v>342.75</v>
      </c>
      <c r="G76" s="265">
        <v>335</v>
      </c>
      <c r="H76" s="265">
        <v>362</v>
      </c>
      <c r="I76" s="265">
        <v>369.75</v>
      </c>
      <c r="J76" s="265">
        <v>375.5</v>
      </c>
      <c r="K76" s="263">
        <v>364</v>
      </c>
      <c r="L76" s="263">
        <v>350.5</v>
      </c>
      <c r="M76" s="263">
        <v>8.0469299999999997</v>
      </c>
    </row>
    <row r="77" spans="1:13">
      <c r="A77" s="283">
        <v>68</v>
      </c>
      <c r="B77" s="263" t="s">
        <v>90</v>
      </c>
      <c r="C77" s="263">
        <v>3496.65</v>
      </c>
      <c r="D77" s="265">
        <v>3511.5499999999997</v>
      </c>
      <c r="E77" s="265">
        <v>3460.0999999999995</v>
      </c>
      <c r="F77" s="265">
        <v>3423.5499999999997</v>
      </c>
      <c r="G77" s="265">
        <v>3372.0999999999995</v>
      </c>
      <c r="H77" s="265">
        <v>3548.0999999999995</v>
      </c>
      <c r="I77" s="265">
        <v>3599.5499999999993</v>
      </c>
      <c r="J77" s="265">
        <v>3636.0999999999995</v>
      </c>
      <c r="K77" s="263">
        <v>3563</v>
      </c>
      <c r="L77" s="263">
        <v>3475</v>
      </c>
      <c r="M77" s="263">
        <v>8.4678599999999999</v>
      </c>
    </row>
    <row r="78" spans="1:13">
      <c r="A78" s="283">
        <v>69</v>
      </c>
      <c r="B78" s="263" t="s">
        <v>349</v>
      </c>
      <c r="C78" s="263">
        <v>2395.1</v>
      </c>
      <c r="D78" s="265">
        <v>2427.9166666666665</v>
      </c>
      <c r="E78" s="265">
        <v>2313.1833333333329</v>
      </c>
      <c r="F78" s="265">
        <v>2231.2666666666664</v>
      </c>
      <c r="G78" s="265">
        <v>2116.5333333333328</v>
      </c>
      <c r="H78" s="265">
        <v>2509.833333333333</v>
      </c>
      <c r="I78" s="265">
        <v>2624.5666666666666</v>
      </c>
      <c r="J78" s="265">
        <v>2706.4833333333331</v>
      </c>
      <c r="K78" s="263">
        <v>2542.65</v>
      </c>
      <c r="L78" s="263">
        <v>2346</v>
      </c>
      <c r="M78" s="263">
        <v>4.3989799999999999</v>
      </c>
    </row>
    <row r="79" spans="1:13">
      <c r="A79" s="283">
        <v>70</v>
      </c>
      <c r="B79" s="263" t="s">
        <v>93</v>
      </c>
      <c r="C79" s="263">
        <v>4469.25</v>
      </c>
      <c r="D79" s="265">
        <v>4546.45</v>
      </c>
      <c r="E79" s="265">
        <v>4365.95</v>
      </c>
      <c r="F79" s="265">
        <v>4262.6499999999996</v>
      </c>
      <c r="G79" s="265">
        <v>4082.1499999999996</v>
      </c>
      <c r="H79" s="265">
        <v>4649.75</v>
      </c>
      <c r="I79" s="265">
        <v>4830.25</v>
      </c>
      <c r="J79" s="265">
        <v>4933.55</v>
      </c>
      <c r="K79" s="263">
        <v>4726.95</v>
      </c>
      <c r="L79" s="263">
        <v>4443.1499999999996</v>
      </c>
      <c r="M79" s="263">
        <v>13.95313</v>
      </c>
    </row>
    <row r="80" spans="1:13">
      <c r="A80" s="283">
        <v>71</v>
      </c>
      <c r="B80" s="263" t="s">
        <v>236</v>
      </c>
      <c r="C80" s="263">
        <v>62.35</v>
      </c>
      <c r="D80" s="265">
        <v>62.65</v>
      </c>
      <c r="E80" s="265">
        <v>61.699999999999996</v>
      </c>
      <c r="F80" s="265">
        <v>61.05</v>
      </c>
      <c r="G80" s="265">
        <v>60.099999999999994</v>
      </c>
      <c r="H80" s="265">
        <v>63.3</v>
      </c>
      <c r="I80" s="265">
        <v>64.25</v>
      </c>
      <c r="J80" s="265">
        <v>64.900000000000006</v>
      </c>
      <c r="K80" s="263">
        <v>63.6</v>
      </c>
      <c r="L80" s="263">
        <v>62</v>
      </c>
      <c r="M80" s="263">
        <v>19.344049999999999</v>
      </c>
    </row>
    <row r="81" spans="1:13">
      <c r="A81" s="283">
        <v>72</v>
      </c>
      <c r="B81" s="263" t="s">
        <v>94</v>
      </c>
      <c r="C81" s="263">
        <v>2482.35</v>
      </c>
      <c r="D81" s="265">
        <v>2507.4500000000003</v>
      </c>
      <c r="E81" s="265">
        <v>2424.9000000000005</v>
      </c>
      <c r="F81" s="265">
        <v>2367.4500000000003</v>
      </c>
      <c r="G81" s="265">
        <v>2284.9000000000005</v>
      </c>
      <c r="H81" s="265">
        <v>2564.9000000000005</v>
      </c>
      <c r="I81" s="265">
        <v>2647.4500000000007</v>
      </c>
      <c r="J81" s="265">
        <v>2704.9000000000005</v>
      </c>
      <c r="K81" s="263">
        <v>2590</v>
      </c>
      <c r="L81" s="263">
        <v>2450</v>
      </c>
      <c r="M81" s="263">
        <v>21.891829999999999</v>
      </c>
    </row>
    <row r="82" spans="1:13">
      <c r="A82" s="283">
        <v>73</v>
      </c>
      <c r="B82" s="263" t="s">
        <v>237</v>
      </c>
      <c r="C82" s="263">
        <v>475.95</v>
      </c>
      <c r="D82" s="265">
        <v>475.8</v>
      </c>
      <c r="E82" s="265">
        <v>468.15000000000003</v>
      </c>
      <c r="F82" s="265">
        <v>460.35</v>
      </c>
      <c r="G82" s="265">
        <v>452.70000000000005</v>
      </c>
      <c r="H82" s="265">
        <v>483.6</v>
      </c>
      <c r="I82" s="265">
        <v>491.25</v>
      </c>
      <c r="J82" s="265">
        <v>499.05</v>
      </c>
      <c r="K82" s="263">
        <v>483.45</v>
      </c>
      <c r="L82" s="263">
        <v>468</v>
      </c>
      <c r="M82" s="263">
        <v>3.8143899999999999</v>
      </c>
    </row>
    <row r="83" spans="1:13">
      <c r="A83" s="283">
        <v>74</v>
      </c>
      <c r="B83" s="263" t="s">
        <v>238</v>
      </c>
      <c r="C83" s="263">
        <v>1364.9</v>
      </c>
      <c r="D83" s="265">
        <v>1376.8</v>
      </c>
      <c r="E83" s="265">
        <v>1339.6</v>
      </c>
      <c r="F83" s="265">
        <v>1314.3</v>
      </c>
      <c r="G83" s="265">
        <v>1277.0999999999999</v>
      </c>
      <c r="H83" s="265">
        <v>1402.1</v>
      </c>
      <c r="I83" s="265">
        <v>1439.3000000000002</v>
      </c>
      <c r="J83" s="265">
        <v>1464.6</v>
      </c>
      <c r="K83" s="263">
        <v>1414</v>
      </c>
      <c r="L83" s="263">
        <v>1351.5</v>
      </c>
      <c r="M83" s="263">
        <v>1.6101399999999999</v>
      </c>
    </row>
    <row r="84" spans="1:13">
      <c r="A84" s="283">
        <v>75</v>
      </c>
      <c r="B84" s="263" t="s">
        <v>96</v>
      </c>
      <c r="C84" s="263">
        <v>1282.8</v>
      </c>
      <c r="D84" s="265">
        <v>1299.75</v>
      </c>
      <c r="E84" s="265">
        <v>1259.55</v>
      </c>
      <c r="F84" s="265">
        <v>1236.3</v>
      </c>
      <c r="G84" s="265">
        <v>1196.0999999999999</v>
      </c>
      <c r="H84" s="265">
        <v>1323</v>
      </c>
      <c r="I84" s="265">
        <v>1363.1999999999998</v>
      </c>
      <c r="J84" s="265">
        <v>1386.45</v>
      </c>
      <c r="K84" s="263">
        <v>1339.95</v>
      </c>
      <c r="L84" s="263">
        <v>1276.5</v>
      </c>
      <c r="M84" s="263">
        <v>8.6388300000000005</v>
      </c>
    </row>
    <row r="85" spans="1:13">
      <c r="A85" s="283">
        <v>76</v>
      </c>
      <c r="B85" s="263" t="s">
        <v>97</v>
      </c>
      <c r="C85" s="263">
        <v>202.4</v>
      </c>
      <c r="D85" s="265">
        <v>202.75</v>
      </c>
      <c r="E85" s="265">
        <v>199.3</v>
      </c>
      <c r="F85" s="265">
        <v>196.20000000000002</v>
      </c>
      <c r="G85" s="265">
        <v>192.75000000000003</v>
      </c>
      <c r="H85" s="265">
        <v>205.85</v>
      </c>
      <c r="I85" s="265">
        <v>209.29999999999998</v>
      </c>
      <c r="J85" s="265">
        <v>212.39999999999998</v>
      </c>
      <c r="K85" s="263">
        <v>206.2</v>
      </c>
      <c r="L85" s="263">
        <v>199.65</v>
      </c>
      <c r="M85" s="263">
        <v>43.640720000000002</v>
      </c>
    </row>
    <row r="86" spans="1:13">
      <c r="A86" s="283">
        <v>77</v>
      </c>
      <c r="B86" s="263" t="s">
        <v>98</v>
      </c>
      <c r="C86" s="263">
        <v>79.95</v>
      </c>
      <c r="D86" s="265">
        <v>81.2</v>
      </c>
      <c r="E86" s="265">
        <v>78.25</v>
      </c>
      <c r="F86" s="265">
        <v>76.55</v>
      </c>
      <c r="G86" s="265">
        <v>73.599999999999994</v>
      </c>
      <c r="H86" s="265">
        <v>82.9</v>
      </c>
      <c r="I86" s="265">
        <v>85.850000000000023</v>
      </c>
      <c r="J86" s="265">
        <v>87.550000000000011</v>
      </c>
      <c r="K86" s="263">
        <v>84.15</v>
      </c>
      <c r="L86" s="263">
        <v>79.5</v>
      </c>
      <c r="M86" s="263">
        <v>229.54903999999999</v>
      </c>
    </row>
    <row r="87" spans="1:13">
      <c r="A87" s="283">
        <v>78</v>
      </c>
      <c r="B87" s="263" t="s">
        <v>360</v>
      </c>
      <c r="C87" s="263">
        <v>159.35</v>
      </c>
      <c r="D87" s="265">
        <v>158.51666666666665</v>
      </c>
      <c r="E87" s="265">
        <v>156.83333333333331</v>
      </c>
      <c r="F87" s="265">
        <v>154.31666666666666</v>
      </c>
      <c r="G87" s="265">
        <v>152.63333333333333</v>
      </c>
      <c r="H87" s="265">
        <v>161.0333333333333</v>
      </c>
      <c r="I87" s="265">
        <v>162.71666666666664</v>
      </c>
      <c r="J87" s="265">
        <v>165.23333333333329</v>
      </c>
      <c r="K87" s="263">
        <v>160.19999999999999</v>
      </c>
      <c r="L87" s="263">
        <v>156</v>
      </c>
      <c r="M87" s="263">
        <v>23.01557</v>
      </c>
    </row>
    <row r="88" spans="1:13">
      <c r="A88" s="283">
        <v>79</v>
      </c>
      <c r="B88" s="263" t="s">
        <v>241</v>
      </c>
      <c r="C88" s="263">
        <v>71.150000000000006</v>
      </c>
      <c r="D88" s="265">
        <v>72.366666666666674</v>
      </c>
      <c r="E88" s="265">
        <v>67.233333333333348</v>
      </c>
      <c r="F88" s="265">
        <v>63.316666666666677</v>
      </c>
      <c r="G88" s="265">
        <v>58.183333333333351</v>
      </c>
      <c r="H88" s="265">
        <v>76.283333333333346</v>
      </c>
      <c r="I88" s="265">
        <v>81.416666666666671</v>
      </c>
      <c r="J88" s="265">
        <v>85.333333333333343</v>
      </c>
      <c r="K88" s="263">
        <v>77.5</v>
      </c>
      <c r="L88" s="263">
        <v>68.45</v>
      </c>
      <c r="M88" s="263">
        <v>76.938010000000006</v>
      </c>
    </row>
    <row r="89" spans="1:13">
      <c r="A89" s="283">
        <v>80</v>
      </c>
      <c r="B89" s="263" t="s">
        <v>99</v>
      </c>
      <c r="C89" s="263">
        <v>142.80000000000001</v>
      </c>
      <c r="D89" s="265">
        <v>143.43333333333334</v>
      </c>
      <c r="E89" s="265">
        <v>141.36666666666667</v>
      </c>
      <c r="F89" s="265">
        <v>139.93333333333334</v>
      </c>
      <c r="G89" s="265">
        <v>137.86666666666667</v>
      </c>
      <c r="H89" s="265">
        <v>144.86666666666667</v>
      </c>
      <c r="I89" s="265">
        <v>146.93333333333334</v>
      </c>
      <c r="J89" s="265">
        <v>148.36666666666667</v>
      </c>
      <c r="K89" s="263">
        <v>145.5</v>
      </c>
      <c r="L89" s="263">
        <v>142</v>
      </c>
      <c r="M89" s="263">
        <v>206.09336999999999</v>
      </c>
    </row>
    <row r="90" spans="1:13">
      <c r="A90" s="283">
        <v>81</v>
      </c>
      <c r="B90" s="263" t="s">
        <v>102</v>
      </c>
      <c r="C90" s="263">
        <v>25.05</v>
      </c>
      <c r="D90" s="265">
        <v>24.916666666666668</v>
      </c>
      <c r="E90" s="265">
        <v>24.633333333333336</v>
      </c>
      <c r="F90" s="265">
        <v>24.216666666666669</v>
      </c>
      <c r="G90" s="265">
        <v>23.933333333333337</v>
      </c>
      <c r="H90" s="265">
        <v>25.333333333333336</v>
      </c>
      <c r="I90" s="265">
        <v>25.616666666666667</v>
      </c>
      <c r="J90" s="265">
        <v>26.033333333333335</v>
      </c>
      <c r="K90" s="263">
        <v>25.2</v>
      </c>
      <c r="L90" s="263">
        <v>24.5</v>
      </c>
      <c r="M90" s="263">
        <v>196.23683</v>
      </c>
    </row>
    <row r="91" spans="1:13">
      <c r="A91" s="283">
        <v>82</v>
      </c>
      <c r="B91" s="263" t="s">
        <v>242</v>
      </c>
      <c r="C91" s="263">
        <v>186.15</v>
      </c>
      <c r="D91" s="265">
        <v>198.23333333333335</v>
      </c>
      <c r="E91" s="265">
        <v>172.4666666666667</v>
      </c>
      <c r="F91" s="265">
        <v>158.78333333333336</v>
      </c>
      <c r="G91" s="265">
        <v>133.01666666666671</v>
      </c>
      <c r="H91" s="265">
        <v>211.91666666666669</v>
      </c>
      <c r="I91" s="265">
        <v>237.68333333333334</v>
      </c>
      <c r="J91" s="265">
        <v>251.36666666666667</v>
      </c>
      <c r="K91" s="263">
        <v>224</v>
      </c>
      <c r="L91" s="263">
        <v>184.55</v>
      </c>
      <c r="M91" s="263">
        <v>87.136840000000007</v>
      </c>
    </row>
    <row r="92" spans="1:13">
      <c r="A92" s="283">
        <v>83</v>
      </c>
      <c r="B92" s="263" t="s">
        <v>100</v>
      </c>
      <c r="C92" s="263">
        <v>469.25</v>
      </c>
      <c r="D92" s="265">
        <v>474.01666666666665</v>
      </c>
      <c r="E92" s="265">
        <v>462.23333333333329</v>
      </c>
      <c r="F92" s="265">
        <v>455.21666666666664</v>
      </c>
      <c r="G92" s="265">
        <v>443.43333333333328</v>
      </c>
      <c r="H92" s="265">
        <v>481.0333333333333</v>
      </c>
      <c r="I92" s="265">
        <v>492.81666666666661</v>
      </c>
      <c r="J92" s="265">
        <v>499.83333333333331</v>
      </c>
      <c r="K92" s="263">
        <v>485.8</v>
      </c>
      <c r="L92" s="263">
        <v>467</v>
      </c>
      <c r="M92" s="263">
        <v>15.352959999999999</v>
      </c>
    </row>
    <row r="93" spans="1:13">
      <c r="A93" s="283">
        <v>84</v>
      </c>
      <c r="B93" s="263" t="s">
        <v>243</v>
      </c>
      <c r="C93" s="263">
        <v>483.75</v>
      </c>
      <c r="D93" s="265">
        <v>485.2833333333333</v>
      </c>
      <c r="E93" s="265">
        <v>479.56666666666661</v>
      </c>
      <c r="F93" s="265">
        <v>475.38333333333333</v>
      </c>
      <c r="G93" s="265">
        <v>469.66666666666663</v>
      </c>
      <c r="H93" s="265">
        <v>489.46666666666658</v>
      </c>
      <c r="I93" s="265">
        <v>495.18333333333328</v>
      </c>
      <c r="J93" s="265">
        <v>499.36666666666656</v>
      </c>
      <c r="K93" s="263">
        <v>491</v>
      </c>
      <c r="L93" s="263">
        <v>481.1</v>
      </c>
      <c r="M93" s="263">
        <v>0.79823</v>
      </c>
    </row>
    <row r="94" spans="1:13">
      <c r="A94" s="283">
        <v>85</v>
      </c>
      <c r="B94" s="263" t="s">
        <v>103</v>
      </c>
      <c r="C94" s="263">
        <v>699.45</v>
      </c>
      <c r="D94" s="265">
        <v>703.9666666666667</v>
      </c>
      <c r="E94" s="265">
        <v>689.48333333333335</v>
      </c>
      <c r="F94" s="265">
        <v>679.51666666666665</v>
      </c>
      <c r="G94" s="265">
        <v>665.0333333333333</v>
      </c>
      <c r="H94" s="265">
        <v>713.93333333333339</v>
      </c>
      <c r="I94" s="265">
        <v>728.41666666666674</v>
      </c>
      <c r="J94" s="265">
        <v>738.38333333333344</v>
      </c>
      <c r="K94" s="263">
        <v>718.45</v>
      </c>
      <c r="L94" s="263">
        <v>694</v>
      </c>
      <c r="M94" s="263">
        <v>15.56681</v>
      </c>
    </row>
    <row r="95" spans="1:13">
      <c r="A95" s="283">
        <v>86</v>
      </c>
      <c r="B95" s="263" t="s">
        <v>244</v>
      </c>
      <c r="C95" s="263">
        <v>432.05</v>
      </c>
      <c r="D95" s="265">
        <v>439.41666666666669</v>
      </c>
      <c r="E95" s="265">
        <v>419.23333333333335</v>
      </c>
      <c r="F95" s="265">
        <v>406.41666666666669</v>
      </c>
      <c r="G95" s="265">
        <v>386.23333333333335</v>
      </c>
      <c r="H95" s="265">
        <v>452.23333333333335</v>
      </c>
      <c r="I95" s="265">
        <v>472.41666666666663</v>
      </c>
      <c r="J95" s="265">
        <v>485.23333333333335</v>
      </c>
      <c r="K95" s="263">
        <v>459.6</v>
      </c>
      <c r="L95" s="263">
        <v>426.6</v>
      </c>
      <c r="M95" s="263">
        <v>3.7105600000000001</v>
      </c>
    </row>
    <row r="96" spans="1:13">
      <c r="A96" s="283">
        <v>87</v>
      </c>
      <c r="B96" s="263" t="s">
        <v>245</v>
      </c>
      <c r="C96" s="263">
        <v>1444.6</v>
      </c>
      <c r="D96" s="265">
        <v>1467.8666666666668</v>
      </c>
      <c r="E96" s="265">
        <v>1401.7333333333336</v>
      </c>
      <c r="F96" s="265">
        <v>1358.8666666666668</v>
      </c>
      <c r="G96" s="265">
        <v>1292.7333333333336</v>
      </c>
      <c r="H96" s="265">
        <v>1510.7333333333336</v>
      </c>
      <c r="I96" s="265">
        <v>1576.8666666666668</v>
      </c>
      <c r="J96" s="265">
        <v>1619.7333333333336</v>
      </c>
      <c r="K96" s="263">
        <v>1534</v>
      </c>
      <c r="L96" s="263">
        <v>1425</v>
      </c>
      <c r="M96" s="263">
        <v>9.1773799999999994</v>
      </c>
    </row>
    <row r="97" spans="1:13">
      <c r="A97" s="283">
        <v>88</v>
      </c>
      <c r="B97" s="263" t="s">
        <v>104</v>
      </c>
      <c r="C97" s="263">
        <v>1230.5</v>
      </c>
      <c r="D97" s="265">
        <v>1226.8333333333333</v>
      </c>
      <c r="E97" s="265">
        <v>1218.6666666666665</v>
      </c>
      <c r="F97" s="265">
        <v>1206.8333333333333</v>
      </c>
      <c r="G97" s="265">
        <v>1198.6666666666665</v>
      </c>
      <c r="H97" s="265">
        <v>1238.6666666666665</v>
      </c>
      <c r="I97" s="265">
        <v>1246.833333333333</v>
      </c>
      <c r="J97" s="265">
        <v>1258.6666666666665</v>
      </c>
      <c r="K97" s="263">
        <v>1235</v>
      </c>
      <c r="L97" s="263">
        <v>1215</v>
      </c>
      <c r="M97" s="263">
        <v>11.28617</v>
      </c>
    </row>
    <row r="98" spans="1:13">
      <c r="A98" s="283">
        <v>89</v>
      </c>
      <c r="B98" s="263" t="s">
        <v>373</v>
      </c>
      <c r="C98" s="263">
        <v>484.95</v>
      </c>
      <c r="D98" s="265">
        <v>488.76666666666665</v>
      </c>
      <c r="E98" s="265">
        <v>478.33333333333331</v>
      </c>
      <c r="F98" s="265">
        <v>471.71666666666664</v>
      </c>
      <c r="G98" s="265">
        <v>461.2833333333333</v>
      </c>
      <c r="H98" s="265">
        <v>495.38333333333333</v>
      </c>
      <c r="I98" s="265">
        <v>505.81666666666672</v>
      </c>
      <c r="J98" s="265">
        <v>512.43333333333339</v>
      </c>
      <c r="K98" s="263">
        <v>499.2</v>
      </c>
      <c r="L98" s="263">
        <v>482.15</v>
      </c>
      <c r="M98" s="263">
        <v>7.2488000000000001</v>
      </c>
    </row>
    <row r="99" spans="1:13">
      <c r="A99" s="283">
        <v>90</v>
      </c>
      <c r="B99" s="263" t="s">
        <v>247</v>
      </c>
      <c r="C99" s="263">
        <v>242.7</v>
      </c>
      <c r="D99" s="265">
        <v>244.4</v>
      </c>
      <c r="E99" s="265">
        <v>237.8</v>
      </c>
      <c r="F99" s="265">
        <v>232.9</v>
      </c>
      <c r="G99" s="265">
        <v>226.3</v>
      </c>
      <c r="H99" s="265">
        <v>249.3</v>
      </c>
      <c r="I99" s="265">
        <v>255.89999999999998</v>
      </c>
      <c r="J99" s="265">
        <v>260.8</v>
      </c>
      <c r="K99" s="263">
        <v>251</v>
      </c>
      <c r="L99" s="263">
        <v>239.5</v>
      </c>
      <c r="M99" s="263">
        <v>10.62035</v>
      </c>
    </row>
    <row r="100" spans="1:13">
      <c r="A100" s="283">
        <v>91</v>
      </c>
      <c r="B100" s="263" t="s">
        <v>107</v>
      </c>
      <c r="C100" s="263">
        <v>920.15</v>
      </c>
      <c r="D100" s="265">
        <v>929.21666666666658</v>
      </c>
      <c r="E100" s="265">
        <v>906.98333333333312</v>
      </c>
      <c r="F100" s="265">
        <v>893.81666666666649</v>
      </c>
      <c r="G100" s="265">
        <v>871.58333333333303</v>
      </c>
      <c r="H100" s="265">
        <v>942.38333333333321</v>
      </c>
      <c r="I100" s="265">
        <v>964.61666666666656</v>
      </c>
      <c r="J100" s="265">
        <v>977.7833333333333</v>
      </c>
      <c r="K100" s="263">
        <v>951.45</v>
      </c>
      <c r="L100" s="263">
        <v>916.05</v>
      </c>
      <c r="M100" s="263">
        <v>50.432029999999997</v>
      </c>
    </row>
    <row r="101" spans="1:13">
      <c r="A101" s="283">
        <v>92</v>
      </c>
      <c r="B101" s="263" t="s">
        <v>249</v>
      </c>
      <c r="C101" s="263">
        <v>2869.05</v>
      </c>
      <c r="D101" s="265">
        <v>2893.8666666666668</v>
      </c>
      <c r="E101" s="265">
        <v>2830.1833333333334</v>
      </c>
      <c r="F101" s="265">
        <v>2791.3166666666666</v>
      </c>
      <c r="G101" s="265">
        <v>2727.6333333333332</v>
      </c>
      <c r="H101" s="265">
        <v>2932.7333333333336</v>
      </c>
      <c r="I101" s="265">
        <v>2996.416666666667</v>
      </c>
      <c r="J101" s="265">
        <v>3035.2833333333338</v>
      </c>
      <c r="K101" s="263">
        <v>2957.55</v>
      </c>
      <c r="L101" s="263">
        <v>2855</v>
      </c>
      <c r="M101" s="263">
        <v>1.5126999999999999</v>
      </c>
    </row>
    <row r="102" spans="1:13">
      <c r="A102" s="283">
        <v>93</v>
      </c>
      <c r="B102" s="263" t="s">
        <v>109</v>
      </c>
      <c r="C102" s="263">
        <v>1548</v>
      </c>
      <c r="D102" s="265">
        <v>1553.7833333333335</v>
      </c>
      <c r="E102" s="265">
        <v>1533.666666666667</v>
      </c>
      <c r="F102" s="265">
        <v>1519.3333333333335</v>
      </c>
      <c r="G102" s="265">
        <v>1499.2166666666669</v>
      </c>
      <c r="H102" s="265">
        <v>1568.116666666667</v>
      </c>
      <c r="I102" s="265">
        <v>1588.2333333333333</v>
      </c>
      <c r="J102" s="265">
        <v>1602.5666666666671</v>
      </c>
      <c r="K102" s="263">
        <v>1573.9</v>
      </c>
      <c r="L102" s="263">
        <v>1539.45</v>
      </c>
      <c r="M102" s="263">
        <v>147.25918999999999</v>
      </c>
    </row>
    <row r="103" spans="1:13">
      <c r="A103" s="283">
        <v>94</v>
      </c>
      <c r="B103" s="263" t="s">
        <v>250</v>
      </c>
      <c r="C103" s="263">
        <v>690.6</v>
      </c>
      <c r="D103" s="265">
        <v>697.43333333333339</v>
      </c>
      <c r="E103" s="265">
        <v>681.21666666666681</v>
      </c>
      <c r="F103" s="265">
        <v>671.83333333333337</v>
      </c>
      <c r="G103" s="265">
        <v>655.61666666666679</v>
      </c>
      <c r="H103" s="265">
        <v>706.81666666666683</v>
      </c>
      <c r="I103" s="265">
        <v>723.03333333333353</v>
      </c>
      <c r="J103" s="265">
        <v>732.41666666666686</v>
      </c>
      <c r="K103" s="263">
        <v>713.65</v>
      </c>
      <c r="L103" s="263">
        <v>688.05</v>
      </c>
      <c r="M103" s="263">
        <v>31.101510000000001</v>
      </c>
    </row>
    <row r="104" spans="1:13">
      <c r="A104" s="283">
        <v>95</v>
      </c>
      <c r="B104" s="263" t="s">
        <v>105</v>
      </c>
      <c r="C104" s="263">
        <v>1128.2</v>
      </c>
      <c r="D104" s="265">
        <v>1134.2</v>
      </c>
      <c r="E104" s="265">
        <v>1113.75</v>
      </c>
      <c r="F104" s="265">
        <v>1099.3</v>
      </c>
      <c r="G104" s="265">
        <v>1078.8499999999999</v>
      </c>
      <c r="H104" s="265">
        <v>1148.6500000000001</v>
      </c>
      <c r="I104" s="265">
        <v>1169.1000000000004</v>
      </c>
      <c r="J104" s="265">
        <v>1183.5500000000002</v>
      </c>
      <c r="K104" s="263">
        <v>1154.6500000000001</v>
      </c>
      <c r="L104" s="263">
        <v>1119.75</v>
      </c>
      <c r="M104" s="263">
        <v>25.428349999999998</v>
      </c>
    </row>
    <row r="105" spans="1:13">
      <c r="A105" s="283">
        <v>96</v>
      </c>
      <c r="B105" s="263" t="s">
        <v>110</v>
      </c>
      <c r="C105" s="263">
        <v>3414.15</v>
      </c>
      <c r="D105" s="265">
        <v>3399.0833333333335</v>
      </c>
      <c r="E105" s="265">
        <v>3365.2166666666672</v>
      </c>
      <c r="F105" s="265">
        <v>3316.2833333333338</v>
      </c>
      <c r="G105" s="265">
        <v>3282.4166666666674</v>
      </c>
      <c r="H105" s="265">
        <v>3448.0166666666669</v>
      </c>
      <c r="I105" s="265">
        <v>3481.8833333333328</v>
      </c>
      <c r="J105" s="265">
        <v>3530.8166666666666</v>
      </c>
      <c r="K105" s="263">
        <v>3432.95</v>
      </c>
      <c r="L105" s="263">
        <v>3350.15</v>
      </c>
      <c r="M105" s="263">
        <v>9.2134499999999999</v>
      </c>
    </row>
    <row r="106" spans="1:13">
      <c r="A106" s="283">
        <v>97</v>
      </c>
      <c r="B106" s="263" t="s">
        <v>112</v>
      </c>
      <c r="C106" s="263">
        <v>316.10000000000002</v>
      </c>
      <c r="D106" s="265">
        <v>318.03333333333336</v>
      </c>
      <c r="E106" s="265">
        <v>308.06666666666672</v>
      </c>
      <c r="F106" s="265">
        <v>300.03333333333336</v>
      </c>
      <c r="G106" s="265">
        <v>290.06666666666672</v>
      </c>
      <c r="H106" s="265">
        <v>326.06666666666672</v>
      </c>
      <c r="I106" s="265">
        <v>336.0333333333333</v>
      </c>
      <c r="J106" s="265">
        <v>344.06666666666672</v>
      </c>
      <c r="K106" s="263">
        <v>328</v>
      </c>
      <c r="L106" s="263">
        <v>310</v>
      </c>
      <c r="M106" s="263">
        <v>459.75603000000001</v>
      </c>
    </row>
    <row r="107" spans="1:13">
      <c r="A107" s="283">
        <v>98</v>
      </c>
      <c r="B107" s="263" t="s">
        <v>113</v>
      </c>
      <c r="C107" s="263">
        <v>241.5</v>
      </c>
      <c r="D107" s="265">
        <v>243.1</v>
      </c>
      <c r="E107" s="265">
        <v>237.89999999999998</v>
      </c>
      <c r="F107" s="265">
        <v>234.29999999999998</v>
      </c>
      <c r="G107" s="265">
        <v>229.09999999999997</v>
      </c>
      <c r="H107" s="265">
        <v>246.7</v>
      </c>
      <c r="I107" s="265">
        <v>251.89999999999998</v>
      </c>
      <c r="J107" s="265">
        <v>255.5</v>
      </c>
      <c r="K107" s="263">
        <v>248.3</v>
      </c>
      <c r="L107" s="263">
        <v>239.5</v>
      </c>
      <c r="M107" s="263">
        <v>75.166510000000002</v>
      </c>
    </row>
    <row r="108" spans="1:13">
      <c r="A108" s="283">
        <v>99</v>
      </c>
      <c r="B108" s="263" t="s">
        <v>114</v>
      </c>
      <c r="C108" s="263">
        <v>2167.6</v>
      </c>
      <c r="D108" s="265">
        <v>2178.0666666666671</v>
      </c>
      <c r="E108" s="265">
        <v>2151.1333333333341</v>
      </c>
      <c r="F108" s="265">
        <v>2134.666666666667</v>
      </c>
      <c r="G108" s="265">
        <v>2107.733333333334</v>
      </c>
      <c r="H108" s="265">
        <v>2194.5333333333342</v>
      </c>
      <c r="I108" s="265">
        <v>2221.4666666666676</v>
      </c>
      <c r="J108" s="265">
        <v>2237.9333333333343</v>
      </c>
      <c r="K108" s="263">
        <v>2205</v>
      </c>
      <c r="L108" s="263">
        <v>2161.6</v>
      </c>
      <c r="M108" s="263">
        <v>26.78023</v>
      </c>
    </row>
    <row r="109" spans="1:13">
      <c r="A109" s="283">
        <v>100</v>
      </c>
      <c r="B109" s="263" t="s">
        <v>251</v>
      </c>
      <c r="C109" s="263">
        <v>304.55</v>
      </c>
      <c r="D109" s="265">
        <v>306.15000000000003</v>
      </c>
      <c r="E109" s="265">
        <v>300.40000000000009</v>
      </c>
      <c r="F109" s="265">
        <v>296.25000000000006</v>
      </c>
      <c r="G109" s="265">
        <v>290.50000000000011</v>
      </c>
      <c r="H109" s="265">
        <v>310.30000000000007</v>
      </c>
      <c r="I109" s="265">
        <v>316.04999999999995</v>
      </c>
      <c r="J109" s="265">
        <v>320.20000000000005</v>
      </c>
      <c r="K109" s="263">
        <v>311.89999999999998</v>
      </c>
      <c r="L109" s="263">
        <v>302</v>
      </c>
      <c r="M109" s="263">
        <v>23.119720000000001</v>
      </c>
    </row>
    <row r="110" spans="1:13">
      <c r="A110" s="283">
        <v>101</v>
      </c>
      <c r="B110" s="263" t="s">
        <v>252</v>
      </c>
      <c r="C110" s="263">
        <v>43.7</v>
      </c>
      <c r="D110" s="265">
        <v>44.183333333333337</v>
      </c>
      <c r="E110" s="265">
        <v>42.966666666666676</v>
      </c>
      <c r="F110" s="265">
        <v>42.233333333333341</v>
      </c>
      <c r="G110" s="265">
        <v>41.01666666666668</v>
      </c>
      <c r="H110" s="265">
        <v>44.916666666666671</v>
      </c>
      <c r="I110" s="265">
        <v>46.13333333333334</v>
      </c>
      <c r="J110" s="265">
        <v>46.866666666666667</v>
      </c>
      <c r="K110" s="263">
        <v>45.4</v>
      </c>
      <c r="L110" s="263">
        <v>43.45</v>
      </c>
      <c r="M110" s="263">
        <v>23.13945</v>
      </c>
    </row>
    <row r="111" spans="1:13">
      <c r="A111" s="283">
        <v>102</v>
      </c>
      <c r="B111" s="263" t="s">
        <v>108</v>
      </c>
      <c r="C111" s="263">
        <v>2651.95</v>
      </c>
      <c r="D111" s="265">
        <v>2677.1333333333332</v>
      </c>
      <c r="E111" s="265">
        <v>2612.9666666666662</v>
      </c>
      <c r="F111" s="265">
        <v>2573.9833333333331</v>
      </c>
      <c r="G111" s="265">
        <v>2509.8166666666662</v>
      </c>
      <c r="H111" s="265">
        <v>2716.1166666666663</v>
      </c>
      <c r="I111" s="265">
        <v>2780.2833333333333</v>
      </c>
      <c r="J111" s="265">
        <v>2819.2666666666664</v>
      </c>
      <c r="K111" s="263">
        <v>2741.3</v>
      </c>
      <c r="L111" s="263">
        <v>2638.15</v>
      </c>
      <c r="M111" s="263">
        <v>40.907089999999997</v>
      </c>
    </row>
    <row r="112" spans="1:13">
      <c r="A112" s="283">
        <v>103</v>
      </c>
      <c r="B112" s="263" t="s">
        <v>116</v>
      </c>
      <c r="C112" s="263">
        <v>609.85</v>
      </c>
      <c r="D112" s="265">
        <v>615.48333333333335</v>
      </c>
      <c r="E112" s="265">
        <v>601.66666666666674</v>
      </c>
      <c r="F112" s="265">
        <v>593.48333333333335</v>
      </c>
      <c r="G112" s="265">
        <v>579.66666666666674</v>
      </c>
      <c r="H112" s="265">
        <v>623.66666666666674</v>
      </c>
      <c r="I112" s="265">
        <v>637.48333333333335</v>
      </c>
      <c r="J112" s="265">
        <v>645.66666666666674</v>
      </c>
      <c r="K112" s="263">
        <v>629.29999999999995</v>
      </c>
      <c r="L112" s="263">
        <v>607.29999999999995</v>
      </c>
      <c r="M112" s="263">
        <v>270.92320999999998</v>
      </c>
    </row>
    <row r="113" spans="1:13">
      <c r="A113" s="283">
        <v>104</v>
      </c>
      <c r="B113" s="263" t="s">
        <v>253</v>
      </c>
      <c r="C113" s="263">
        <v>1466.15</v>
      </c>
      <c r="D113" s="265">
        <v>1472.1333333333332</v>
      </c>
      <c r="E113" s="265">
        <v>1446.2666666666664</v>
      </c>
      <c r="F113" s="265">
        <v>1426.3833333333332</v>
      </c>
      <c r="G113" s="265">
        <v>1400.5166666666664</v>
      </c>
      <c r="H113" s="265">
        <v>1492.0166666666664</v>
      </c>
      <c r="I113" s="265">
        <v>1517.8833333333332</v>
      </c>
      <c r="J113" s="265">
        <v>1537.7666666666664</v>
      </c>
      <c r="K113" s="263">
        <v>1498</v>
      </c>
      <c r="L113" s="263">
        <v>1452.25</v>
      </c>
      <c r="M113" s="263">
        <v>7.8744800000000001</v>
      </c>
    </row>
    <row r="114" spans="1:13">
      <c r="A114" s="283">
        <v>105</v>
      </c>
      <c r="B114" s="263" t="s">
        <v>117</v>
      </c>
      <c r="C114" s="263">
        <v>465.75</v>
      </c>
      <c r="D114" s="265">
        <v>472.76666666666665</v>
      </c>
      <c r="E114" s="265">
        <v>455.5333333333333</v>
      </c>
      <c r="F114" s="265">
        <v>445.31666666666666</v>
      </c>
      <c r="G114" s="265">
        <v>428.08333333333331</v>
      </c>
      <c r="H114" s="265">
        <v>482.98333333333329</v>
      </c>
      <c r="I114" s="265">
        <v>500.21666666666664</v>
      </c>
      <c r="J114" s="265">
        <v>510.43333333333328</v>
      </c>
      <c r="K114" s="263">
        <v>490</v>
      </c>
      <c r="L114" s="263">
        <v>462.55</v>
      </c>
      <c r="M114" s="263">
        <v>20.34807</v>
      </c>
    </row>
    <row r="115" spans="1:13">
      <c r="A115" s="283">
        <v>106</v>
      </c>
      <c r="B115" s="263" t="s">
        <v>388</v>
      </c>
      <c r="C115" s="263">
        <v>404.55</v>
      </c>
      <c r="D115" s="265">
        <v>404.06666666666666</v>
      </c>
      <c r="E115" s="265">
        <v>400.58333333333331</v>
      </c>
      <c r="F115" s="265">
        <v>396.61666666666667</v>
      </c>
      <c r="G115" s="265">
        <v>393.13333333333333</v>
      </c>
      <c r="H115" s="265">
        <v>408.0333333333333</v>
      </c>
      <c r="I115" s="265">
        <v>411.51666666666665</v>
      </c>
      <c r="J115" s="265">
        <v>415.48333333333329</v>
      </c>
      <c r="K115" s="263">
        <v>407.55</v>
      </c>
      <c r="L115" s="263">
        <v>400.1</v>
      </c>
      <c r="M115" s="263">
        <v>4.3169700000000004</v>
      </c>
    </row>
    <row r="116" spans="1:13">
      <c r="A116" s="283">
        <v>107</v>
      </c>
      <c r="B116" s="263" t="s">
        <v>119</v>
      </c>
      <c r="C116" s="263">
        <v>61.5</v>
      </c>
      <c r="D116" s="265">
        <v>62.016666666666673</v>
      </c>
      <c r="E116" s="265">
        <v>60.183333333333344</v>
      </c>
      <c r="F116" s="265">
        <v>58.866666666666674</v>
      </c>
      <c r="G116" s="265">
        <v>57.033333333333346</v>
      </c>
      <c r="H116" s="265">
        <v>63.333333333333343</v>
      </c>
      <c r="I116" s="265">
        <v>65.166666666666671</v>
      </c>
      <c r="J116" s="265">
        <v>66.483333333333348</v>
      </c>
      <c r="K116" s="263">
        <v>63.85</v>
      </c>
      <c r="L116" s="263">
        <v>60.7</v>
      </c>
      <c r="M116" s="263">
        <v>1051.4876099999999</v>
      </c>
    </row>
    <row r="117" spans="1:13">
      <c r="A117" s="283">
        <v>108</v>
      </c>
      <c r="B117" s="263" t="s">
        <v>126</v>
      </c>
      <c r="C117" s="263">
        <v>207.05</v>
      </c>
      <c r="D117" s="265">
        <v>208.35</v>
      </c>
      <c r="E117" s="265">
        <v>204.7</v>
      </c>
      <c r="F117" s="265">
        <v>202.35</v>
      </c>
      <c r="G117" s="265">
        <v>198.7</v>
      </c>
      <c r="H117" s="265">
        <v>210.7</v>
      </c>
      <c r="I117" s="265">
        <v>214.35000000000002</v>
      </c>
      <c r="J117" s="265">
        <v>216.7</v>
      </c>
      <c r="K117" s="263">
        <v>212</v>
      </c>
      <c r="L117" s="263">
        <v>206</v>
      </c>
      <c r="M117" s="263">
        <v>515.46288000000004</v>
      </c>
    </row>
    <row r="118" spans="1:13">
      <c r="A118" s="283">
        <v>109</v>
      </c>
      <c r="B118" s="263" t="s">
        <v>115</v>
      </c>
      <c r="C118" s="263">
        <v>220</v>
      </c>
      <c r="D118" s="265">
        <v>223.11666666666667</v>
      </c>
      <c r="E118" s="265">
        <v>214.48333333333335</v>
      </c>
      <c r="F118" s="265">
        <v>208.96666666666667</v>
      </c>
      <c r="G118" s="265">
        <v>200.33333333333334</v>
      </c>
      <c r="H118" s="265">
        <v>228.63333333333335</v>
      </c>
      <c r="I118" s="265">
        <v>237.26666666666668</v>
      </c>
      <c r="J118" s="265">
        <v>242.78333333333336</v>
      </c>
      <c r="K118" s="263">
        <v>231.75</v>
      </c>
      <c r="L118" s="263">
        <v>217.6</v>
      </c>
      <c r="M118" s="263">
        <v>194.06040999999999</v>
      </c>
    </row>
    <row r="119" spans="1:13">
      <c r="A119" s="283">
        <v>110</v>
      </c>
      <c r="B119" s="263" t="s">
        <v>256</v>
      </c>
      <c r="C119" s="263">
        <v>119.85</v>
      </c>
      <c r="D119" s="265">
        <v>121</v>
      </c>
      <c r="E119" s="265">
        <v>118.2</v>
      </c>
      <c r="F119" s="265">
        <v>116.55</v>
      </c>
      <c r="G119" s="265">
        <v>113.75</v>
      </c>
      <c r="H119" s="265">
        <v>122.65</v>
      </c>
      <c r="I119" s="265">
        <v>125.45000000000002</v>
      </c>
      <c r="J119" s="265">
        <v>127.10000000000001</v>
      </c>
      <c r="K119" s="263">
        <v>123.8</v>
      </c>
      <c r="L119" s="263">
        <v>119.35</v>
      </c>
      <c r="M119" s="263">
        <v>32.332450000000001</v>
      </c>
    </row>
    <row r="120" spans="1:13">
      <c r="A120" s="283">
        <v>111</v>
      </c>
      <c r="B120" s="263" t="s">
        <v>125</v>
      </c>
      <c r="C120" s="263">
        <v>95.65</v>
      </c>
      <c r="D120" s="265">
        <v>96.416666666666671</v>
      </c>
      <c r="E120" s="265">
        <v>94.333333333333343</v>
      </c>
      <c r="F120" s="265">
        <v>93.016666666666666</v>
      </c>
      <c r="G120" s="265">
        <v>90.933333333333337</v>
      </c>
      <c r="H120" s="265">
        <v>97.733333333333348</v>
      </c>
      <c r="I120" s="265">
        <v>99.816666666666691</v>
      </c>
      <c r="J120" s="265">
        <v>101.13333333333335</v>
      </c>
      <c r="K120" s="263">
        <v>98.5</v>
      </c>
      <c r="L120" s="263">
        <v>95.1</v>
      </c>
      <c r="M120" s="263">
        <v>194.87082000000001</v>
      </c>
    </row>
    <row r="121" spans="1:13">
      <c r="A121" s="283">
        <v>112</v>
      </c>
      <c r="B121" s="263" t="s">
        <v>773</v>
      </c>
      <c r="C121" s="263">
        <v>1615.85</v>
      </c>
      <c r="D121" s="265">
        <v>1629.6166666666668</v>
      </c>
      <c r="E121" s="265">
        <v>1584.2333333333336</v>
      </c>
      <c r="F121" s="265">
        <v>1552.6166666666668</v>
      </c>
      <c r="G121" s="265">
        <v>1507.2333333333336</v>
      </c>
      <c r="H121" s="265">
        <v>1661.2333333333336</v>
      </c>
      <c r="I121" s="265">
        <v>1706.6166666666668</v>
      </c>
      <c r="J121" s="265">
        <v>1738.2333333333336</v>
      </c>
      <c r="K121" s="263">
        <v>1675</v>
      </c>
      <c r="L121" s="263">
        <v>1598</v>
      </c>
      <c r="M121" s="263">
        <v>17.177990000000001</v>
      </c>
    </row>
    <row r="122" spans="1:13">
      <c r="A122" s="283">
        <v>113</v>
      </c>
      <c r="B122" s="263" t="s">
        <v>120</v>
      </c>
      <c r="C122" s="263">
        <v>524.04999999999995</v>
      </c>
      <c r="D122" s="265">
        <v>530.26666666666665</v>
      </c>
      <c r="E122" s="265">
        <v>515.5333333333333</v>
      </c>
      <c r="F122" s="265">
        <v>507.01666666666665</v>
      </c>
      <c r="G122" s="265">
        <v>492.2833333333333</v>
      </c>
      <c r="H122" s="265">
        <v>538.7833333333333</v>
      </c>
      <c r="I122" s="265">
        <v>553.51666666666665</v>
      </c>
      <c r="J122" s="265">
        <v>562.0333333333333</v>
      </c>
      <c r="K122" s="263">
        <v>545</v>
      </c>
      <c r="L122" s="263">
        <v>521.75</v>
      </c>
      <c r="M122" s="263">
        <v>25.64152</v>
      </c>
    </row>
    <row r="123" spans="1:13">
      <c r="A123" s="283">
        <v>114</v>
      </c>
      <c r="B123" s="263" t="s">
        <v>831</v>
      </c>
      <c r="C123" s="263">
        <v>266.35000000000002</v>
      </c>
      <c r="D123" s="265">
        <v>266.20000000000005</v>
      </c>
      <c r="E123" s="265">
        <v>261.60000000000008</v>
      </c>
      <c r="F123" s="265">
        <v>256.85000000000002</v>
      </c>
      <c r="G123" s="265">
        <v>252.25000000000006</v>
      </c>
      <c r="H123" s="265">
        <v>270.9500000000001</v>
      </c>
      <c r="I123" s="265">
        <v>275.55</v>
      </c>
      <c r="J123" s="265">
        <v>280.30000000000013</v>
      </c>
      <c r="K123" s="263">
        <v>270.8</v>
      </c>
      <c r="L123" s="263">
        <v>261.45</v>
      </c>
      <c r="M123" s="263">
        <v>109.9315</v>
      </c>
    </row>
    <row r="124" spans="1:13">
      <c r="A124" s="283">
        <v>115</v>
      </c>
      <c r="B124" s="263" t="s">
        <v>122</v>
      </c>
      <c r="C124" s="263">
        <v>1022.9</v>
      </c>
      <c r="D124" s="265">
        <v>1036</v>
      </c>
      <c r="E124" s="265">
        <v>1004.9000000000001</v>
      </c>
      <c r="F124" s="265">
        <v>986.90000000000009</v>
      </c>
      <c r="G124" s="265">
        <v>955.80000000000018</v>
      </c>
      <c r="H124" s="265">
        <v>1054</v>
      </c>
      <c r="I124" s="265">
        <v>1085.0999999999999</v>
      </c>
      <c r="J124" s="265">
        <v>1103.0999999999999</v>
      </c>
      <c r="K124" s="263">
        <v>1067.0999999999999</v>
      </c>
      <c r="L124" s="263">
        <v>1018</v>
      </c>
      <c r="M124" s="263">
        <v>94.122649999999993</v>
      </c>
    </row>
    <row r="125" spans="1:13">
      <c r="A125" s="283">
        <v>116</v>
      </c>
      <c r="B125" s="263" t="s">
        <v>257</v>
      </c>
      <c r="C125" s="263">
        <v>4993.6499999999996</v>
      </c>
      <c r="D125" s="265">
        <v>5037.2166666666662</v>
      </c>
      <c r="E125" s="265">
        <v>4914.4333333333325</v>
      </c>
      <c r="F125" s="265">
        <v>4835.2166666666662</v>
      </c>
      <c r="G125" s="265">
        <v>4712.4333333333325</v>
      </c>
      <c r="H125" s="265">
        <v>5116.4333333333325</v>
      </c>
      <c r="I125" s="265">
        <v>5239.2166666666672</v>
      </c>
      <c r="J125" s="265">
        <v>5318.4333333333325</v>
      </c>
      <c r="K125" s="263">
        <v>5160</v>
      </c>
      <c r="L125" s="263">
        <v>4958</v>
      </c>
      <c r="M125" s="263">
        <v>6.9343599999999999</v>
      </c>
    </row>
    <row r="126" spans="1:13">
      <c r="A126" s="283">
        <v>117</v>
      </c>
      <c r="B126" s="263" t="s">
        <v>124</v>
      </c>
      <c r="C126" s="263">
        <v>1265.2</v>
      </c>
      <c r="D126" s="265">
        <v>1277.9166666666667</v>
      </c>
      <c r="E126" s="265">
        <v>1247.2833333333335</v>
      </c>
      <c r="F126" s="265">
        <v>1229.3666666666668</v>
      </c>
      <c r="G126" s="265">
        <v>1198.7333333333336</v>
      </c>
      <c r="H126" s="265">
        <v>1295.8333333333335</v>
      </c>
      <c r="I126" s="265">
        <v>1326.4666666666667</v>
      </c>
      <c r="J126" s="265">
        <v>1344.3833333333334</v>
      </c>
      <c r="K126" s="263">
        <v>1308.55</v>
      </c>
      <c r="L126" s="263">
        <v>1260</v>
      </c>
      <c r="M126" s="263">
        <v>73.713030000000003</v>
      </c>
    </row>
    <row r="127" spans="1:13">
      <c r="A127" s="283">
        <v>118</v>
      </c>
      <c r="B127" s="263" t="s">
        <v>121</v>
      </c>
      <c r="C127" s="263">
        <v>1512.25</v>
      </c>
      <c r="D127" s="265">
        <v>1526.7833333333335</v>
      </c>
      <c r="E127" s="265">
        <v>1487.7666666666671</v>
      </c>
      <c r="F127" s="265">
        <v>1463.2833333333335</v>
      </c>
      <c r="G127" s="265">
        <v>1424.2666666666671</v>
      </c>
      <c r="H127" s="265">
        <v>1551.2666666666671</v>
      </c>
      <c r="I127" s="265">
        <v>1590.2833333333335</v>
      </c>
      <c r="J127" s="265">
        <v>1614.7666666666671</v>
      </c>
      <c r="K127" s="263">
        <v>1565.8</v>
      </c>
      <c r="L127" s="263">
        <v>1502.3</v>
      </c>
      <c r="M127" s="263">
        <v>10.74104</v>
      </c>
    </row>
    <row r="128" spans="1:13">
      <c r="A128" s="283">
        <v>119</v>
      </c>
      <c r="B128" s="263" t="s">
        <v>258</v>
      </c>
      <c r="C128" s="263">
        <v>1817.9</v>
      </c>
      <c r="D128" s="265">
        <v>1828.5333333333335</v>
      </c>
      <c r="E128" s="265">
        <v>1799.366666666667</v>
      </c>
      <c r="F128" s="265">
        <v>1780.8333333333335</v>
      </c>
      <c r="G128" s="265">
        <v>1751.666666666667</v>
      </c>
      <c r="H128" s="265">
        <v>1847.0666666666671</v>
      </c>
      <c r="I128" s="265">
        <v>1876.2333333333336</v>
      </c>
      <c r="J128" s="265">
        <v>1894.7666666666671</v>
      </c>
      <c r="K128" s="263">
        <v>1857.7</v>
      </c>
      <c r="L128" s="263">
        <v>1810</v>
      </c>
      <c r="M128" s="263">
        <v>2.0220799999999999</v>
      </c>
    </row>
    <row r="129" spans="1:13">
      <c r="A129" s="283">
        <v>120</v>
      </c>
      <c r="B129" s="263" t="s">
        <v>259</v>
      </c>
      <c r="C129" s="263">
        <v>71.8</v>
      </c>
      <c r="D129" s="265">
        <v>72.283333333333346</v>
      </c>
      <c r="E129" s="265">
        <v>70.566666666666691</v>
      </c>
      <c r="F129" s="265">
        <v>69.333333333333343</v>
      </c>
      <c r="G129" s="265">
        <v>67.616666666666688</v>
      </c>
      <c r="H129" s="265">
        <v>73.516666666666694</v>
      </c>
      <c r="I129" s="265">
        <v>75.233333333333363</v>
      </c>
      <c r="J129" s="265">
        <v>76.466666666666697</v>
      </c>
      <c r="K129" s="263">
        <v>74</v>
      </c>
      <c r="L129" s="263">
        <v>71.05</v>
      </c>
      <c r="M129" s="263">
        <v>13.8155</v>
      </c>
    </row>
    <row r="130" spans="1:13">
      <c r="A130" s="283">
        <v>121</v>
      </c>
      <c r="B130" s="263" t="s">
        <v>128</v>
      </c>
      <c r="C130" s="263">
        <v>406.1</v>
      </c>
      <c r="D130" s="265">
        <v>405.36666666666662</v>
      </c>
      <c r="E130" s="265">
        <v>396.88333333333321</v>
      </c>
      <c r="F130" s="265">
        <v>387.66666666666657</v>
      </c>
      <c r="G130" s="265">
        <v>379.18333333333317</v>
      </c>
      <c r="H130" s="265">
        <v>414.58333333333326</v>
      </c>
      <c r="I130" s="265">
        <v>423.06666666666672</v>
      </c>
      <c r="J130" s="265">
        <v>432.2833333333333</v>
      </c>
      <c r="K130" s="263">
        <v>413.85</v>
      </c>
      <c r="L130" s="263">
        <v>396.15</v>
      </c>
      <c r="M130" s="263">
        <v>93.716970000000003</v>
      </c>
    </row>
    <row r="131" spans="1:13">
      <c r="A131" s="283">
        <v>122</v>
      </c>
      <c r="B131" s="263" t="s">
        <v>127</v>
      </c>
      <c r="C131" s="263">
        <v>321.64999999999998</v>
      </c>
      <c r="D131" s="265">
        <v>324.01666666666665</v>
      </c>
      <c r="E131" s="265">
        <v>315.63333333333333</v>
      </c>
      <c r="F131" s="265">
        <v>309.61666666666667</v>
      </c>
      <c r="G131" s="265">
        <v>301.23333333333335</v>
      </c>
      <c r="H131" s="265">
        <v>330.0333333333333</v>
      </c>
      <c r="I131" s="265">
        <v>338.41666666666663</v>
      </c>
      <c r="J131" s="265">
        <v>344.43333333333328</v>
      </c>
      <c r="K131" s="263">
        <v>332.4</v>
      </c>
      <c r="L131" s="263">
        <v>318</v>
      </c>
      <c r="M131" s="263">
        <v>111.65599</v>
      </c>
    </row>
    <row r="132" spans="1:13">
      <c r="A132" s="283">
        <v>123</v>
      </c>
      <c r="B132" s="263" t="s">
        <v>129</v>
      </c>
      <c r="C132" s="263">
        <v>3114.1</v>
      </c>
      <c r="D132" s="265">
        <v>3062.7000000000003</v>
      </c>
      <c r="E132" s="265">
        <v>2996.4000000000005</v>
      </c>
      <c r="F132" s="265">
        <v>2878.7000000000003</v>
      </c>
      <c r="G132" s="265">
        <v>2812.4000000000005</v>
      </c>
      <c r="H132" s="265">
        <v>3180.4000000000005</v>
      </c>
      <c r="I132" s="265">
        <v>3246.7000000000007</v>
      </c>
      <c r="J132" s="265">
        <v>3364.4000000000005</v>
      </c>
      <c r="K132" s="263">
        <v>3129</v>
      </c>
      <c r="L132" s="263">
        <v>2945</v>
      </c>
      <c r="M132" s="263">
        <v>29.517510000000001</v>
      </c>
    </row>
    <row r="133" spans="1:13">
      <c r="A133" s="283">
        <v>124</v>
      </c>
      <c r="B133" s="263" t="s">
        <v>131</v>
      </c>
      <c r="C133" s="263">
        <v>1949.6</v>
      </c>
      <c r="D133" s="265">
        <v>1944.4166666666667</v>
      </c>
      <c r="E133" s="265">
        <v>1926.7833333333335</v>
      </c>
      <c r="F133" s="265">
        <v>1903.9666666666667</v>
      </c>
      <c r="G133" s="265">
        <v>1886.3333333333335</v>
      </c>
      <c r="H133" s="265">
        <v>1967.2333333333336</v>
      </c>
      <c r="I133" s="265">
        <v>1984.8666666666668</v>
      </c>
      <c r="J133" s="265">
        <v>2007.6833333333336</v>
      </c>
      <c r="K133" s="263">
        <v>1962.05</v>
      </c>
      <c r="L133" s="263">
        <v>1921.6</v>
      </c>
      <c r="M133" s="263">
        <v>38.532760000000003</v>
      </c>
    </row>
    <row r="134" spans="1:13">
      <c r="A134" s="283">
        <v>125</v>
      </c>
      <c r="B134" s="263" t="s">
        <v>132</v>
      </c>
      <c r="C134" s="263">
        <v>95.85</v>
      </c>
      <c r="D134" s="265">
        <v>97.233333333333334</v>
      </c>
      <c r="E134" s="265">
        <v>93.616666666666674</v>
      </c>
      <c r="F134" s="265">
        <v>91.38333333333334</v>
      </c>
      <c r="G134" s="265">
        <v>87.76666666666668</v>
      </c>
      <c r="H134" s="265">
        <v>99.466666666666669</v>
      </c>
      <c r="I134" s="265">
        <v>103.08333333333331</v>
      </c>
      <c r="J134" s="265">
        <v>105.31666666666666</v>
      </c>
      <c r="K134" s="263">
        <v>100.85</v>
      </c>
      <c r="L134" s="263">
        <v>95</v>
      </c>
      <c r="M134" s="263">
        <v>197.77212</v>
      </c>
    </row>
    <row r="135" spans="1:13">
      <c r="A135" s="283">
        <v>126</v>
      </c>
      <c r="B135" s="263" t="s">
        <v>260</v>
      </c>
      <c r="C135" s="263">
        <v>2536.65</v>
      </c>
      <c r="D135" s="265">
        <v>2568.6833333333334</v>
      </c>
      <c r="E135" s="265">
        <v>2487.9666666666667</v>
      </c>
      <c r="F135" s="265">
        <v>2439.2833333333333</v>
      </c>
      <c r="G135" s="265">
        <v>2358.5666666666666</v>
      </c>
      <c r="H135" s="265">
        <v>2617.3666666666668</v>
      </c>
      <c r="I135" s="265">
        <v>2698.0833333333339</v>
      </c>
      <c r="J135" s="265">
        <v>2746.7666666666669</v>
      </c>
      <c r="K135" s="263">
        <v>2649.4</v>
      </c>
      <c r="L135" s="263">
        <v>2520</v>
      </c>
      <c r="M135" s="263">
        <v>1.07952</v>
      </c>
    </row>
    <row r="136" spans="1:13">
      <c r="A136" s="283">
        <v>127</v>
      </c>
      <c r="B136" s="263" t="s">
        <v>133</v>
      </c>
      <c r="C136" s="263">
        <v>428.15</v>
      </c>
      <c r="D136" s="265">
        <v>435.45</v>
      </c>
      <c r="E136" s="265">
        <v>418.15</v>
      </c>
      <c r="F136" s="265">
        <v>408.15</v>
      </c>
      <c r="G136" s="265">
        <v>390.84999999999997</v>
      </c>
      <c r="H136" s="265">
        <v>445.45</v>
      </c>
      <c r="I136" s="265">
        <v>462.75000000000006</v>
      </c>
      <c r="J136" s="265">
        <v>472.75</v>
      </c>
      <c r="K136" s="263">
        <v>452.75</v>
      </c>
      <c r="L136" s="263">
        <v>425.45</v>
      </c>
      <c r="M136" s="263">
        <v>61.435409999999997</v>
      </c>
    </row>
    <row r="137" spans="1:13">
      <c r="A137" s="283">
        <v>128</v>
      </c>
      <c r="B137" s="263" t="s">
        <v>261</v>
      </c>
      <c r="C137" s="263">
        <v>3793.7</v>
      </c>
      <c r="D137" s="265">
        <v>3807.8833333333332</v>
      </c>
      <c r="E137" s="265">
        <v>3760.8166666666666</v>
      </c>
      <c r="F137" s="265">
        <v>3727.9333333333334</v>
      </c>
      <c r="G137" s="265">
        <v>3680.8666666666668</v>
      </c>
      <c r="H137" s="265">
        <v>3840.7666666666664</v>
      </c>
      <c r="I137" s="265">
        <v>3887.833333333333</v>
      </c>
      <c r="J137" s="265">
        <v>3920.7166666666662</v>
      </c>
      <c r="K137" s="263">
        <v>3854.95</v>
      </c>
      <c r="L137" s="263">
        <v>3775</v>
      </c>
      <c r="M137" s="263">
        <v>0.63480000000000003</v>
      </c>
    </row>
    <row r="138" spans="1:13">
      <c r="A138" s="283">
        <v>129</v>
      </c>
      <c r="B138" s="263" t="s">
        <v>134</v>
      </c>
      <c r="C138" s="263">
        <v>1452.2</v>
      </c>
      <c r="D138" s="265">
        <v>1470.4166666666667</v>
      </c>
      <c r="E138" s="265">
        <v>1428.8833333333334</v>
      </c>
      <c r="F138" s="265">
        <v>1405.5666666666666</v>
      </c>
      <c r="G138" s="265">
        <v>1364.0333333333333</v>
      </c>
      <c r="H138" s="265">
        <v>1493.7333333333336</v>
      </c>
      <c r="I138" s="265">
        <v>1535.2666666666669</v>
      </c>
      <c r="J138" s="265">
        <v>1558.5833333333337</v>
      </c>
      <c r="K138" s="263">
        <v>1511.95</v>
      </c>
      <c r="L138" s="263">
        <v>1447.1</v>
      </c>
      <c r="M138" s="263">
        <v>61.681080000000001</v>
      </c>
    </row>
    <row r="139" spans="1:13">
      <c r="A139" s="283">
        <v>130</v>
      </c>
      <c r="B139" s="263" t="s">
        <v>135</v>
      </c>
      <c r="C139" s="263">
        <v>995.5</v>
      </c>
      <c r="D139" s="265">
        <v>1003.35</v>
      </c>
      <c r="E139" s="265">
        <v>977.2</v>
      </c>
      <c r="F139" s="265">
        <v>958.9</v>
      </c>
      <c r="G139" s="265">
        <v>932.75</v>
      </c>
      <c r="H139" s="265">
        <v>1021.6500000000001</v>
      </c>
      <c r="I139" s="265">
        <v>1047.8</v>
      </c>
      <c r="J139" s="265">
        <v>1066.1000000000001</v>
      </c>
      <c r="K139" s="263">
        <v>1029.5</v>
      </c>
      <c r="L139" s="263">
        <v>985.05</v>
      </c>
      <c r="M139" s="263">
        <v>34.552810000000001</v>
      </c>
    </row>
    <row r="140" spans="1:13">
      <c r="A140" s="283">
        <v>131</v>
      </c>
      <c r="B140" s="263" t="s">
        <v>146</v>
      </c>
      <c r="C140" s="263">
        <v>86921.3</v>
      </c>
      <c r="D140" s="265">
        <v>87315.766666666663</v>
      </c>
      <c r="E140" s="265">
        <v>85831.533333333326</v>
      </c>
      <c r="F140" s="265">
        <v>84741.766666666663</v>
      </c>
      <c r="G140" s="265">
        <v>83257.533333333326</v>
      </c>
      <c r="H140" s="265">
        <v>88405.533333333326</v>
      </c>
      <c r="I140" s="265">
        <v>89889.766666666663</v>
      </c>
      <c r="J140" s="265">
        <v>90979.533333333326</v>
      </c>
      <c r="K140" s="263">
        <v>88800</v>
      </c>
      <c r="L140" s="263">
        <v>86226</v>
      </c>
      <c r="M140" s="263">
        <v>0.33728999999999998</v>
      </c>
    </row>
    <row r="141" spans="1:13">
      <c r="A141" s="283">
        <v>132</v>
      </c>
      <c r="B141" s="263" t="s">
        <v>143</v>
      </c>
      <c r="C141" s="263">
        <v>1150.3499999999999</v>
      </c>
      <c r="D141" s="265">
        <v>1158.1500000000001</v>
      </c>
      <c r="E141" s="265">
        <v>1136.6000000000001</v>
      </c>
      <c r="F141" s="265">
        <v>1122.8500000000001</v>
      </c>
      <c r="G141" s="265">
        <v>1101.3000000000002</v>
      </c>
      <c r="H141" s="265">
        <v>1171.9000000000001</v>
      </c>
      <c r="I141" s="265">
        <v>1193.4500000000003</v>
      </c>
      <c r="J141" s="265">
        <v>1207.2</v>
      </c>
      <c r="K141" s="263">
        <v>1179.7</v>
      </c>
      <c r="L141" s="263">
        <v>1144.4000000000001</v>
      </c>
      <c r="M141" s="263">
        <v>5.9332200000000004</v>
      </c>
    </row>
    <row r="142" spans="1:13">
      <c r="A142" s="283">
        <v>133</v>
      </c>
      <c r="B142" s="263" t="s">
        <v>137</v>
      </c>
      <c r="C142" s="263">
        <v>207.2</v>
      </c>
      <c r="D142" s="265">
        <v>208.4</v>
      </c>
      <c r="E142" s="265">
        <v>198.8</v>
      </c>
      <c r="F142" s="265">
        <v>190.4</v>
      </c>
      <c r="G142" s="265">
        <v>180.8</v>
      </c>
      <c r="H142" s="265">
        <v>216.8</v>
      </c>
      <c r="I142" s="265">
        <v>226.39999999999998</v>
      </c>
      <c r="J142" s="265">
        <v>234.8</v>
      </c>
      <c r="K142" s="263">
        <v>218</v>
      </c>
      <c r="L142" s="263">
        <v>200</v>
      </c>
      <c r="M142" s="263">
        <v>137.80199999999999</v>
      </c>
    </row>
    <row r="143" spans="1:13">
      <c r="A143" s="283">
        <v>134</v>
      </c>
      <c r="B143" s="263" t="s">
        <v>136</v>
      </c>
      <c r="C143" s="263">
        <v>837.1</v>
      </c>
      <c r="D143" s="265">
        <v>850.9</v>
      </c>
      <c r="E143" s="265">
        <v>819.3</v>
      </c>
      <c r="F143" s="265">
        <v>801.5</v>
      </c>
      <c r="G143" s="265">
        <v>769.9</v>
      </c>
      <c r="H143" s="265">
        <v>868.69999999999993</v>
      </c>
      <c r="I143" s="265">
        <v>900.30000000000007</v>
      </c>
      <c r="J143" s="265">
        <v>918.09999999999991</v>
      </c>
      <c r="K143" s="263">
        <v>882.5</v>
      </c>
      <c r="L143" s="263">
        <v>833.1</v>
      </c>
      <c r="M143" s="263">
        <v>59.608699999999999</v>
      </c>
    </row>
    <row r="144" spans="1:13">
      <c r="A144" s="283">
        <v>135</v>
      </c>
      <c r="B144" s="263" t="s">
        <v>138</v>
      </c>
      <c r="C144" s="263">
        <v>167.35</v>
      </c>
      <c r="D144" s="265">
        <v>168.78333333333333</v>
      </c>
      <c r="E144" s="265">
        <v>163.11666666666667</v>
      </c>
      <c r="F144" s="265">
        <v>158.88333333333335</v>
      </c>
      <c r="G144" s="265">
        <v>153.2166666666667</v>
      </c>
      <c r="H144" s="265">
        <v>173.01666666666665</v>
      </c>
      <c r="I144" s="265">
        <v>178.68333333333334</v>
      </c>
      <c r="J144" s="265">
        <v>182.91666666666663</v>
      </c>
      <c r="K144" s="263">
        <v>174.45</v>
      </c>
      <c r="L144" s="263">
        <v>164.55</v>
      </c>
      <c r="M144" s="263">
        <v>75.770129999999995</v>
      </c>
    </row>
    <row r="145" spans="1:13">
      <c r="A145" s="283">
        <v>136</v>
      </c>
      <c r="B145" s="263" t="s">
        <v>139</v>
      </c>
      <c r="C145" s="263">
        <v>420.9</v>
      </c>
      <c r="D145" s="265">
        <v>423.48333333333329</v>
      </c>
      <c r="E145" s="265">
        <v>413.01666666666659</v>
      </c>
      <c r="F145" s="265">
        <v>405.13333333333333</v>
      </c>
      <c r="G145" s="265">
        <v>394.66666666666663</v>
      </c>
      <c r="H145" s="265">
        <v>431.36666666666656</v>
      </c>
      <c r="I145" s="265">
        <v>441.83333333333326</v>
      </c>
      <c r="J145" s="265">
        <v>449.71666666666653</v>
      </c>
      <c r="K145" s="263">
        <v>433.95</v>
      </c>
      <c r="L145" s="263">
        <v>415.6</v>
      </c>
      <c r="M145" s="263">
        <v>52.126840000000001</v>
      </c>
    </row>
    <row r="146" spans="1:13">
      <c r="A146" s="283">
        <v>137</v>
      </c>
      <c r="B146" s="263" t="s">
        <v>140</v>
      </c>
      <c r="C146" s="263">
        <v>7086.45</v>
      </c>
      <c r="D146" s="265">
        <v>7155.8166666666666</v>
      </c>
      <c r="E146" s="265">
        <v>6986.6333333333332</v>
      </c>
      <c r="F146" s="265">
        <v>6886.8166666666666</v>
      </c>
      <c r="G146" s="265">
        <v>6717.6333333333332</v>
      </c>
      <c r="H146" s="265">
        <v>7255.6333333333332</v>
      </c>
      <c r="I146" s="265">
        <v>7424.8166666666657</v>
      </c>
      <c r="J146" s="265">
        <v>7524.6333333333332</v>
      </c>
      <c r="K146" s="263">
        <v>7325</v>
      </c>
      <c r="L146" s="263">
        <v>7056</v>
      </c>
      <c r="M146" s="263">
        <v>15.02068</v>
      </c>
    </row>
    <row r="147" spans="1:13">
      <c r="A147" s="283">
        <v>138</v>
      </c>
      <c r="B147" s="263" t="s">
        <v>142</v>
      </c>
      <c r="C147" s="263">
        <v>836.1</v>
      </c>
      <c r="D147" s="265">
        <v>845.9</v>
      </c>
      <c r="E147" s="265">
        <v>820.19999999999993</v>
      </c>
      <c r="F147" s="265">
        <v>804.3</v>
      </c>
      <c r="G147" s="265">
        <v>778.59999999999991</v>
      </c>
      <c r="H147" s="265">
        <v>861.8</v>
      </c>
      <c r="I147" s="265">
        <v>887.5</v>
      </c>
      <c r="J147" s="265">
        <v>903.4</v>
      </c>
      <c r="K147" s="263">
        <v>871.6</v>
      </c>
      <c r="L147" s="263">
        <v>830</v>
      </c>
      <c r="M147" s="263">
        <v>21.655519999999999</v>
      </c>
    </row>
    <row r="148" spans="1:13">
      <c r="A148" s="283">
        <v>139</v>
      </c>
      <c r="B148" s="263" t="s">
        <v>144</v>
      </c>
      <c r="C148" s="263">
        <v>1614.55</v>
      </c>
      <c r="D148" s="265">
        <v>1641.5166666666667</v>
      </c>
      <c r="E148" s="265">
        <v>1573.0333333333333</v>
      </c>
      <c r="F148" s="265">
        <v>1531.5166666666667</v>
      </c>
      <c r="G148" s="265">
        <v>1463.0333333333333</v>
      </c>
      <c r="H148" s="265">
        <v>1683.0333333333333</v>
      </c>
      <c r="I148" s="265">
        <v>1751.5166666666664</v>
      </c>
      <c r="J148" s="265">
        <v>1793.0333333333333</v>
      </c>
      <c r="K148" s="263">
        <v>1710</v>
      </c>
      <c r="L148" s="263">
        <v>1600</v>
      </c>
      <c r="M148" s="263">
        <v>5.1510300000000004</v>
      </c>
    </row>
    <row r="149" spans="1:13">
      <c r="A149" s="283">
        <v>140</v>
      </c>
      <c r="B149" s="263" t="s">
        <v>145</v>
      </c>
      <c r="C149" s="263">
        <v>215.6</v>
      </c>
      <c r="D149" s="265">
        <v>216.5</v>
      </c>
      <c r="E149" s="265">
        <v>212</v>
      </c>
      <c r="F149" s="265">
        <v>208.4</v>
      </c>
      <c r="G149" s="265">
        <v>203.9</v>
      </c>
      <c r="H149" s="265">
        <v>220.1</v>
      </c>
      <c r="I149" s="265">
        <v>224.6</v>
      </c>
      <c r="J149" s="265">
        <v>228.2</v>
      </c>
      <c r="K149" s="263">
        <v>221</v>
      </c>
      <c r="L149" s="263">
        <v>212.9</v>
      </c>
      <c r="M149" s="263">
        <v>289.90080999999998</v>
      </c>
    </row>
    <row r="150" spans="1:13">
      <c r="A150" s="283">
        <v>141</v>
      </c>
      <c r="B150" s="263" t="s">
        <v>263</v>
      </c>
      <c r="C150" s="263">
        <v>1699.45</v>
      </c>
      <c r="D150" s="265">
        <v>1696.0999999999997</v>
      </c>
      <c r="E150" s="265">
        <v>1644.1999999999994</v>
      </c>
      <c r="F150" s="265">
        <v>1588.9499999999996</v>
      </c>
      <c r="G150" s="265">
        <v>1537.0499999999993</v>
      </c>
      <c r="H150" s="265">
        <v>1751.3499999999995</v>
      </c>
      <c r="I150" s="265">
        <v>1803.2499999999995</v>
      </c>
      <c r="J150" s="265">
        <v>1858.4999999999995</v>
      </c>
      <c r="K150" s="263">
        <v>1748</v>
      </c>
      <c r="L150" s="263">
        <v>1640.85</v>
      </c>
      <c r="M150" s="263">
        <v>5.3883299999999998</v>
      </c>
    </row>
    <row r="151" spans="1:13">
      <c r="A151" s="283">
        <v>142</v>
      </c>
      <c r="B151" s="263" t="s">
        <v>147</v>
      </c>
      <c r="C151" s="263">
        <v>1291.4000000000001</v>
      </c>
      <c r="D151" s="265">
        <v>1298.2333333333333</v>
      </c>
      <c r="E151" s="265">
        <v>1271.8666666666668</v>
      </c>
      <c r="F151" s="265">
        <v>1252.3333333333335</v>
      </c>
      <c r="G151" s="265">
        <v>1225.9666666666669</v>
      </c>
      <c r="H151" s="265">
        <v>1317.7666666666667</v>
      </c>
      <c r="I151" s="265">
        <v>1344.133333333333</v>
      </c>
      <c r="J151" s="265">
        <v>1363.6666666666665</v>
      </c>
      <c r="K151" s="263">
        <v>1324.6</v>
      </c>
      <c r="L151" s="263">
        <v>1278.7</v>
      </c>
      <c r="M151" s="263">
        <v>19.029910000000001</v>
      </c>
    </row>
    <row r="152" spans="1:13">
      <c r="A152" s="283">
        <v>143</v>
      </c>
      <c r="B152" s="263" t="s">
        <v>264</v>
      </c>
      <c r="C152" s="263">
        <v>794.7</v>
      </c>
      <c r="D152" s="265">
        <v>802.63333333333333</v>
      </c>
      <c r="E152" s="265">
        <v>779.31666666666661</v>
      </c>
      <c r="F152" s="265">
        <v>763.93333333333328</v>
      </c>
      <c r="G152" s="265">
        <v>740.61666666666656</v>
      </c>
      <c r="H152" s="265">
        <v>818.01666666666665</v>
      </c>
      <c r="I152" s="265">
        <v>841.33333333333348</v>
      </c>
      <c r="J152" s="265">
        <v>856.7166666666667</v>
      </c>
      <c r="K152" s="263">
        <v>825.95</v>
      </c>
      <c r="L152" s="263">
        <v>787.25</v>
      </c>
      <c r="M152" s="263">
        <v>4.8044500000000001</v>
      </c>
    </row>
    <row r="153" spans="1:13">
      <c r="A153" s="283">
        <v>144</v>
      </c>
      <c r="B153" s="263" t="s">
        <v>152</v>
      </c>
      <c r="C153" s="263">
        <v>120</v>
      </c>
      <c r="D153" s="265">
        <v>119.60000000000001</v>
      </c>
      <c r="E153" s="265">
        <v>117.80000000000001</v>
      </c>
      <c r="F153" s="265">
        <v>115.60000000000001</v>
      </c>
      <c r="G153" s="265">
        <v>113.80000000000001</v>
      </c>
      <c r="H153" s="265">
        <v>121.80000000000001</v>
      </c>
      <c r="I153" s="265">
        <v>123.6</v>
      </c>
      <c r="J153" s="265">
        <v>125.80000000000001</v>
      </c>
      <c r="K153" s="263">
        <v>121.4</v>
      </c>
      <c r="L153" s="263">
        <v>117.4</v>
      </c>
      <c r="M153" s="263">
        <v>153.88616999999999</v>
      </c>
    </row>
    <row r="154" spans="1:13">
      <c r="A154" s="283">
        <v>145</v>
      </c>
      <c r="B154" s="263" t="s">
        <v>153</v>
      </c>
      <c r="C154" s="263">
        <v>102.05</v>
      </c>
      <c r="D154" s="265">
        <v>103.25</v>
      </c>
      <c r="E154" s="265">
        <v>100.2</v>
      </c>
      <c r="F154" s="265">
        <v>98.350000000000009</v>
      </c>
      <c r="G154" s="265">
        <v>95.300000000000011</v>
      </c>
      <c r="H154" s="265">
        <v>105.1</v>
      </c>
      <c r="I154" s="265">
        <v>108.15</v>
      </c>
      <c r="J154" s="265">
        <v>109.99999999999999</v>
      </c>
      <c r="K154" s="263">
        <v>106.3</v>
      </c>
      <c r="L154" s="263">
        <v>101.4</v>
      </c>
      <c r="M154" s="263">
        <v>306.36415</v>
      </c>
    </row>
    <row r="155" spans="1:13">
      <c r="A155" s="283">
        <v>146</v>
      </c>
      <c r="B155" s="263" t="s">
        <v>148</v>
      </c>
      <c r="C155" s="263">
        <v>52.6</v>
      </c>
      <c r="D155" s="265">
        <v>52.733333333333327</v>
      </c>
      <c r="E155" s="265">
        <v>51.466666666666654</v>
      </c>
      <c r="F155" s="265">
        <v>50.333333333333329</v>
      </c>
      <c r="G155" s="265">
        <v>49.066666666666656</v>
      </c>
      <c r="H155" s="265">
        <v>53.866666666666653</v>
      </c>
      <c r="I155" s="265">
        <v>55.133333333333319</v>
      </c>
      <c r="J155" s="265">
        <v>56.266666666666652</v>
      </c>
      <c r="K155" s="263">
        <v>54</v>
      </c>
      <c r="L155" s="263">
        <v>51.6</v>
      </c>
      <c r="M155" s="263">
        <v>336.57236</v>
      </c>
    </row>
    <row r="156" spans="1:13">
      <c r="A156" s="283">
        <v>147</v>
      </c>
      <c r="B156" s="263" t="s">
        <v>451</v>
      </c>
      <c r="C156" s="263">
        <v>2500.5</v>
      </c>
      <c r="D156" s="265">
        <v>2503.2833333333333</v>
      </c>
      <c r="E156" s="265">
        <v>2468.2166666666667</v>
      </c>
      <c r="F156" s="265">
        <v>2435.9333333333334</v>
      </c>
      <c r="G156" s="265">
        <v>2400.8666666666668</v>
      </c>
      <c r="H156" s="265">
        <v>2535.5666666666666</v>
      </c>
      <c r="I156" s="265">
        <v>2570.6333333333332</v>
      </c>
      <c r="J156" s="265">
        <v>2602.9166666666665</v>
      </c>
      <c r="K156" s="263">
        <v>2538.35</v>
      </c>
      <c r="L156" s="263">
        <v>2471</v>
      </c>
      <c r="M156" s="263">
        <v>0.90225</v>
      </c>
    </row>
    <row r="157" spans="1:13">
      <c r="A157" s="283">
        <v>148</v>
      </c>
      <c r="B157" s="263" t="s">
        <v>151</v>
      </c>
      <c r="C157" s="263">
        <v>16096.3</v>
      </c>
      <c r="D157" s="265">
        <v>16216.966666666667</v>
      </c>
      <c r="E157" s="265">
        <v>15903.933333333334</v>
      </c>
      <c r="F157" s="265">
        <v>15711.566666666668</v>
      </c>
      <c r="G157" s="265">
        <v>15398.533333333335</v>
      </c>
      <c r="H157" s="265">
        <v>16409.333333333336</v>
      </c>
      <c r="I157" s="265">
        <v>16722.366666666669</v>
      </c>
      <c r="J157" s="265">
        <v>16914.733333333334</v>
      </c>
      <c r="K157" s="263">
        <v>16530</v>
      </c>
      <c r="L157" s="263">
        <v>16024.6</v>
      </c>
      <c r="M157" s="263">
        <v>2.1491500000000001</v>
      </c>
    </row>
    <row r="158" spans="1:13">
      <c r="A158" s="283">
        <v>149</v>
      </c>
      <c r="B158" s="263" t="s">
        <v>792</v>
      </c>
      <c r="C158" s="263">
        <v>320.95</v>
      </c>
      <c r="D158" s="265">
        <v>325.49999999999994</v>
      </c>
      <c r="E158" s="265">
        <v>313.59999999999991</v>
      </c>
      <c r="F158" s="265">
        <v>306.24999999999994</v>
      </c>
      <c r="G158" s="265">
        <v>294.34999999999991</v>
      </c>
      <c r="H158" s="265">
        <v>332.84999999999991</v>
      </c>
      <c r="I158" s="265">
        <v>344.74999999999989</v>
      </c>
      <c r="J158" s="265">
        <v>352.09999999999991</v>
      </c>
      <c r="K158" s="263">
        <v>337.4</v>
      </c>
      <c r="L158" s="263">
        <v>318.14999999999998</v>
      </c>
      <c r="M158" s="263">
        <v>6.9799800000000003</v>
      </c>
    </row>
    <row r="159" spans="1:13">
      <c r="A159" s="283">
        <v>150</v>
      </c>
      <c r="B159" s="263" t="s">
        <v>266</v>
      </c>
      <c r="C159" s="263">
        <v>565.85</v>
      </c>
      <c r="D159" s="265">
        <v>564.35</v>
      </c>
      <c r="E159" s="265">
        <v>556.70000000000005</v>
      </c>
      <c r="F159" s="265">
        <v>547.55000000000007</v>
      </c>
      <c r="G159" s="265">
        <v>539.90000000000009</v>
      </c>
      <c r="H159" s="265">
        <v>573.5</v>
      </c>
      <c r="I159" s="265">
        <v>581.14999999999986</v>
      </c>
      <c r="J159" s="265">
        <v>590.29999999999995</v>
      </c>
      <c r="K159" s="263">
        <v>572</v>
      </c>
      <c r="L159" s="263">
        <v>555.20000000000005</v>
      </c>
      <c r="M159" s="263">
        <v>1.71421</v>
      </c>
    </row>
    <row r="160" spans="1:13">
      <c r="A160" s="283">
        <v>151</v>
      </c>
      <c r="B160" s="263" t="s">
        <v>155</v>
      </c>
      <c r="C160" s="263">
        <v>106.3</v>
      </c>
      <c r="D160" s="265">
        <v>106.71666666666665</v>
      </c>
      <c r="E160" s="265">
        <v>104.88333333333331</v>
      </c>
      <c r="F160" s="265">
        <v>103.46666666666665</v>
      </c>
      <c r="G160" s="265">
        <v>101.63333333333331</v>
      </c>
      <c r="H160" s="265">
        <v>108.13333333333331</v>
      </c>
      <c r="I160" s="265">
        <v>109.96666666666665</v>
      </c>
      <c r="J160" s="265">
        <v>111.38333333333331</v>
      </c>
      <c r="K160" s="263">
        <v>108.55</v>
      </c>
      <c r="L160" s="263">
        <v>105.3</v>
      </c>
      <c r="M160" s="263">
        <v>365.92043000000001</v>
      </c>
    </row>
    <row r="161" spans="1:13">
      <c r="A161" s="283">
        <v>152</v>
      </c>
      <c r="B161" s="263" t="s">
        <v>154</v>
      </c>
      <c r="C161" s="263">
        <v>124.3</v>
      </c>
      <c r="D161" s="265">
        <v>124.06666666666666</v>
      </c>
      <c r="E161" s="265">
        <v>122.58333333333333</v>
      </c>
      <c r="F161" s="265">
        <v>120.86666666666666</v>
      </c>
      <c r="G161" s="265">
        <v>119.38333333333333</v>
      </c>
      <c r="H161" s="265">
        <v>125.78333333333333</v>
      </c>
      <c r="I161" s="265">
        <v>127.26666666666668</v>
      </c>
      <c r="J161" s="265">
        <v>128.98333333333335</v>
      </c>
      <c r="K161" s="263">
        <v>125.55</v>
      </c>
      <c r="L161" s="263">
        <v>122.35</v>
      </c>
      <c r="M161" s="263">
        <v>23.239840000000001</v>
      </c>
    </row>
    <row r="162" spans="1:13">
      <c r="A162" s="283">
        <v>153</v>
      </c>
      <c r="B162" s="263" t="s">
        <v>267</v>
      </c>
      <c r="C162" s="263">
        <v>2971.9</v>
      </c>
      <c r="D162" s="265">
        <v>3011.7166666666672</v>
      </c>
      <c r="E162" s="265">
        <v>2891.2333333333345</v>
      </c>
      <c r="F162" s="265">
        <v>2810.5666666666675</v>
      </c>
      <c r="G162" s="265">
        <v>2690.0833333333348</v>
      </c>
      <c r="H162" s="265">
        <v>3092.3833333333341</v>
      </c>
      <c r="I162" s="265">
        <v>3212.8666666666668</v>
      </c>
      <c r="J162" s="265">
        <v>3293.5333333333338</v>
      </c>
      <c r="K162" s="263">
        <v>3132.2</v>
      </c>
      <c r="L162" s="263">
        <v>2931.05</v>
      </c>
      <c r="M162" s="263">
        <v>1.5872999999999999</v>
      </c>
    </row>
    <row r="163" spans="1:13">
      <c r="A163" s="283">
        <v>154</v>
      </c>
      <c r="B163" s="263" t="s">
        <v>268</v>
      </c>
      <c r="C163" s="263">
        <v>2234.9</v>
      </c>
      <c r="D163" s="265">
        <v>2240.7999999999997</v>
      </c>
      <c r="E163" s="265">
        <v>2212.0999999999995</v>
      </c>
      <c r="F163" s="265">
        <v>2189.2999999999997</v>
      </c>
      <c r="G163" s="265">
        <v>2160.5999999999995</v>
      </c>
      <c r="H163" s="265">
        <v>2263.5999999999995</v>
      </c>
      <c r="I163" s="265">
        <v>2292.2999999999993</v>
      </c>
      <c r="J163" s="265">
        <v>2315.0999999999995</v>
      </c>
      <c r="K163" s="263">
        <v>2269.5</v>
      </c>
      <c r="L163" s="263">
        <v>2218</v>
      </c>
      <c r="M163" s="263">
        <v>1.3630100000000001</v>
      </c>
    </row>
    <row r="164" spans="1:13">
      <c r="A164" s="283">
        <v>155</v>
      </c>
      <c r="B164" s="263" t="s">
        <v>156</v>
      </c>
      <c r="C164" s="263">
        <v>27512.45</v>
      </c>
      <c r="D164" s="265">
        <v>27766.100000000002</v>
      </c>
      <c r="E164" s="265">
        <v>27012.350000000006</v>
      </c>
      <c r="F164" s="265">
        <v>26512.250000000004</v>
      </c>
      <c r="G164" s="265">
        <v>25758.500000000007</v>
      </c>
      <c r="H164" s="265">
        <v>28266.200000000004</v>
      </c>
      <c r="I164" s="265">
        <v>29019.949999999997</v>
      </c>
      <c r="J164" s="265">
        <v>29520.050000000003</v>
      </c>
      <c r="K164" s="263">
        <v>28519.85</v>
      </c>
      <c r="L164" s="263">
        <v>27266</v>
      </c>
      <c r="M164" s="263">
        <v>0.25752999999999998</v>
      </c>
    </row>
    <row r="165" spans="1:13">
      <c r="A165" s="283">
        <v>156</v>
      </c>
      <c r="B165" s="263" t="s">
        <v>158</v>
      </c>
      <c r="C165" s="263">
        <v>251.9</v>
      </c>
      <c r="D165" s="265">
        <v>253.43333333333331</v>
      </c>
      <c r="E165" s="265">
        <v>248.86666666666662</v>
      </c>
      <c r="F165" s="265">
        <v>245.83333333333331</v>
      </c>
      <c r="G165" s="265">
        <v>241.26666666666662</v>
      </c>
      <c r="H165" s="265">
        <v>256.46666666666658</v>
      </c>
      <c r="I165" s="265">
        <v>261.0333333333333</v>
      </c>
      <c r="J165" s="265">
        <v>264.06666666666661</v>
      </c>
      <c r="K165" s="263">
        <v>258</v>
      </c>
      <c r="L165" s="263">
        <v>250.4</v>
      </c>
      <c r="M165" s="263">
        <v>84.530779999999993</v>
      </c>
    </row>
    <row r="166" spans="1:13">
      <c r="A166" s="283">
        <v>157</v>
      </c>
      <c r="B166" s="263" t="s">
        <v>270</v>
      </c>
      <c r="C166" s="263">
        <v>4537.6000000000004</v>
      </c>
      <c r="D166" s="265">
        <v>4534.2</v>
      </c>
      <c r="E166" s="265">
        <v>4478.3999999999996</v>
      </c>
      <c r="F166" s="265">
        <v>4419.2</v>
      </c>
      <c r="G166" s="265">
        <v>4363.3999999999996</v>
      </c>
      <c r="H166" s="265">
        <v>4593.3999999999996</v>
      </c>
      <c r="I166" s="265">
        <v>4649.2000000000007</v>
      </c>
      <c r="J166" s="265">
        <v>4708.3999999999996</v>
      </c>
      <c r="K166" s="263">
        <v>4590</v>
      </c>
      <c r="L166" s="263">
        <v>4475</v>
      </c>
      <c r="M166" s="263">
        <v>0.46801999999999999</v>
      </c>
    </row>
    <row r="167" spans="1:13">
      <c r="A167" s="283">
        <v>158</v>
      </c>
      <c r="B167" s="263" t="s">
        <v>160</v>
      </c>
      <c r="C167" s="263">
        <v>1742.25</v>
      </c>
      <c r="D167" s="265">
        <v>1754.2666666666667</v>
      </c>
      <c r="E167" s="265">
        <v>1717.9833333333333</v>
      </c>
      <c r="F167" s="265">
        <v>1693.7166666666667</v>
      </c>
      <c r="G167" s="265">
        <v>1657.4333333333334</v>
      </c>
      <c r="H167" s="265">
        <v>1778.5333333333333</v>
      </c>
      <c r="I167" s="265">
        <v>1814.8166666666666</v>
      </c>
      <c r="J167" s="265">
        <v>1839.0833333333333</v>
      </c>
      <c r="K167" s="263">
        <v>1790.55</v>
      </c>
      <c r="L167" s="263">
        <v>1730</v>
      </c>
      <c r="M167" s="263">
        <v>6.1924700000000001</v>
      </c>
    </row>
    <row r="168" spans="1:13">
      <c r="A168" s="283">
        <v>159</v>
      </c>
      <c r="B168" s="263" t="s">
        <v>157</v>
      </c>
      <c r="C168" s="263">
        <v>1807.25</v>
      </c>
      <c r="D168" s="265">
        <v>1806.8999999999999</v>
      </c>
      <c r="E168" s="265">
        <v>1773.8999999999996</v>
      </c>
      <c r="F168" s="265">
        <v>1740.5499999999997</v>
      </c>
      <c r="G168" s="265">
        <v>1707.5499999999995</v>
      </c>
      <c r="H168" s="265">
        <v>1840.2499999999998</v>
      </c>
      <c r="I168" s="265">
        <v>1873.2500000000002</v>
      </c>
      <c r="J168" s="265">
        <v>1906.6</v>
      </c>
      <c r="K168" s="263">
        <v>1839.9</v>
      </c>
      <c r="L168" s="263">
        <v>1773.55</v>
      </c>
      <c r="M168" s="263">
        <v>11.06413</v>
      </c>
    </row>
    <row r="169" spans="1:13">
      <c r="A169" s="283">
        <v>160</v>
      </c>
      <c r="B169" s="263" t="s">
        <v>462</v>
      </c>
      <c r="C169" s="263">
        <v>1338.85</v>
      </c>
      <c r="D169" s="265">
        <v>1341.1166666666668</v>
      </c>
      <c r="E169" s="265">
        <v>1294.2833333333335</v>
      </c>
      <c r="F169" s="265">
        <v>1249.7166666666667</v>
      </c>
      <c r="G169" s="265">
        <v>1202.8833333333334</v>
      </c>
      <c r="H169" s="265">
        <v>1385.6833333333336</v>
      </c>
      <c r="I169" s="265">
        <v>1432.5166666666667</v>
      </c>
      <c r="J169" s="265">
        <v>1477.0833333333337</v>
      </c>
      <c r="K169" s="263">
        <v>1387.95</v>
      </c>
      <c r="L169" s="263">
        <v>1296.55</v>
      </c>
      <c r="M169" s="263">
        <v>5.1809599999999998</v>
      </c>
    </row>
    <row r="170" spans="1:13">
      <c r="A170" s="283">
        <v>161</v>
      </c>
      <c r="B170" s="263" t="s">
        <v>159</v>
      </c>
      <c r="C170" s="263">
        <v>121.65</v>
      </c>
      <c r="D170" s="265">
        <v>122.96666666666665</v>
      </c>
      <c r="E170" s="265">
        <v>119.2833333333333</v>
      </c>
      <c r="F170" s="265">
        <v>116.91666666666664</v>
      </c>
      <c r="G170" s="265">
        <v>113.23333333333329</v>
      </c>
      <c r="H170" s="265">
        <v>125.33333333333331</v>
      </c>
      <c r="I170" s="265">
        <v>129.01666666666668</v>
      </c>
      <c r="J170" s="265">
        <v>131.38333333333333</v>
      </c>
      <c r="K170" s="263">
        <v>126.65</v>
      </c>
      <c r="L170" s="263">
        <v>120.6</v>
      </c>
      <c r="M170" s="263">
        <v>56.806950000000001</v>
      </c>
    </row>
    <row r="171" spans="1:13">
      <c r="A171" s="283">
        <v>162</v>
      </c>
      <c r="B171" s="263" t="s">
        <v>162</v>
      </c>
      <c r="C171" s="263">
        <v>224.95</v>
      </c>
      <c r="D171" s="265">
        <v>227.48333333333335</v>
      </c>
      <c r="E171" s="265">
        <v>221.06666666666669</v>
      </c>
      <c r="F171" s="265">
        <v>217.18333333333334</v>
      </c>
      <c r="G171" s="265">
        <v>210.76666666666668</v>
      </c>
      <c r="H171" s="265">
        <v>231.3666666666667</v>
      </c>
      <c r="I171" s="265">
        <v>237.78333333333333</v>
      </c>
      <c r="J171" s="265">
        <v>241.66666666666671</v>
      </c>
      <c r="K171" s="263">
        <v>233.9</v>
      </c>
      <c r="L171" s="263">
        <v>223.6</v>
      </c>
      <c r="M171" s="263">
        <v>145.12979999999999</v>
      </c>
    </row>
    <row r="172" spans="1:13">
      <c r="A172" s="283">
        <v>163</v>
      </c>
      <c r="B172" s="263" t="s">
        <v>271</v>
      </c>
      <c r="C172" s="263">
        <v>282.05</v>
      </c>
      <c r="D172" s="265">
        <v>287.78333333333336</v>
      </c>
      <c r="E172" s="265">
        <v>274.26666666666671</v>
      </c>
      <c r="F172" s="265">
        <v>266.48333333333335</v>
      </c>
      <c r="G172" s="265">
        <v>252.9666666666667</v>
      </c>
      <c r="H172" s="265">
        <v>295.56666666666672</v>
      </c>
      <c r="I172" s="265">
        <v>309.08333333333337</v>
      </c>
      <c r="J172" s="265">
        <v>316.86666666666673</v>
      </c>
      <c r="K172" s="263">
        <v>301.3</v>
      </c>
      <c r="L172" s="263">
        <v>280</v>
      </c>
      <c r="M172" s="263">
        <v>4.0944200000000004</v>
      </c>
    </row>
    <row r="173" spans="1:13">
      <c r="A173" s="283">
        <v>164</v>
      </c>
      <c r="B173" s="263" t="s">
        <v>272</v>
      </c>
      <c r="C173" s="263">
        <v>13051.25</v>
      </c>
      <c r="D173" s="265">
        <v>13017.166666666666</v>
      </c>
      <c r="E173" s="265">
        <v>12884.333333333332</v>
      </c>
      <c r="F173" s="265">
        <v>12717.416666666666</v>
      </c>
      <c r="G173" s="265">
        <v>12584.583333333332</v>
      </c>
      <c r="H173" s="265">
        <v>13184.083333333332</v>
      </c>
      <c r="I173" s="265">
        <v>13316.916666666664</v>
      </c>
      <c r="J173" s="265">
        <v>13483.833333333332</v>
      </c>
      <c r="K173" s="263">
        <v>13150</v>
      </c>
      <c r="L173" s="263">
        <v>12850.25</v>
      </c>
      <c r="M173" s="263">
        <v>8.8690000000000005E-2</v>
      </c>
    </row>
    <row r="174" spans="1:13">
      <c r="A174" s="283">
        <v>165</v>
      </c>
      <c r="B174" s="263" t="s">
        <v>161</v>
      </c>
      <c r="C174" s="263">
        <v>41.05</v>
      </c>
      <c r="D174" s="265">
        <v>41.366666666666667</v>
      </c>
      <c r="E174" s="265">
        <v>39.883333333333333</v>
      </c>
      <c r="F174" s="265">
        <v>38.716666666666669</v>
      </c>
      <c r="G174" s="265">
        <v>37.233333333333334</v>
      </c>
      <c r="H174" s="265">
        <v>42.533333333333331</v>
      </c>
      <c r="I174" s="265">
        <v>44.016666666666666</v>
      </c>
      <c r="J174" s="265">
        <v>45.18333333333333</v>
      </c>
      <c r="K174" s="263">
        <v>42.85</v>
      </c>
      <c r="L174" s="263">
        <v>40.200000000000003</v>
      </c>
      <c r="M174" s="263">
        <v>2079.0916900000002</v>
      </c>
    </row>
    <row r="175" spans="1:13">
      <c r="A175" s="283">
        <v>166</v>
      </c>
      <c r="B175" s="263" t="s">
        <v>165</v>
      </c>
      <c r="C175" s="263">
        <v>236.5</v>
      </c>
      <c r="D175" s="265">
        <v>239.45000000000002</v>
      </c>
      <c r="E175" s="265">
        <v>230.85000000000002</v>
      </c>
      <c r="F175" s="265">
        <v>225.20000000000002</v>
      </c>
      <c r="G175" s="265">
        <v>216.60000000000002</v>
      </c>
      <c r="H175" s="265">
        <v>245.10000000000002</v>
      </c>
      <c r="I175" s="265">
        <v>253.7</v>
      </c>
      <c r="J175" s="265">
        <v>259.35000000000002</v>
      </c>
      <c r="K175" s="263">
        <v>248.05</v>
      </c>
      <c r="L175" s="263">
        <v>233.8</v>
      </c>
      <c r="M175" s="263">
        <v>133.78881000000001</v>
      </c>
    </row>
    <row r="176" spans="1:13">
      <c r="A176" s="283">
        <v>167</v>
      </c>
      <c r="B176" s="263" t="s">
        <v>166</v>
      </c>
      <c r="C176" s="263">
        <v>139.5</v>
      </c>
      <c r="D176" s="265">
        <v>141.05000000000001</v>
      </c>
      <c r="E176" s="265">
        <v>136.50000000000003</v>
      </c>
      <c r="F176" s="265">
        <v>133.50000000000003</v>
      </c>
      <c r="G176" s="265">
        <v>128.95000000000005</v>
      </c>
      <c r="H176" s="265">
        <v>144.05000000000001</v>
      </c>
      <c r="I176" s="265">
        <v>148.59999999999997</v>
      </c>
      <c r="J176" s="265">
        <v>151.6</v>
      </c>
      <c r="K176" s="263">
        <v>145.6</v>
      </c>
      <c r="L176" s="263">
        <v>138.05000000000001</v>
      </c>
      <c r="M176" s="263">
        <v>98.301649999999995</v>
      </c>
    </row>
    <row r="177" spans="1:13">
      <c r="A177" s="283">
        <v>168</v>
      </c>
      <c r="B177" s="263" t="s">
        <v>274</v>
      </c>
      <c r="C177" s="263">
        <v>494.2</v>
      </c>
      <c r="D177" s="265">
        <v>501.3</v>
      </c>
      <c r="E177" s="265">
        <v>482.9</v>
      </c>
      <c r="F177" s="265">
        <v>471.59999999999997</v>
      </c>
      <c r="G177" s="265">
        <v>453.19999999999993</v>
      </c>
      <c r="H177" s="265">
        <v>512.6</v>
      </c>
      <c r="I177" s="265">
        <v>531</v>
      </c>
      <c r="J177" s="265">
        <v>542.30000000000007</v>
      </c>
      <c r="K177" s="263">
        <v>519.70000000000005</v>
      </c>
      <c r="L177" s="263">
        <v>490</v>
      </c>
      <c r="M177" s="263">
        <v>2.6835200000000001</v>
      </c>
    </row>
    <row r="178" spans="1:13">
      <c r="A178" s="283">
        <v>169</v>
      </c>
      <c r="B178" s="263" t="s">
        <v>167</v>
      </c>
      <c r="C178" s="263">
        <v>2008.1</v>
      </c>
      <c r="D178" s="265">
        <v>2030.9833333333333</v>
      </c>
      <c r="E178" s="265">
        <v>1972.0666666666666</v>
      </c>
      <c r="F178" s="265">
        <v>1936.0333333333333</v>
      </c>
      <c r="G178" s="265">
        <v>1877.1166666666666</v>
      </c>
      <c r="H178" s="265">
        <v>2067.0166666666664</v>
      </c>
      <c r="I178" s="265">
        <v>2125.9333333333334</v>
      </c>
      <c r="J178" s="265">
        <v>2161.9666666666667</v>
      </c>
      <c r="K178" s="263">
        <v>2089.9</v>
      </c>
      <c r="L178" s="263">
        <v>1994.95</v>
      </c>
      <c r="M178" s="263">
        <v>109.85697</v>
      </c>
    </row>
    <row r="179" spans="1:13">
      <c r="A179" s="283">
        <v>170</v>
      </c>
      <c r="B179" s="263" t="s">
        <v>817</v>
      </c>
      <c r="C179" s="263">
        <v>1019.35</v>
      </c>
      <c r="D179" s="265">
        <v>1025.3</v>
      </c>
      <c r="E179" s="265">
        <v>1007.05</v>
      </c>
      <c r="F179" s="265">
        <v>994.75</v>
      </c>
      <c r="G179" s="265">
        <v>976.5</v>
      </c>
      <c r="H179" s="265">
        <v>1037.5999999999999</v>
      </c>
      <c r="I179" s="265">
        <v>1055.8499999999999</v>
      </c>
      <c r="J179" s="265">
        <v>1068.1499999999999</v>
      </c>
      <c r="K179" s="263">
        <v>1043.55</v>
      </c>
      <c r="L179" s="263">
        <v>1013</v>
      </c>
      <c r="M179" s="263">
        <v>9.9148899999999998</v>
      </c>
    </row>
    <row r="180" spans="1:13">
      <c r="A180" s="283">
        <v>171</v>
      </c>
      <c r="B180" s="263" t="s">
        <v>275</v>
      </c>
      <c r="C180" s="263">
        <v>849.05</v>
      </c>
      <c r="D180" s="265">
        <v>859.7166666666667</v>
      </c>
      <c r="E180" s="265">
        <v>834.43333333333339</v>
      </c>
      <c r="F180" s="265">
        <v>819.81666666666672</v>
      </c>
      <c r="G180" s="265">
        <v>794.53333333333342</v>
      </c>
      <c r="H180" s="265">
        <v>874.33333333333337</v>
      </c>
      <c r="I180" s="265">
        <v>899.61666666666667</v>
      </c>
      <c r="J180" s="265">
        <v>914.23333333333335</v>
      </c>
      <c r="K180" s="263">
        <v>885</v>
      </c>
      <c r="L180" s="263">
        <v>845.1</v>
      </c>
      <c r="M180" s="263">
        <v>18.109850000000002</v>
      </c>
    </row>
    <row r="181" spans="1:13">
      <c r="A181" s="283">
        <v>172</v>
      </c>
      <c r="B181" s="263" t="s">
        <v>172</v>
      </c>
      <c r="C181" s="263">
        <v>5355.15</v>
      </c>
      <c r="D181" s="265">
        <v>5403.1833333333334</v>
      </c>
      <c r="E181" s="265">
        <v>5237.3666666666668</v>
      </c>
      <c r="F181" s="265">
        <v>5119.583333333333</v>
      </c>
      <c r="G181" s="265">
        <v>4953.7666666666664</v>
      </c>
      <c r="H181" s="265">
        <v>5520.9666666666672</v>
      </c>
      <c r="I181" s="265">
        <v>5686.7833333333347</v>
      </c>
      <c r="J181" s="265">
        <v>5804.5666666666675</v>
      </c>
      <c r="K181" s="263">
        <v>5569</v>
      </c>
      <c r="L181" s="263">
        <v>5285.4</v>
      </c>
      <c r="M181" s="263">
        <v>2.0650900000000001</v>
      </c>
    </row>
    <row r="182" spans="1:13">
      <c r="A182" s="283">
        <v>173</v>
      </c>
      <c r="B182" s="263" t="s">
        <v>479</v>
      </c>
      <c r="C182" s="263">
        <v>7910.75</v>
      </c>
      <c r="D182" s="265">
        <v>7921.083333333333</v>
      </c>
      <c r="E182" s="265">
        <v>7871.9666666666662</v>
      </c>
      <c r="F182" s="265">
        <v>7833.1833333333334</v>
      </c>
      <c r="G182" s="265">
        <v>7784.0666666666666</v>
      </c>
      <c r="H182" s="265">
        <v>7959.8666666666659</v>
      </c>
      <c r="I182" s="265">
        <v>8008.9833333333327</v>
      </c>
      <c r="J182" s="265">
        <v>8047.7666666666655</v>
      </c>
      <c r="K182" s="263">
        <v>7970.2</v>
      </c>
      <c r="L182" s="263">
        <v>7882.3</v>
      </c>
      <c r="M182" s="263">
        <v>0.15243000000000001</v>
      </c>
    </row>
    <row r="183" spans="1:13">
      <c r="A183" s="283">
        <v>174</v>
      </c>
      <c r="B183" s="263" t="s">
        <v>170</v>
      </c>
      <c r="C183" s="263">
        <v>27090.85</v>
      </c>
      <c r="D183" s="265">
        <v>27256.216666666664</v>
      </c>
      <c r="E183" s="265">
        <v>26762.433333333327</v>
      </c>
      <c r="F183" s="265">
        <v>26434.016666666663</v>
      </c>
      <c r="G183" s="265">
        <v>25940.233333333326</v>
      </c>
      <c r="H183" s="265">
        <v>27584.633333333328</v>
      </c>
      <c r="I183" s="265">
        <v>28078.416666666661</v>
      </c>
      <c r="J183" s="265">
        <v>28406.833333333328</v>
      </c>
      <c r="K183" s="263">
        <v>27750</v>
      </c>
      <c r="L183" s="263">
        <v>26927.8</v>
      </c>
      <c r="M183" s="263">
        <v>0.28369</v>
      </c>
    </row>
    <row r="184" spans="1:13">
      <c r="A184" s="283">
        <v>175</v>
      </c>
      <c r="B184" s="263" t="s">
        <v>173</v>
      </c>
      <c r="C184" s="263">
        <v>1360.15</v>
      </c>
      <c r="D184" s="265">
        <v>1377.6833333333334</v>
      </c>
      <c r="E184" s="265">
        <v>1330.4666666666667</v>
      </c>
      <c r="F184" s="265">
        <v>1300.7833333333333</v>
      </c>
      <c r="G184" s="265">
        <v>1253.5666666666666</v>
      </c>
      <c r="H184" s="265">
        <v>1407.3666666666668</v>
      </c>
      <c r="I184" s="265">
        <v>1454.5833333333335</v>
      </c>
      <c r="J184" s="265">
        <v>1484.2666666666669</v>
      </c>
      <c r="K184" s="263">
        <v>1424.9</v>
      </c>
      <c r="L184" s="263">
        <v>1348</v>
      </c>
      <c r="M184" s="263">
        <v>24.56316</v>
      </c>
    </row>
    <row r="185" spans="1:13">
      <c r="A185" s="283">
        <v>176</v>
      </c>
      <c r="B185" s="263" t="s">
        <v>171</v>
      </c>
      <c r="C185" s="263">
        <v>1807.6</v>
      </c>
      <c r="D185" s="265">
        <v>1817.1000000000001</v>
      </c>
      <c r="E185" s="265">
        <v>1788.2500000000002</v>
      </c>
      <c r="F185" s="265">
        <v>1768.9</v>
      </c>
      <c r="G185" s="265">
        <v>1740.0500000000002</v>
      </c>
      <c r="H185" s="265">
        <v>1836.4500000000003</v>
      </c>
      <c r="I185" s="265">
        <v>1865.3000000000002</v>
      </c>
      <c r="J185" s="265">
        <v>1884.6500000000003</v>
      </c>
      <c r="K185" s="263">
        <v>1845.95</v>
      </c>
      <c r="L185" s="263">
        <v>1797.75</v>
      </c>
      <c r="M185" s="263">
        <v>6.2377700000000003</v>
      </c>
    </row>
    <row r="186" spans="1:13">
      <c r="A186" s="283">
        <v>177</v>
      </c>
      <c r="B186" s="263" t="s">
        <v>169</v>
      </c>
      <c r="C186" s="263">
        <v>389.5</v>
      </c>
      <c r="D186" s="265">
        <v>392.05</v>
      </c>
      <c r="E186" s="265">
        <v>383.1</v>
      </c>
      <c r="F186" s="265">
        <v>376.7</v>
      </c>
      <c r="G186" s="265">
        <v>367.75</v>
      </c>
      <c r="H186" s="265">
        <v>398.45000000000005</v>
      </c>
      <c r="I186" s="265">
        <v>407.4</v>
      </c>
      <c r="J186" s="265">
        <v>413.80000000000007</v>
      </c>
      <c r="K186" s="263">
        <v>401</v>
      </c>
      <c r="L186" s="263">
        <v>385.65</v>
      </c>
      <c r="M186" s="263">
        <v>525.35049000000004</v>
      </c>
    </row>
    <row r="187" spans="1:13">
      <c r="A187" s="283">
        <v>178</v>
      </c>
      <c r="B187" s="263" t="s">
        <v>168</v>
      </c>
      <c r="C187" s="263">
        <v>66.8</v>
      </c>
      <c r="D187" s="265">
        <v>66.850000000000009</v>
      </c>
      <c r="E187" s="265">
        <v>65.000000000000014</v>
      </c>
      <c r="F187" s="265">
        <v>63.2</v>
      </c>
      <c r="G187" s="265">
        <v>61.350000000000009</v>
      </c>
      <c r="H187" s="265">
        <v>68.65000000000002</v>
      </c>
      <c r="I187" s="265">
        <v>70.500000000000014</v>
      </c>
      <c r="J187" s="265">
        <v>72.300000000000026</v>
      </c>
      <c r="K187" s="263">
        <v>68.7</v>
      </c>
      <c r="L187" s="263">
        <v>65.05</v>
      </c>
      <c r="M187" s="263">
        <v>531.09879999999998</v>
      </c>
    </row>
    <row r="188" spans="1:13">
      <c r="A188" s="283">
        <v>179</v>
      </c>
      <c r="B188" s="263" t="s">
        <v>175</v>
      </c>
      <c r="C188" s="263">
        <v>595.29999999999995</v>
      </c>
      <c r="D188" s="265">
        <v>598.85</v>
      </c>
      <c r="E188" s="265">
        <v>586.85</v>
      </c>
      <c r="F188" s="265">
        <v>578.4</v>
      </c>
      <c r="G188" s="265">
        <v>566.4</v>
      </c>
      <c r="H188" s="265">
        <v>607.30000000000007</v>
      </c>
      <c r="I188" s="265">
        <v>619.30000000000007</v>
      </c>
      <c r="J188" s="265">
        <v>627.75000000000011</v>
      </c>
      <c r="K188" s="263">
        <v>610.85</v>
      </c>
      <c r="L188" s="263">
        <v>590.4</v>
      </c>
      <c r="M188" s="263">
        <v>53.303429999999999</v>
      </c>
    </row>
    <row r="189" spans="1:13">
      <c r="A189" s="283">
        <v>180</v>
      </c>
      <c r="B189" s="263" t="s">
        <v>176</v>
      </c>
      <c r="C189" s="263">
        <v>494.95</v>
      </c>
      <c r="D189" s="265">
        <v>497.76666666666665</v>
      </c>
      <c r="E189" s="265">
        <v>488.18333333333328</v>
      </c>
      <c r="F189" s="265">
        <v>481.41666666666663</v>
      </c>
      <c r="G189" s="265">
        <v>471.83333333333326</v>
      </c>
      <c r="H189" s="265">
        <v>504.5333333333333</v>
      </c>
      <c r="I189" s="265">
        <v>514.11666666666667</v>
      </c>
      <c r="J189" s="265">
        <v>520.88333333333333</v>
      </c>
      <c r="K189" s="263">
        <v>507.35</v>
      </c>
      <c r="L189" s="263">
        <v>491</v>
      </c>
      <c r="M189" s="263">
        <v>15.594950000000001</v>
      </c>
    </row>
    <row r="190" spans="1:13">
      <c r="A190" s="283">
        <v>181</v>
      </c>
      <c r="B190" s="263" t="s">
        <v>276</v>
      </c>
      <c r="C190" s="263">
        <v>555.5</v>
      </c>
      <c r="D190" s="265">
        <v>563.43333333333328</v>
      </c>
      <c r="E190" s="265">
        <v>545.06666666666661</v>
      </c>
      <c r="F190" s="265">
        <v>534.63333333333333</v>
      </c>
      <c r="G190" s="265">
        <v>516.26666666666665</v>
      </c>
      <c r="H190" s="265">
        <v>573.86666666666656</v>
      </c>
      <c r="I190" s="265">
        <v>592.23333333333312</v>
      </c>
      <c r="J190" s="265">
        <v>602.66666666666652</v>
      </c>
      <c r="K190" s="263">
        <v>581.79999999999995</v>
      </c>
      <c r="L190" s="263">
        <v>553</v>
      </c>
      <c r="M190" s="263">
        <v>5.5858100000000004</v>
      </c>
    </row>
    <row r="191" spans="1:13">
      <c r="A191" s="283">
        <v>182</v>
      </c>
      <c r="B191" s="263" t="s">
        <v>189</v>
      </c>
      <c r="C191" s="263">
        <v>587.6</v>
      </c>
      <c r="D191" s="265">
        <v>592.63333333333333</v>
      </c>
      <c r="E191" s="265">
        <v>575.4666666666667</v>
      </c>
      <c r="F191" s="265">
        <v>563.33333333333337</v>
      </c>
      <c r="G191" s="265">
        <v>546.16666666666674</v>
      </c>
      <c r="H191" s="265">
        <v>604.76666666666665</v>
      </c>
      <c r="I191" s="265">
        <v>621.93333333333339</v>
      </c>
      <c r="J191" s="265">
        <v>634.06666666666661</v>
      </c>
      <c r="K191" s="263">
        <v>609.79999999999995</v>
      </c>
      <c r="L191" s="263">
        <v>580.5</v>
      </c>
      <c r="M191" s="263">
        <v>24.3992</v>
      </c>
    </row>
    <row r="192" spans="1:13">
      <c r="A192" s="283">
        <v>183</v>
      </c>
      <c r="B192" s="263" t="s">
        <v>178</v>
      </c>
      <c r="C192" s="263">
        <v>637.15</v>
      </c>
      <c r="D192" s="265">
        <v>632.05000000000007</v>
      </c>
      <c r="E192" s="265">
        <v>621.10000000000014</v>
      </c>
      <c r="F192" s="265">
        <v>605.05000000000007</v>
      </c>
      <c r="G192" s="265">
        <v>594.10000000000014</v>
      </c>
      <c r="H192" s="265">
        <v>648.10000000000014</v>
      </c>
      <c r="I192" s="265">
        <v>659.05000000000018</v>
      </c>
      <c r="J192" s="265">
        <v>675.10000000000014</v>
      </c>
      <c r="K192" s="263">
        <v>643</v>
      </c>
      <c r="L192" s="263">
        <v>616</v>
      </c>
      <c r="M192" s="263">
        <v>160.20738</v>
      </c>
    </row>
    <row r="193" spans="1:13">
      <c r="A193" s="283">
        <v>184</v>
      </c>
      <c r="B193" s="263" t="s">
        <v>184</v>
      </c>
      <c r="C193" s="263">
        <v>2958.45</v>
      </c>
      <c r="D193" s="265">
        <v>2999.2000000000003</v>
      </c>
      <c r="E193" s="265">
        <v>2902.4000000000005</v>
      </c>
      <c r="F193" s="265">
        <v>2846.3500000000004</v>
      </c>
      <c r="G193" s="265">
        <v>2749.5500000000006</v>
      </c>
      <c r="H193" s="265">
        <v>3055.2500000000005</v>
      </c>
      <c r="I193" s="265">
        <v>3152.0500000000006</v>
      </c>
      <c r="J193" s="265">
        <v>3208.1000000000004</v>
      </c>
      <c r="K193" s="263">
        <v>3096</v>
      </c>
      <c r="L193" s="263">
        <v>2943.15</v>
      </c>
      <c r="M193" s="263">
        <v>53.666960000000003</v>
      </c>
    </row>
    <row r="194" spans="1:13">
      <c r="A194" s="283">
        <v>185</v>
      </c>
      <c r="B194" s="263" t="s">
        <v>806</v>
      </c>
      <c r="C194" s="263">
        <v>618.29999999999995</v>
      </c>
      <c r="D194" s="265">
        <v>617.94999999999993</v>
      </c>
      <c r="E194" s="265">
        <v>612.34999999999991</v>
      </c>
      <c r="F194" s="265">
        <v>606.4</v>
      </c>
      <c r="G194" s="265">
        <v>600.79999999999995</v>
      </c>
      <c r="H194" s="265">
        <v>623.89999999999986</v>
      </c>
      <c r="I194" s="265">
        <v>629.5</v>
      </c>
      <c r="J194" s="265">
        <v>635.44999999999982</v>
      </c>
      <c r="K194" s="263">
        <v>623.54999999999995</v>
      </c>
      <c r="L194" s="263">
        <v>612</v>
      </c>
      <c r="M194" s="263">
        <v>30.2</v>
      </c>
    </row>
    <row r="195" spans="1:13">
      <c r="A195" s="283">
        <v>186</v>
      </c>
      <c r="B195" s="263" t="s">
        <v>180</v>
      </c>
      <c r="C195" s="263">
        <v>304.5</v>
      </c>
      <c r="D195" s="265">
        <v>306.84999999999997</v>
      </c>
      <c r="E195" s="265">
        <v>299.79999999999995</v>
      </c>
      <c r="F195" s="265">
        <v>295.09999999999997</v>
      </c>
      <c r="G195" s="265">
        <v>288.04999999999995</v>
      </c>
      <c r="H195" s="265">
        <v>311.54999999999995</v>
      </c>
      <c r="I195" s="265">
        <v>318.60000000000002</v>
      </c>
      <c r="J195" s="265">
        <v>323.29999999999995</v>
      </c>
      <c r="K195" s="263">
        <v>313.89999999999998</v>
      </c>
      <c r="L195" s="263">
        <v>302.14999999999998</v>
      </c>
      <c r="M195" s="263">
        <v>577.23298</v>
      </c>
    </row>
    <row r="196" spans="1:13">
      <c r="A196" s="283">
        <v>187</v>
      </c>
      <c r="B196" s="254" t="s">
        <v>182</v>
      </c>
      <c r="C196" s="254">
        <v>90.1</v>
      </c>
      <c r="D196" s="290">
        <v>90.533333333333346</v>
      </c>
      <c r="E196" s="290">
        <v>88.566666666666691</v>
      </c>
      <c r="F196" s="290">
        <v>87.033333333333346</v>
      </c>
      <c r="G196" s="290">
        <v>85.066666666666691</v>
      </c>
      <c r="H196" s="290">
        <v>92.066666666666691</v>
      </c>
      <c r="I196" s="290">
        <v>94.03333333333336</v>
      </c>
      <c r="J196" s="290">
        <v>95.566666666666691</v>
      </c>
      <c r="K196" s="254">
        <v>92.5</v>
      </c>
      <c r="L196" s="254">
        <v>89</v>
      </c>
      <c r="M196" s="254">
        <v>382.03233</v>
      </c>
    </row>
    <row r="197" spans="1:13">
      <c r="A197" s="283">
        <v>188</v>
      </c>
      <c r="B197" s="254" t="s">
        <v>183</v>
      </c>
      <c r="C197" s="254">
        <v>684.55</v>
      </c>
      <c r="D197" s="290">
        <v>684.43333333333328</v>
      </c>
      <c r="E197" s="290">
        <v>670.96666666666658</v>
      </c>
      <c r="F197" s="290">
        <v>657.38333333333333</v>
      </c>
      <c r="G197" s="290">
        <v>643.91666666666663</v>
      </c>
      <c r="H197" s="290">
        <v>698.01666666666654</v>
      </c>
      <c r="I197" s="290">
        <v>711.48333333333323</v>
      </c>
      <c r="J197" s="290">
        <v>725.06666666666649</v>
      </c>
      <c r="K197" s="254">
        <v>697.9</v>
      </c>
      <c r="L197" s="254">
        <v>670.85</v>
      </c>
      <c r="M197" s="254">
        <v>281.49108999999999</v>
      </c>
    </row>
    <row r="198" spans="1:13">
      <c r="A198" s="283">
        <v>189</v>
      </c>
      <c r="B198" s="254" t="s">
        <v>185</v>
      </c>
      <c r="C198" s="254">
        <v>950.7</v>
      </c>
      <c r="D198" s="290">
        <v>967.86666666666667</v>
      </c>
      <c r="E198" s="290">
        <v>924.73333333333335</v>
      </c>
      <c r="F198" s="290">
        <v>898.76666666666665</v>
      </c>
      <c r="G198" s="290">
        <v>855.63333333333333</v>
      </c>
      <c r="H198" s="290">
        <v>993.83333333333337</v>
      </c>
      <c r="I198" s="290">
        <v>1036.9666666666667</v>
      </c>
      <c r="J198" s="290">
        <v>1062.9333333333334</v>
      </c>
      <c r="K198" s="254">
        <v>1011</v>
      </c>
      <c r="L198" s="254">
        <v>941.9</v>
      </c>
      <c r="M198" s="254">
        <v>59.462899999999998</v>
      </c>
    </row>
    <row r="199" spans="1:13">
      <c r="A199" s="283">
        <v>190</v>
      </c>
      <c r="B199" s="254" t="s">
        <v>164</v>
      </c>
      <c r="C199" s="254">
        <v>944.45</v>
      </c>
      <c r="D199" s="290">
        <v>950.91666666666663</v>
      </c>
      <c r="E199" s="290">
        <v>925.93333333333328</v>
      </c>
      <c r="F199" s="290">
        <v>907.41666666666663</v>
      </c>
      <c r="G199" s="290">
        <v>882.43333333333328</v>
      </c>
      <c r="H199" s="290">
        <v>969.43333333333328</v>
      </c>
      <c r="I199" s="290">
        <v>994.41666666666663</v>
      </c>
      <c r="J199" s="290">
        <v>1012.9333333333333</v>
      </c>
      <c r="K199" s="254">
        <v>975.9</v>
      </c>
      <c r="L199" s="254">
        <v>932.4</v>
      </c>
      <c r="M199" s="254">
        <v>4.0236499999999999</v>
      </c>
    </row>
    <row r="200" spans="1:13">
      <c r="A200" s="283">
        <v>191</v>
      </c>
      <c r="B200" s="254" t="s">
        <v>186</v>
      </c>
      <c r="C200" s="254">
        <v>1405.25</v>
      </c>
      <c r="D200" s="290">
        <v>1411.45</v>
      </c>
      <c r="E200" s="290">
        <v>1389.8000000000002</v>
      </c>
      <c r="F200" s="290">
        <v>1374.3500000000001</v>
      </c>
      <c r="G200" s="290">
        <v>1352.7000000000003</v>
      </c>
      <c r="H200" s="290">
        <v>1426.9</v>
      </c>
      <c r="I200" s="290">
        <v>1448.5500000000002</v>
      </c>
      <c r="J200" s="290">
        <v>1464</v>
      </c>
      <c r="K200" s="254">
        <v>1433.1</v>
      </c>
      <c r="L200" s="254">
        <v>1396</v>
      </c>
      <c r="M200" s="254">
        <v>19.311889999999998</v>
      </c>
    </row>
    <row r="201" spans="1:13">
      <c r="A201" s="283">
        <v>192</v>
      </c>
      <c r="B201" s="254" t="s">
        <v>187</v>
      </c>
      <c r="C201" s="254">
        <v>2451.8000000000002</v>
      </c>
      <c r="D201" s="290">
        <v>2460.4833333333336</v>
      </c>
      <c r="E201" s="290">
        <v>2419.3166666666671</v>
      </c>
      <c r="F201" s="290">
        <v>2386.8333333333335</v>
      </c>
      <c r="G201" s="290">
        <v>2345.666666666667</v>
      </c>
      <c r="H201" s="290">
        <v>2492.9666666666672</v>
      </c>
      <c r="I201" s="290">
        <v>2534.1333333333332</v>
      </c>
      <c r="J201" s="290">
        <v>2566.6166666666672</v>
      </c>
      <c r="K201" s="254">
        <v>2501.65</v>
      </c>
      <c r="L201" s="254">
        <v>2428</v>
      </c>
      <c r="M201" s="254">
        <v>3.10866</v>
      </c>
    </row>
    <row r="202" spans="1:13">
      <c r="A202" s="283">
        <v>193</v>
      </c>
      <c r="B202" s="254" t="s">
        <v>188</v>
      </c>
      <c r="C202" s="254">
        <v>380.25</v>
      </c>
      <c r="D202" s="290">
        <v>377.95</v>
      </c>
      <c r="E202" s="290">
        <v>370.29999999999995</v>
      </c>
      <c r="F202" s="290">
        <v>360.34999999999997</v>
      </c>
      <c r="G202" s="290">
        <v>352.69999999999993</v>
      </c>
      <c r="H202" s="290">
        <v>387.9</v>
      </c>
      <c r="I202" s="290">
        <v>395.54999999999995</v>
      </c>
      <c r="J202" s="290">
        <v>405.5</v>
      </c>
      <c r="K202" s="254">
        <v>385.6</v>
      </c>
      <c r="L202" s="254">
        <v>368</v>
      </c>
      <c r="M202" s="254">
        <v>90.158360000000002</v>
      </c>
    </row>
    <row r="203" spans="1:13">
      <c r="A203" s="283">
        <v>194</v>
      </c>
      <c r="B203" s="254" t="s">
        <v>511</v>
      </c>
      <c r="C203" s="254">
        <v>816.35</v>
      </c>
      <c r="D203" s="290">
        <v>817.75</v>
      </c>
      <c r="E203" s="290">
        <v>790.6</v>
      </c>
      <c r="F203" s="290">
        <v>764.85</v>
      </c>
      <c r="G203" s="290">
        <v>737.7</v>
      </c>
      <c r="H203" s="290">
        <v>843.5</v>
      </c>
      <c r="I203" s="290">
        <v>870.65000000000009</v>
      </c>
      <c r="J203" s="290">
        <v>896.4</v>
      </c>
      <c r="K203" s="254">
        <v>844.9</v>
      </c>
      <c r="L203" s="254">
        <v>792</v>
      </c>
      <c r="M203" s="254">
        <v>16.655110000000001</v>
      </c>
    </row>
    <row r="204" spans="1:13">
      <c r="A204" s="283">
        <v>195</v>
      </c>
      <c r="B204" s="254" t="s">
        <v>194</v>
      </c>
      <c r="C204" s="254">
        <v>539.75</v>
      </c>
      <c r="D204" s="290">
        <v>545.75</v>
      </c>
      <c r="E204" s="290">
        <v>530.54999999999995</v>
      </c>
      <c r="F204" s="290">
        <v>521.34999999999991</v>
      </c>
      <c r="G204" s="290">
        <v>506.14999999999986</v>
      </c>
      <c r="H204" s="290">
        <v>554.95000000000005</v>
      </c>
      <c r="I204" s="290">
        <v>570.15000000000009</v>
      </c>
      <c r="J204" s="290">
        <v>579.35000000000014</v>
      </c>
      <c r="K204" s="254">
        <v>560.95000000000005</v>
      </c>
      <c r="L204" s="254">
        <v>536.54999999999995</v>
      </c>
      <c r="M204" s="254">
        <v>77.029619999999994</v>
      </c>
    </row>
    <row r="205" spans="1:13">
      <c r="A205" s="283">
        <v>196</v>
      </c>
      <c r="B205" s="254" t="s">
        <v>192</v>
      </c>
      <c r="C205" s="254">
        <v>6175.1</v>
      </c>
      <c r="D205" s="290">
        <v>6189.5666666666657</v>
      </c>
      <c r="E205" s="290">
        <v>6094.1833333333316</v>
      </c>
      <c r="F205" s="290">
        <v>6013.2666666666655</v>
      </c>
      <c r="G205" s="290">
        <v>5917.8833333333314</v>
      </c>
      <c r="H205" s="290">
        <v>6270.4833333333318</v>
      </c>
      <c r="I205" s="290">
        <v>6365.8666666666668</v>
      </c>
      <c r="J205" s="290">
        <v>6446.7833333333319</v>
      </c>
      <c r="K205" s="254">
        <v>6284.95</v>
      </c>
      <c r="L205" s="254">
        <v>6108.65</v>
      </c>
      <c r="M205" s="254">
        <v>5.2840800000000003</v>
      </c>
    </row>
    <row r="206" spans="1:13">
      <c r="A206" s="283">
        <v>197</v>
      </c>
      <c r="B206" s="254" t="s">
        <v>193</v>
      </c>
      <c r="C206" s="254">
        <v>39.35</v>
      </c>
      <c r="D206" s="290">
        <v>39.75</v>
      </c>
      <c r="E206" s="290">
        <v>38.200000000000003</v>
      </c>
      <c r="F206" s="290">
        <v>37.050000000000004</v>
      </c>
      <c r="G206" s="290">
        <v>35.500000000000007</v>
      </c>
      <c r="H206" s="290">
        <v>40.9</v>
      </c>
      <c r="I206" s="290">
        <v>42.449999999999996</v>
      </c>
      <c r="J206" s="290">
        <v>43.599999999999994</v>
      </c>
      <c r="K206" s="254">
        <v>41.3</v>
      </c>
      <c r="L206" s="254">
        <v>38.6</v>
      </c>
      <c r="M206" s="254">
        <v>341.09719000000001</v>
      </c>
    </row>
    <row r="207" spans="1:13">
      <c r="A207" s="283">
        <v>198</v>
      </c>
      <c r="B207" s="254" t="s">
        <v>190</v>
      </c>
      <c r="C207" s="254">
        <v>1204.0999999999999</v>
      </c>
      <c r="D207" s="290">
        <v>1205.7333333333333</v>
      </c>
      <c r="E207" s="290">
        <v>1191.0166666666667</v>
      </c>
      <c r="F207" s="290">
        <v>1177.9333333333334</v>
      </c>
      <c r="G207" s="290">
        <v>1163.2166666666667</v>
      </c>
      <c r="H207" s="290">
        <v>1218.8166666666666</v>
      </c>
      <c r="I207" s="290">
        <v>1233.5333333333333</v>
      </c>
      <c r="J207" s="290">
        <v>1246.6166666666666</v>
      </c>
      <c r="K207" s="254">
        <v>1220.45</v>
      </c>
      <c r="L207" s="254">
        <v>1192.6500000000001</v>
      </c>
      <c r="M207" s="254">
        <v>5.0811299999999999</v>
      </c>
    </row>
    <row r="208" spans="1:13">
      <c r="A208" s="283">
        <v>199</v>
      </c>
      <c r="B208" s="254" t="s">
        <v>141</v>
      </c>
      <c r="C208" s="254">
        <v>546.95000000000005</v>
      </c>
      <c r="D208" s="290">
        <v>549.9666666666667</v>
      </c>
      <c r="E208" s="290">
        <v>539.98333333333335</v>
      </c>
      <c r="F208" s="290">
        <v>533.01666666666665</v>
      </c>
      <c r="G208" s="290">
        <v>523.0333333333333</v>
      </c>
      <c r="H208" s="290">
        <v>556.93333333333339</v>
      </c>
      <c r="I208" s="290">
        <v>566.91666666666674</v>
      </c>
      <c r="J208" s="290">
        <v>573.88333333333344</v>
      </c>
      <c r="K208" s="254">
        <v>559.95000000000005</v>
      </c>
      <c r="L208" s="254">
        <v>543</v>
      </c>
      <c r="M208" s="254">
        <v>20.989070000000002</v>
      </c>
    </row>
    <row r="209" spans="1:13">
      <c r="A209" s="283">
        <v>200</v>
      </c>
      <c r="B209" s="254" t="s">
        <v>278</v>
      </c>
      <c r="C209" s="254">
        <v>228.65</v>
      </c>
      <c r="D209" s="290">
        <v>230.15</v>
      </c>
      <c r="E209" s="290">
        <v>224.05</v>
      </c>
      <c r="F209" s="290">
        <v>219.45000000000002</v>
      </c>
      <c r="G209" s="290">
        <v>213.35000000000002</v>
      </c>
      <c r="H209" s="290">
        <v>234.75</v>
      </c>
      <c r="I209" s="290">
        <v>240.84999999999997</v>
      </c>
      <c r="J209" s="290">
        <v>245.45</v>
      </c>
      <c r="K209" s="254">
        <v>236.25</v>
      </c>
      <c r="L209" s="254">
        <v>225.55</v>
      </c>
      <c r="M209" s="254">
        <v>7.08805</v>
      </c>
    </row>
    <row r="210" spans="1:13">
      <c r="A210" s="283">
        <v>201</v>
      </c>
      <c r="B210" s="254" t="s">
        <v>523</v>
      </c>
      <c r="C210" s="254">
        <v>1025.0999999999999</v>
      </c>
      <c r="D210" s="290">
        <v>1025.5666666666666</v>
      </c>
      <c r="E210" s="290">
        <v>976.13333333333321</v>
      </c>
      <c r="F210" s="290">
        <v>927.16666666666663</v>
      </c>
      <c r="G210" s="290">
        <v>877.73333333333323</v>
      </c>
      <c r="H210" s="290">
        <v>1074.5333333333333</v>
      </c>
      <c r="I210" s="290">
        <v>1123.9666666666667</v>
      </c>
      <c r="J210" s="290">
        <v>1172.9333333333332</v>
      </c>
      <c r="K210" s="254">
        <v>1075</v>
      </c>
      <c r="L210" s="254">
        <v>976.6</v>
      </c>
      <c r="M210" s="254">
        <v>18.670809999999999</v>
      </c>
    </row>
    <row r="211" spans="1:13">
      <c r="A211" s="283">
        <v>202</v>
      </c>
      <c r="B211" s="254" t="s">
        <v>118</v>
      </c>
      <c r="C211" s="254">
        <v>10.75</v>
      </c>
      <c r="D211" s="290">
        <v>10.883333333333333</v>
      </c>
      <c r="E211" s="290">
        <v>10.516666666666666</v>
      </c>
      <c r="F211" s="290">
        <v>10.283333333333333</v>
      </c>
      <c r="G211" s="290">
        <v>9.9166666666666661</v>
      </c>
      <c r="H211" s="290">
        <v>11.116666666666665</v>
      </c>
      <c r="I211" s="290">
        <v>11.483333333333333</v>
      </c>
      <c r="J211" s="290">
        <v>11.716666666666665</v>
      </c>
      <c r="K211" s="254">
        <v>11.25</v>
      </c>
      <c r="L211" s="254">
        <v>10.65</v>
      </c>
      <c r="M211" s="254">
        <v>2444.1159499999999</v>
      </c>
    </row>
    <row r="212" spans="1:13">
      <c r="A212" s="283">
        <v>203</v>
      </c>
      <c r="B212" s="254" t="s">
        <v>196</v>
      </c>
      <c r="C212" s="254">
        <v>990.8</v>
      </c>
      <c r="D212" s="290">
        <v>996.9</v>
      </c>
      <c r="E212" s="290">
        <v>978.8</v>
      </c>
      <c r="F212" s="290">
        <v>966.8</v>
      </c>
      <c r="G212" s="290">
        <v>948.69999999999993</v>
      </c>
      <c r="H212" s="290">
        <v>1008.9</v>
      </c>
      <c r="I212" s="290">
        <v>1027</v>
      </c>
      <c r="J212" s="290">
        <v>1039</v>
      </c>
      <c r="K212" s="254">
        <v>1015</v>
      </c>
      <c r="L212" s="254">
        <v>984.9</v>
      </c>
      <c r="M212" s="254">
        <v>18.286750000000001</v>
      </c>
    </row>
    <row r="213" spans="1:13">
      <c r="A213" s="283">
        <v>204</v>
      </c>
      <c r="B213" s="254" t="s">
        <v>529</v>
      </c>
      <c r="C213" s="254">
        <v>2397.1</v>
      </c>
      <c r="D213" s="290">
        <v>2400.65</v>
      </c>
      <c r="E213" s="290">
        <v>2377.3000000000002</v>
      </c>
      <c r="F213" s="290">
        <v>2357.5</v>
      </c>
      <c r="G213" s="290">
        <v>2334.15</v>
      </c>
      <c r="H213" s="290">
        <v>2420.4500000000003</v>
      </c>
      <c r="I213" s="290">
        <v>2443.7999999999997</v>
      </c>
      <c r="J213" s="290">
        <v>2463.6000000000004</v>
      </c>
      <c r="K213" s="254">
        <v>2424</v>
      </c>
      <c r="L213" s="254">
        <v>2380.85</v>
      </c>
      <c r="M213" s="254">
        <v>0.96445999999999998</v>
      </c>
    </row>
    <row r="214" spans="1:13">
      <c r="A214" s="283">
        <v>205</v>
      </c>
      <c r="B214" s="254" t="s">
        <v>197</v>
      </c>
      <c r="C214" s="290">
        <v>418.7</v>
      </c>
      <c r="D214" s="290">
        <v>422.51666666666665</v>
      </c>
      <c r="E214" s="290">
        <v>412.18333333333328</v>
      </c>
      <c r="F214" s="290">
        <v>405.66666666666663</v>
      </c>
      <c r="G214" s="290">
        <v>395.33333333333326</v>
      </c>
      <c r="H214" s="290">
        <v>429.0333333333333</v>
      </c>
      <c r="I214" s="290">
        <v>439.36666666666667</v>
      </c>
      <c r="J214" s="290">
        <v>445.88333333333333</v>
      </c>
      <c r="K214" s="290">
        <v>432.85</v>
      </c>
      <c r="L214" s="290">
        <v>416</v>
      </c>
      <c r="M214" s="290">
        <v>106.66087</v>
      </c>
    </row>
    <row r="215" spans="1:13">
      <c r="A215" s="283">
        <v>206</v>
      </c>
      <c r="B215" s="254" t="s">
        <v>198</v>
      </c>
      <c r="C215" s="290">
        <v>15.6</v>
      </c>
      <c r="D215" s="290">
        <v>15.716666666666669</v>
      </c>
      <c r="E215" s="290">
        <v>15.433333333333337</v>
      </c>
      <c r="F215" s="290">
        <v>15.266666666666669</v>
      </c>
      <c r="G215" s="290">
        <v>14.983333333333338</v>
      </c>
      <c r="H215" s="290">
        <v>15.883333333333336</v>
      </c>
      <c r="I215" s="290">
        <v>16.166666666666668</v>
      </c>
      <c r="J215" s="290">
        <v>16.333333333333336</v>
      </c>
      <c r="K215" s="290">
        <v>16</v>
      </c>
      <c r="L215" s="290">
        <v>15.55</v>
      </c>
      <c r="M215" s="290">
        <v>753.67244000000005</v>
      </c>
    </row>
    <row r="216" spans="1:13">
      <c r="A216" s="283">
        <v>207</v>
      </c>
      <c r="B216" s="254" t="s">
        <v>199</v>
      </c>
      <c r="C216" s="290">
        <v>201.8</v>
      </c>
      <c r="D216" s="290">
        <v>203.88333333333333</v>
      </c>
      <c r="E216" s="290">
        <v>198.16666666666666</v>
      </c>
      <c r="F216" s="290">
        <v>194.53333333333333</v>
      </c>
      <c r="G216" s="290">
        <v>188.81666666666666</v>
      </c>
      <c r="H216" s="290">
        <v>207.51666666666665</v>
      </c>
      <c r="I216" s="290">
        <v>213.23333333333335</v>
      </c>
      <c r="J216" s="290">
        <v>216.86666666666665</v>
      </c>
      <c r="K216" s="290">
        <v>209.6</v>
      </c>
      <c r="L216" s="290">
        <v>200.25</v>
      </c>
      <c r="M216" s="290">
        <v>127.40682</v>
      </c>
    </row>
    <row r="217" spans="1:13">
      <c r="A217" s="283"/>
      <c r="B217" s="254"/>
      <c r="C217" s="290"/>
      <c r="D217" s="290"/>
      <c r="E217" s="290"/>
      <c r="F217" s="290"/>
      <c r="G217" s="290"/>
      <c r="H217" s="290"/>
      <c r="I217" s="290"/>
      <c r="J217" s="290"/>
      <c r="K217" s="290"/>
      <c r="L217" s="290"/>
      <c r="M217" s="290"/>
    </row>
    <row r="218" spans="1:13">
      <c r="A218" s="38"/>
      <c r="B218" s="274"/>
      <c r="C218" s="273"/>
      <c r="D218" s="273"/>
      <c r="E218" s="273"/>
      <c r="F218" s="273"/>
      <c r="G218" s="273"/>
      <c r="H218" s="273"/>
      <c r="I218" s="273"/>
      <c r="J218" s="273"/>
      <c r="K218" s="273"/>
      <c r="L218" s="294"/>
      <c r="M218" s="13"/>
    </row>
    <row r="219" spans="1:13">
      <c r="A219" s="38"/>
      <c r="B219" s="13"/>
      <c r="C219" s="273"/>
      <c r="D219" s="273"/>
      <c r="E219" s="273"/>
      <c r="F219" s="273"/>
      <c r="G219" s="273"/>
      <c r="H219" s="273"/>
      <c r="I219" s="273"/>
      <c r="J219" s="273"/>
      <c r="K219" s="273"/>
      <c r="L219" s="294"/>
      <c r="M219" s="13"/>
    </row>
    <row r="220" spans="1:13">
      <c r="A220" s="38"/>
      <c r="B220" s="13"/>
      <c r="C220" s="273"/>
      <c r="D220" s="273"/>
      <c r="E220" s="273"/>
      <c r="F220" s="273"/>
      <c r="G220" s="273"/>
      <c r="H220" s="273"/>
      <c r="I220" s="273"/>
      <c r="J220" s="273"/>
      <c r="K220" s="273"/>
      <c r="L220" s="294"/>
      <c r="M220" s="13"/>
    </row>
    <row r="221" spans="1:13">
      <c r="A221" s="291" t="s">
        <v>280</v>
      </c>
      <c r="B221" s="13"/>
      <c r="C221" s="273"/>
      <c r="D221" s="273"/>
      <c r="E221" s="273"/>
      <c r="F221" s="273"/>
      <c r="G221" s="273"/>
      <c r="H221" s="273"/>
      <c r="I221" s="273"/>
      <c r="J221" s="273"/>
      <c r="K221" s="273"/>
      <c r="L221" s="294"/>
      <c r="M221" s="13"/>
    </row>
    <row r="222" spans="1:13">
      <c r="B222" s="13"/>
      <c r="C222" s="273"/>
      <c r="D222" s="273"/>
      <c r="E222" s="273"/>
      <c r="F222" s="273"/>
      <c r="G222" s="273"/>
      <c r="H222" s="273"/>
      <c r="I222" s="273"/>
      <c r="J222" s="273"/>
      <c r="K222" s="273"/>
      <c r="L222" s="294"/>
      <c r="M222" s="13"/>
    </row>
    <row r="223" spans="1:13">
      <c r="B223" s="13"/>
      <c r="C223" s="273"/>
      <c r="D223" s="273"/>
      <c r="E223" s="273"/>
      <c r="F223" s="273"/>
      <c r="G223" s="273"/>
      <c r="H223" s="273"/>
      <c r="I223" s="273"/>
      <c r="J223" s="273"/>
      <c r="K223" s="273"/>
      <c r="L223" s="294"/>
      <c r="M223" s="13"/>
    </row>
    <row r="224" spans="1:13">
      <c r="A224" s="292" t="s">
        <v>281</v>
      </c>
      <c r="B224" s="13"/>
      <c r="C224" s="273"/>
      <c r="D224" s="273"/>
      <c r="E224" s="273"/>
      <c r="F224" s="273"/>
      <c r="G224" s="273"/>
      <c r="H224" s="273"/>
      <c r="I224" s="273"/>
      <c r="J224" s="273"/>
      <c r="K224" s="273"/>
      <c r="L224" s="294"/>
      <c r="M224" s="13"/>
    </row>
    <row r="225" spans="1:15">
      <c r="A225" s="293"/>
      <c r="B225" s="13"/>
      <c r="C225" s="273"/>
      <c r="D225" s="273"/>
      <c r="E225" s="273"/>
      <c r="F225" s="273"/>
      <c r="G225" s="273"/>
      <c r="H225" s="273"/>
      <c r="I225" s="273"/>
      <c r="J225" s="273"/>
      <c r="K225" s="273"/>
      <c r="L225" s="294"/>
      <c r="M225" s="13"/>
    </row>
    <row r="226" spans="1:15">
      <c r="A226" s="277" t="s">
        <v>282</v>
      </c>
      <c r="B226" s="13"/>
      <c r="C226" s="273"/>
      <c r="D226" s="273"/>
      <c r="E226" s="273"/>
      <c r="F226" s="273"/>
      <c r="G226" s="273"/>
      <c r="H226" s="273"/>
      <c r="I226" s="273"/>
      <c r="J226" s="273"/>
      <c r="K226" s="273"/>
      <c r="L226" s="294"/>
      <c r="M226" s="13"/>
    </row>
    <row r="227" spans="1:15">
      <c r="A227" s="278" t="s">
        <v>200</v>
      </c>
      <c r="B227" s="13"/>
      <c r="C227" s="273"/>
      <c r="D227" s="273"/>
      <c r="E227" s="273"/>
      <c r="F227" s="273"/>
      <c r="G227" s="273"/>
      <c r="H227" s="273"/>
      <c r="I227" s="273"/>
      <c r="J227" s="273"/>
      <c r="K227" s="273"/>
      <c r="L227" s="294"/>
      <c r="M227" s="13"/>
      <c r="N227" s="13"/>
      <c r="O227" s="13"/>
    </row>
    <row r="228" spans="1:15">
      <c r="A228" s="278" t="s">
        <v>201</v>
      </c>
      <c r="B228" s="13"/>
      <c r="C228" s="273"/>
      <c r="D228" s="273"/>
      <c r="E228" s="273"/>
      <c r="F228" s="273"/>
      <c r="G228" s="273"/>
      <c r="H228" s="273"/>
      <c r="I228" s="273"/>
      <c r="J228" s="273"/>
      <c r="K228" s="273"/>
      <c r="L228" s="294"/>
      <c r="M228" s="13"/>
      <c r="N228" s="13"/>
      <c r="O228" s="13"/>
    </row>
    <row r="229" spans="1:15">
      <c r="A229" s="278" t="s">
        <v>202</v>
      </c>
      <c r="B229" s="13"/>
      <c r="C229" s="275"/>
      <c r="D229" s="275"/>
      <c r="E229" s="275"/>
      <c r="F229" s="275"/>
      <c r="G229" s="275"/>
      <c r="H229" s="275"/>
      <c r="I229" s="275"/>
      <c r="J229" s="275"/>
      <c r="K229" s="275"/>
      <c r="L229" s="294"/>
      <c r="M229" s="13"/>
      <c r="N229" s="13"/>
      <c r="O229" s="13"/>
    </row>
    <row r="230" spans="1:15">
      <c r="A230" s="278" t="s">
        <v>203</v>
      </c>
      <c r="B230" s="13"/>
      <c r="C230" s="273"/>
      <c r="D230" s="273"/>
      <c r="E230" s="273"/>
      <c r="F230" s="273"/>
      <c r="G230" s="273"/>
      <c r="H230" s="273"/>
      <c r="I230" s="273"/>
      <c r="J230" s="273"/>
      <c r="K230" s="273"/>
      <c r="L230" s="294"/>
      <c r="M230" s="13"/>
      <c r="N230" s="13"/>
      <c r="O230" s="13"/>
    </row>
    <row r="231" spans="1:15">
      <c r="A231" s="278" t="s">
        <v>204</v>
      </c>
      <c r="B231" s="13"/>
      <c r="C231" s="273"/>
      <c r="D231" s="273"/>
      <c r="E231" s="273"/>
      <c r="F231" s="273"/>
      <c r="G231" s="273"/>
      <c r="H231" s="273"/>
      <c r="I231" s="273"/>
      <c r="J231" s="273"/>
      <c r="K231" s="273"/>
      <c r="L231" s="294"/>
      <c r="M231" s="13"/>
      <c r="N231" s="13"/>
      <c r="O231" s="13"/>
    </row>
    <row r="232" spans="1:15">
      <c r="A232" s="279"/>
      <c r="B232" s="13"/>
      <c r="C232" s="273"/>
      <c r="D232" s="273"/>
      <c r="E232" s="273"/>
      <c r="F232" s="273"/>
      <c r="G232" s="273"/>
      <c r="H232" s="273"/>
      <c r="I232" s="273"/>
      <c r="J232" s="273"/>
      <c r="K232" s="273"/>
      <c r="L232" s="294"/>
      <c r="M232" s="13"/>
      <c r="N232" s="13"/>
      <c r="O232" s="13"/>
    </row>
    <row r="233" spans="1:15">
      <c r="A233" s="13"/>
      <c r="B233" s="13"/>
      <c r="C233" s="273"/>
      <c r="D233" s="273"/>
      <c r="E233" s="273"/>
      <c r="F233" s="273"/>
      <c r="G233" s="273"/>
      <c r="H233" s="273"/>
      <c r="I233" s="273"/>
      <c r="J233" s="273"/>
      <c r="K233" s="273"/>
      <c r="L233" s="294"/>
      <c r="M233" s="13"/>
      <c r="N233" s="13"/>
      <c r="O233" s="13"/>
    </row>
    <row r="234" spans="1:15">
      <c r="A234" s="13"/>
      <c r="B234" s="13"/>
      <c r="C234" s="273"/>
      <c r="D234" s="273"/>
      <c r="E234" s="273"/>
      <c r="F234" s="273"/>
      <c r="G234" s="273"/>
      <c r="H234" s="273"/>
      <c r="I234" s="273"/>
      <c r="J234" s="273"/>
      <c r="K234" s="273"/>
      <c r="L234" s="294"/>
      <c r="M234" s="13"/>
      <c r="N234" s="13"/>
      <c r="O234" s="13"/>
    </row>
    <row r="235" spans="1:15">
      <c r="A235" s="13"/>
      <c r="B235" s="13"/>
      <c r="C235" s="273"/>
      <c r="D235" s="273"/>
      <c r="E235" s="273"/>
      <c r="F235" s="273"/>
      <c r="G235" s="273"/>
      <c r="H235" s="273"/>
      <c r="I235" s="273"/>
      <c r="J235" s="273"/>
      <c r="K235" s="273"/>
      <c r="L235" s="294"/>
      <c r="M235" s="13"/>
      <c r="N235" s="13"/>
      <c r="O235" s="13"/>
    </row>
    <row r="236" spans="1:15">
      <c r="A236" s="13"/>
      <c r="B236" s="13"/>
      <c r="C236" s="273"/>
      <c r="D236" s="273"/>
      <c r="E236" s="273"/>
      <c r="F236" s="273"/>
      <c r="G236" s="273"/>
      <c r="H236" s="273"/>
      <c r="I236" s="273"/>
      <c r="J236" s="273"/>
      <c r="K236" s="273"/>
      <c r="L236" s="294"/>
      <c r="M236" s="13"/>
      <c r="N236" s="13"/>
      <c r="O236" s="13"/>
    </row>
    <row r="237" spans="1:15">
      <c r="A237" s="257" t="s">
        <v>205</v>
      </c>
      <c r="B237" s="13"/>
      <c r="C237" s="273"/>
      <c r="D237" s="273"/>
      <c r="E237" s="273"/>
      <c r="F237" s="273"/>
      <c r="G237" s="273"/>
      <c r="H237" s="273"/>
      <c r="I237" s="273"/>
      <c r="J237" s="273"/>
      <c r="K237" s="273"/>
      <c r="L237" s="294"/>
      <c r="M237" s="13"/>
      <c r="N237" s="13"/>
      <c r="O237" s="13"/>
    </row>
    <row r="238" spans="1:15">
      <c r="A238" s="276" t="s">
        <v>206</v>
      </c>
      <c r="B238" s="13"/>
      <c r="C238" s="273"/>
      <c r="D238" s="273"/>
      <c r="E238" s="273"/>
      <c r="F238" s="273"/>
      <c r="G238" s="273"/>
      <c r="H238" s="273"/>
      <c r="I238" s="273"/>
      <c r="J238" s="273"/>
      <c r="K238" s="273"/>
      <c r="L238" s="294"/>
      <c r="M238" s="13"/>
    </row>
    <row r="239" spans="1:15">
      <c r="A239" s="276" t="s">
        <v>207</v>
      </c>
      <c r="B239" s="13"/>
      <c r="C239" s="273"/>
      <c r="D239" s="273"/>
      <c r="E239" s="273"/>
      <c r="F239" s="273"/>
      <c r="G239" s="273"/>
      <c r="H239" s="273"/>
      <c r="I239" s="273"/>
      <c r="J239" s="273"/>
      <c r="K239" s="273"/>
      <c r="L239" s="294"/>
      <c r="M239" s="13"/>
    </row>
    <row r="240" spans="1:15">
      <c r="A240" s="276" t="s">
        <v>208</v>
      </c>
      <c r="B240" s="13"/>
      <c r="C240" s="273"/>
      <c r="D240" s="273"/>
      <c r="E240" s="273"/>
      <c r="F240" s="273"/>
      <c r="G240" s="273"/>
      <c r="H240" s="273"/>
      <c r="I240" s="273"/>
      <c r="J240" s="273"/>
      <c r="K240" s="273"/>
      <c r="L240" s="294"/>
      <c r="M240" s="13"/>
    </row>
    <row r="241" spans="1:13">
      <c r="A241" s="280" t="s">
        <v>209</v>
      </c>
      <c r="B241" s="13"/>
      <c r="C241" s="273"/>
      <c r="D241" s="273"/>
      <c r="E241" s="273"/>
      <c r="F241" s="273"/>
      <c r="G241" s="273"/>
      <c r="H241" s="273"/>
      <c r="I241" s="273"/>
      <c r="J241" s="273"/>
      <c r="K241" s="273"/>
      <c r="L241" s="294"/>
      <c r="M241" s="13"/>
    </row>
    <row r="242" spans="1:13">
      <c r="A242" s="280" t="s">
        <v>210</v>
      </c>
      <c r="B242" s="13"/>
      <c r="C242" s="273"/>
      <c r="D242" s="273"/>
      <c r="E242" s="273"/>
      <c r="F242" s="273"/>
      <c r="G242" s="273"/>
      <c r="H242" s="273"/>
      <c r="I242" s="273"/>
      <c r="J242" s="273"/>
      <c r="K242" s="273"/>
      <c r="L242" s="294"/>
      <c r="M242" s="13"/>
    </row>
    <row r="243" spans="1:13">
      <c r="A243" s="280" t="s">
        <v>211</v>
      </c>
      <c r="B243" s="13"/>
      <c r="C243" s="273"/>
      <c r="D243" s="273"/>
      <c r="E243" s="273"/>
      <c r="F243" s="273"/>
      <c r="G243" s="273"/>
      <c r="H243" s="273"/>
      <c r="I243" s="273"/>
      <c r="J243" s="273"/>
      <c r="K243" s="273"/>
      <c r="L243" s="294"/>
      <c r="M243" s="13"/>
    </row>
    <row r="244" spans="1:13">
      <c r="A244" s="280" t="s">
        <v>212</v>
      </c>
      <c r="B244" s="13"/>
      <c r="C244" s="273"/>
      <c r="D244" s="273"/>
      <c r="E244" s="273"/>
      <c r="F244" s="273"/>
      <c r="G244" s="273"/>
      <c r="H244" s="273"/>
      <c r="I244" s="273"/>
      <c r="J244" s="273"/>
      <c r="K244" s="273"/>
      <c r="L244" s="294"/>
      <c r="M244" s="13"/>
    </row>
    <row r="245" spans="1:13">
      <c r="A245" s="280" t="s">
        <v>213</v>
      </c>
      <c r="B245" s="13"/>
      <c r="C245" s="273"/>
      <c r="D245" s="273"/>
      <c r="E245" s="273"/>
      <c r="F245" s="273"/>
      <c r="G245" s="273"/>
      <c r="H245" s="273"/>
      <c r="I245" s="273"/>
      <c r="J245" s="273"/>
      <c r="K245" s="273"/>
      <c r="L245" s="294"/>
      <c r="M245" s="13"/>
    </row>
    <row r="246" spans="1:13">
      <c r="A246" s="280" t="s">
        <v>214</v>
      </c>
      <c r="B246" s="13"/>
      <c r="C246" s="275"/>
      <c r="D246" s="275"/>
      <c r="E246" s="275"/>
      <c r="F246" s="275"/>
      <c r="G246" s="275"/>
      <c r="H246" s="275"/>
      <c r="I246" s="275"/>
      <c r="J246" s="275"/>
      <c r="K246" s="275"/>
      <c r="L246" s="294"/>
      <c r="M246" s="13"/>
    </row>
    <row r="247" spans="1:13">
      <c r="B247" s="13"/>
      <c r="C247" s="273"/>
      <c r="D247" s="273"/>
      <c r="E247" s="273"/>
      <c r="F247" s="273"/>
      <c r="G247" s="273"/>
      <c r="H247" s="273"/>
      <c r="I247" s="273"/>
      <c r="J247" s="273"/>
      <c r="K247" s="273"/>
      <c r="L247" s="294"/>
      <c r="M247" s="13"/>
    </row>
    <row r="248" spans="1:13">
      <c r="B248" s="13"/>
      <c r="C248" s="273"/>
      <c r="D248" s="273"/>
      <c r="E248" s="273"/>
      <c r="F248" s="273"/>
      <c r="G248" s="273"/>
      <c r="H248" s="273"/>
      <c r="I248" s="273"/>
      <c r="J248" s="273"/>
      <c r="K248" s="273"/>
      <c r="L248" s="294"/>
      <c r="M248" s="13"/>
    </row>
    <row r="249" spans="1:13">
      <c r="B249" s="13"/>
      <c r="C249" s="273"/>
      <c r="D249" s="273"/>
      <c r="E249" s="273"/>
      <c r="F249" s="273"/>
      <c r="G249" s="273"/>
      <c r="H249" s="273"/>
      <c r="I249" s="273"/>
      <c r="J249" s="273"/>
      <c r="K249" s="273"/>
      <c r="L249" s="294"/>
      <c r="M249" s="13"/>
    </row>
    <row r="250" spans="1:13">
      <c r="B250" s="13"/>
      <c r="C250" s="273"/>
      <c r="D250" s="273"/>
      <c r="E250" s="273"/>
      <c r="F250" s="273"/>
      <c r="G250" s="273"/>
      <c r="H250" s="273"/>
      <c r="I250" s="273"/>
      <c r="J250" s="273"/>
      <c r="K250" s="273"/>
      <c r="L250" s="294"/>
      <c r="M250" s="13"/>
    </row>
    <row r="251" spans="1:13">
      <c r="B251" s="13"/>
      <c r="C251" s="273"/>
      <c r="D251" s="273"/>
      <c r="E251" s="273"/>
      <c r="F251" s="273"/>
      <c r="G251" s="273"/>
      <c r="H251" s="273"/>
      <c r="I251" s="273"/>
      <c r="J251" s="273"/>
      <c r="K251" s="273"/>
      <c r="L251" s="294"/>
      <c r="M251" s="13"/>
    </row>
    <row r="252" spans="1:13">
      <c r="B252" s="13"/>
      <c r="C252" s="273"/>
      <c r="D252" s="273"/>
      <c r="E252" s="273"/>
      <c r="F252" s="273"/>
      <c r="G252" s="273"/>
      <c r="H252" s="273"/>
      <c r="I252" s="273"/>
      <c r="J252" s="273"/>
      <c r="K252" s="273"/>
      <c r="L252" s="294"/>
      <c r="M252" s="13"/>
    </row>
    <row r="253" spans="1:13">
      <c r="B253" s="13"/>
      <c r="C253" s="273"/>
      <c r="D253" s="273"/>
      <c r="E253" s="273"/>
      <c r="F253" s="273"/>
      <c r="G253" s="273"/>
      <c r="H253" s="273"/>
      <c r="I253" s="273"/>
      <c r="J253" s="273"/>
      <c r="K253" s="273"/>
      <c r="L253" s="294"/>
      <c r="M253" s="13"/>
    </row>
    <row r="254" spans="1:13">
      <c r="B254" s="13"/>
      <c r="C254" s="273"/>
      <c r="D254" s="273"/>
      <c r="E254" s="273"/>
      <c r="F254" s="273"/>
      <c r="G254" s="273"/>
      <c r="H254" s="273"/>
      <c r="I254" s="273"/>
      <c r="J254" s="273"/>
      <c r="K254" s="273"/>
      <c r="L254" s="294"/>
      <c r="M254" s="13"/>
    </row>
    <row r="255" spans="1:13">
      <c r="B255" s="13"/>
      <c r="C255" s="273"/>
      <c r="D255" s="273"/>
      <c r="E255" s="273"/>
      <c r="F255" s="273"/>
      <c r="G255" s="273"/>
      <c r="H255" s="273"/>
      <c r="I255" s="273"/>
      <c r="J255" s="273"/>
      <c r="K255" s="273"/>
      <c r="L255" s="294"/>
      <c r="M255" s="13"/>
    </row>
    <row r="256" spans="1:13">
      <c r="B256" s="13"/>
      <c r="C256" s="273"/>
      <c r="D256" s="273"/>
      <c r="E256" s="273"/>
      <c r="F256" s="273"/>
      <c r="G256" s="273"/>
      <c r="H256" s="273"/>
      <c r="I256" s="273"/>
      <c r="J256" s="273"/>
      <c r="K256" s="273"/>
      <c r="L256" s="294"/>
      <c r="M256" s="13"/>
    </row>
    <row r="257" spans="2:13">
      <c r="B257" s="13"/>
      <c r="C257" s="273"/>
      <c r="D257" s="273"/>
      <c r="E257" s="273"/>
      <c r="F257" s="273"/>
      <c r="G257" s="273"/>
      <c r="H257" s="273"/>
      <c r="I257" s="273"/>
      <c r="J257" s="273"/>
      <c r="K257" s="273"/>
      <c r="L257" s="294"/>
      <c r="M257" s="13"/>
    </row>
    <row r="258" spans="2:13">
      <c r="B258" s="13"/>
      <c r="C258" s="273"/>
      <c r="D258" s="273"/>
      <c r="E258" s="273"/>
      <c r="F258" s="273"/>
      <c r="G258" s="273"/>
      <c r="H258" s="273"/>
      <c r="I258" s="273"/>
      <c r="J258" s="273"/>
      <c r="K258" s="273"/>
      <c r="L258" s="294"/>
      <c r="M258" s="13"/>
    </row>
    <row r="259" spans="2:13">
      <c r="B259" s="13"/>
      <c r="C259" s="273"/>
      <c r="D259" s="273"/>
      <c r="E259" s="273"/>
      <c r="F259" s="273"/>
      <c r="G259" s="273"/>
      <c r="H259" s="273"/>
      <c r="I259" s="273"/>
      <c r="J259" s="273"/>
      <c r="K259" s="273"/>
      <c r="L259" s="294"/>
      <c r="M259" s="13"/>
    </row>
    <row r="260" spans="2:13">
      <c r="B260" s="13"/>
      <c r="C260" s="273"/>
      <c r="D260" s="273"/>
      <c r="E260" s="273"/>
      <c r="F260" s="273"/>
      <c r="G260" s="273"/>
      <c r="H260" s="273"/>
      <c r="I260" s="273"/>
      <c r="J260" s="273"/>
      <c r="K260" s="273"/>
      <c r="L260" s="294"/>
      <c r="M260" s="13"/>
    </row>
    <row r="261" spans="2:13">
      <c r="B261" s="13"/>
      <c r="C261" s="273"/>
      <c r="D261" s="273"/>
      <c r="E261" s="273"/>
      <c r="F261" s="273"/>
      <c r="G261" s="273"/>
      <c r="H261" s="273"/>
      <c r="I261" s="273"/>
      <c r="J261" s="273"/>
      <c r="K261" s="273"/>
      <c r="L261" s="294"/>
      <c r="M261" s="13"/>
    </row>
    <row r="262" spans="2:13">
      <c r="B262" s="13"/>
      <c r="C262" s="273"/>
      <c r="D262" s="273"/>
      <c r="E262" s="273"/>
      <c r="F262" s="273"/>
      <c r="G262" s="273"/>
      <c r="H262" s="273"/>
      <c r="I262" s="273"/>
      <c r="J262" s="273"/>
      <c r="K262" s="273"/>
      <c r="L262" s="294"/>
      <c r="M262" s="13"/>
    </row>
    <row r="263" spans="2:13">
      <c r="B263" s="13"/>
      <c r="C263" s="273"/>
      <c r="D263" s="273"/>
      <c r="E263" s="273"/>
      <c r="F263" s="273"/>
      <c r="G263" s="273"/>
      <c r="H263" s="273"/>
      <c r="I263" s="273"/>
      <c r="J263" s="273"/>
      <c r="K263" s="273"/>
      <c r="L263" s="294"/>
      <c r="M263" s="13"/>
    </row>
    <row r="264" spans="2:13">
      <c r="B264" s="13"/>
      <c r="C264" s="273"/>
      <c r="D264" s="273"/>
      <c r="E264" s="273"/>
      <c r="F264" s="273"/>
      <c r="G264" s="273"/>
      <c r="H264" s="273"/>
      <c r="I264" s="273"/>
      <c r="J264" s="273"/>
      <c r="K264" s="273"/>
      <c r="L264" s="294"/>
      <c r="M264" s="13"/>
    </row>
    <row r="265" spans="2:13">
      <c r="B265" s="13"/>
      <c r="C265" s="273"/>
      <c r="D265" s="273"/>
      <c r="E265" s="273"/>
      <c r="F265" s="273"/>
      <c r="G265" s="273"/>
      <c r="H265" s="273"/>
      <c r="I265" s="273"/>
      <c r="J265" s="273"/>
      <c r="K265" s="273"/>
      <c r="L265" s="294"/>
      <c r="M265" s="13"/>
    </row>
    <row r="266" spans="2:13">
      <c r="B266" s="13"/>
      <c r="C266" s="273"/>
      <c r="D266" s="273"/>
      <c r="E266" s="273"/>
      <c r="F266" s="273"/>
      <c r="G266" s="273"/>
      <c r="H266" s="273"/>
      <c r="I266" s="273"/>
      <c r="J266" s="273"/>
      <c r="K266" s="273"/>
      <c r="L266" s="294"/>
      <c r="M266" s="13"/>
    </row>
    <row r="267" spans="2:13">
      <c r="B267" s="13"/>
      <c r="C267" s="273"/>
      <c r="D267" s="273"/>
      <c r="E267" s="273"/>
      <c r="F267" s="273"/>
      <c r="G267" s="273"/>
      <c r="H267" s="273"/>
      <c r="I267" s="273"/>
      <c r="J267" s="273"/>
      <c r="K267" s="273"/>
      <c r="L267" s="294"/>
      <c r="M267" s="13"/>
    </row>
    <row r="268" spans="2:13">
      <c r="B268" s="13"/>
      <c r="C268" s="273"/>
      <c r="D268" s="273"/>
      <c r="E268" s="273"/>
      <c r="F268" s="273"/>
      <c r="G268" s="273"/>
      <c r="H268" s="273"/>
      <c r="I268" s="273"/>
      <c r="J268" s="273"/>
      <c r="K268" s="273"/>
      <c r="L268" s="294"/>
      <c r="M268" s="13"/>
    </row>
    <row r="269" spans="2:13">
      <c r="B269" s="13"/>
      <c r="C269" s="273"/>
      <c r="D269" s="273"/>
      <c r="E269" s="273"/>
      <c r="F269" s="273"/>
      <c r="G269" s="273"/>
      <c r="H269" s="273"/>
      <c r="I269" s="273"/>
      <c r="J269" s="273"/>
      <c r="K269" s="273"/>
      <c r="L269" s="294"/>
      <c r="M269" s="13"/>
    </row>
    <row r="270" spans="2:13">
      <c r="B270" s="13"/>
      <c r="C270" s="273"/>
      <c r="D270" s="273"/>
      <c r="E270" s="273"/>
      <c r="F270" s="273"/>
      <c r="G270" s="273"/>
      <c r="H270" s="273"/>
      <c r="I270" s="273"/>
      <c r="J270" s="273"/>
      <c r="K270" s="273"/>
      <c r="L270" s="294"/>
      <c r="M270" s="13"/>
    </row>
    <row r="271" spans="2:13">
      <c r="B271" s="13"/>
      <c r="C271" s="273"/>
      <c r="D271" s="273"/>
      <c r="E271" s="273"/>
      <c r="F271" s="273"/>
      <c r="G271" s="273"/>
      <c r="H271" s="273"/>
      <c r="I271" s="273"/>
      <c r="J271" s="273"/>
      <c r="K271" s="273"/>
      <c r="L271" s="294"/>
      <c r="M271" s="13"/>
    </row>
    <row r="272" spans="2:13">
      <c r="B272" s="13"/>
      <c r="C272" s="273"/>
      <c r="D272" s="273"/>
      <c r="E272" s="273"/>
      <c r="F272" s="273"/>
      <c r="G272" s="273"/>
      <c r="H272" s="273"/>
      <c r="I272" s="273"/>
      <c r="J272" s="273"/>
      <c r="K272" s="273"/>
      <c r="L272" s="294"/>
      <c r="M272" s="13"/>
    </row>
    <row r="273" spans="2:13">
      <c r="B273" s="13"/>
      <c r="C273" s="273"/>
      <c r="D273" s="273"/>
      <c r="E273" s="273"/>
      <c r="F273" s="273"/>
      <c r="G273" s="273"/>
      <c r="H273" s="273"/>
      <c r="I273" s="273"/>
      <c r="J273" s="273"/>
      <c r="K273" s="273"/>
      <c r="L273" s="294"/>
      <c r="M273" s="13"/>
    </row>
    <row r="274" spans="2:13">
      <c r="B274" s="13"/>
      <c r="C274" s="273"/>
      <c r="D274" s="273"/>
      <c r="E274" s="273"/>
      <c r="F274" s="273"/>
      <c r="G274" s="273"/>
      <c r="H274" s="273"/>
      <c r="I274" s="273"/>
      <c r="J274" s="273"/>
      <c r="K274" s="273"/>
      <c r="L274" s="294"/>
      <c r="M274" s="13"/>
    </row>
    <row r="275" spans="2:13">
      <c r="B275" s="13"/>
      <c r="C275" s="273"/>
      <c r="D275" s="273"/>
      <c r="E275" s="273"/>
      <c r="F275" s="273"/>
      <c r="G275" s="273"/>
      <c r="H275" s="273"/>
      <c r="I275" s="273"/>
      <c r="J275" s="273"/>
      <c r="K275" s="273"/>
      <c r="L275" s="294"/>
      <c r="M275" s="13"/>
    </row>
    <row r="276" spans="2:13">
      <c r="B276" s="13"/>
      <c r="C276" s="273"/>
      <c r="D276" s="273"/>
      <c r="E276" s="273"/>
      <c r="F276" s="273"/>
      <c r="G276" s="273"/>
      <c r="H276" s="273"/>
      <c r="I276" s="273"/>
      <c r="J276" s="273"/>
      <c r="K276" s="273"/>
      <c r="L276" s="294"/>
      <c r="M276" s="13"/>
    </row>
    <row r="277" spans="2:13">
      <c r="B277" s="13"/>
      <c r="C277" s="273"/>
      <c r="D277" s="273"/>
      <c r="E277" s="273"/>
      <c r="F277" s="273"/>
      <c r="G277" s="273"/>
      <c r="H277" s="273"/>
      <c r="I277" s="273"/>
      <c r="J277" s="273"/>
      <c r="K277" s="273"/>
      <c r="L277" s="294"/>
      <c r="M277" s="13"/>
    </row>
    <row r="278" spans="2:13">
      <c r="B278" s="13"/>
      <c r="C278" s="273"/>
      <c r="D278" s="273"/>
      <c r="E278" s="273"/>
      <c r="F278" s="273"/>
      <c r="G278" s="273"/>
      <c r="H278" s="273"/>
      <c r="I278" s="273"/>
      <c r="J278" s="273"/>
      <c r="K278" s="273"/>
      <c r="L278" s="294"/>
      <c r="M278" s="13"/>
    </row>
    <row r="279" spans="2:13">
      <c r="B279" s="13"/>
      <c r="C279" s="273"/>
      <c r="D279" s="273"/>
      <c r="E279" s="273"/>
      <c r="F279" s="273"/>
      <c r="G279" s="273"/>
      <c r="H279" s="273"/>
      <c r="I279" s="273"/>
      <c r="J279" s="273"/>
      <c r="K279" s="273"/>
      <c r="L279" s="294"/>
      <c r="M279" s="13"/>
    </row>
    <row r="280" spans="2:13">
      <c r="B280" s="13"/>
      <c r="C280" s="273"/>
      <c r="D280" s="273"/>
      <c r="E280" s="273"/>
      <c r="F280" s="273"/>
      <c r="G280" s="273"/>
      <c r="H280" s="273"/>
      <c r="I280" s="273"/>
      <c r="J280" s="273"/>
      <c r="K280" s="273"/>
      <c r="L280" s="294"/>
      <c r="M280" s="13"/>
    </row>
    <row r="281" spans="2:13">
      <c r="B281" s="13"/>
      <c r="C281" s="273"/>
      <c r="D281" s="273"/>
      <c r="E281" s="273"/>
      <c r="F281" s="273"/>
      <c r="G281" s="273"/>
      <c r="H281" s="273"/>
      <c r="I281" s="273"/>
      <c r="J281" s="273"/>
      <c r="K281" s="273"/>
      <c r="L281" s="294"/>
      <c r="M281" s="13"/>
    </row>
    <row r="282" spans="2:13">
      <c r="B282" s="13"/>
      <c r="C282" s="273"/>
      <c r="D282" s="273"/>
      <c r="E282" s="273"/>
      <c r="F282" s="273"/>
      <c r="G282" s="273"/>
      <c r="H282" s="273"/>
      <c r="I282" s="273"/>
      <c r="J282" s="273"/>
      <c r="K282" s="273"/>
      <c r="L282" s="294"/>
      <c r="M282" s="13"/>
    </row>
    <row r="283" spans="2:13">
      <c r="B283" s="13"/>
      <c r="C283" s="273"/>
      <c r="D283" s="273"/>
      <c r="E283" s="273"/>
      <c r="F283" s="273"/>
      <c r="G283" s="273"/>
      <c r="H283" s="273"/>
      <c r="I283" s="273"/>
      <c r="J283" s="273"/>
      <c r="K283" s="273"/>
      <c r="L283" s="294"/>
      <c r="M283" s="13"/>
    </row>
    <row r="284" spans="2:13">
      <c r="B284" s="13"/>
      <c r="C284" s="273"/>
      <c r="D284" s="273"/>
      <c r="E284" s="273"/>
      <c r="F284" s="273"/>
      <c r="G284" s="273"/>
      <c r="H284" s="273"/>
      <c r="I284" s="273"/>
      <c r="J284" s="273"/>
      <c r="K284" s="273"/>
      <c r="L284" s="294"/>
      <c r="M284" s="13"/>
    </row>
    <row r="285" spans="2:13">
      <c r="B285" s="13"/>
      <c r="C285" s="273"/>
      <c r="D285" s="273"/>
      <c r="E285" s="273"/>
      <c r="F285" s="273"/>
      <c r="G285" s="273"/>
      <c r="H285" s="273"/>
      <c r="I285" s="273"/>
      <c r="J285" s="273"/>
      <c r="K285" s="273"/>
      <c r="L285" s="294"/>
      <c r="M285" s="13"/>
    </row>
    <row r="286" spans="2:13">
      <c r="B286" s="13"/>
      <c r="C286" s="273"/>
      <c r="D286" s="273"/>
      <c r="E286" s="273"/>
      <c r="F286" s="273"/>
      <c r="G286" s="273"/>
      <c r="H286" s="273"/>
      <c r="I286" s="273"/>
      <c r="J286" s="273"/>
      <c r="K286" s="273"/>
      <c r="L286" s="294"/>
      <c r="M286" s="13"/>
    </row>
    <row r="287" spans="2:13">
      <c r="B287" s="13"/>
      <c r="C287" s="273"/>
      <c r="D287" s="273"/>
      <c r="E287" s="273"/>
      <c r="F287" s="273"/>
      <c r="G287" s="273"/>
      <c r="H287" s="273"/>
      <c r="I287" s="273"/>
      <c r="J287" s="273"/>
      <c r="K287" s="273"/>
      <c r="L287" s="294"/>
      <c r="M287" s="13"/>
    </row>
    <row r="288" spans="2:13">
      <c r="B288" s="13"/>
      <c r="C288" s="273"/>
      <c r="D288" s="273"/>
      <c r="E288" s="273"/>
      <c r="F288" s="273"/>
      <c r="G288" s="273"/>
      <c r="H288" s="273"/>
      <c r="I288" s="273"/>
      <c r="J288" s="273"/>
      <c r="K288" s="273"/>
      <c r="L288" s="294"/>
      <c r="M288" s="13"/>
    </row>
    <row r="289" spans="2:13">
      <c r="B289" s="13"/>
      <c r="C289" s="273"/>
      <c r="D289" s="273"/>
      <c r="E289" s="273"/>
      <c r="F289" s="273"/>
      <c r="G289" s="273"/>
      <c r="H289" s="273"/>
      <c r="I289" s="273"/>
      <c r="J289" s="273"/>
      <c r="K289" s="273"/>
      <c r="L289" s="294"/>
      <c r="M289" s="13"/>
    </row>
    <row r="290" spans="2:13">
      <c r="B290" s="13"/>
      <c r="C290" s="273"/>
      <c r="D290" s="273"/>
      <c r="E290" s="273"/>
      <c r="F290" s="273"/>
      <c r="G290" s="273"/>
      <c r="H290" s="273"/>
      <c r="I290" s="273"/>
      <c r="J290" s="273"/>
      <c r="K290" s="273"/>
      <c r="L290" s="294"/>
      <c r="M290" s="13"/>
    </row>
    <row r="291" spans="2:13">
      <c r="B291" s="13"/>
      <c r="C291" s="273"/>
      <c r="D291" s="273"/>
      <c r="E291" s="273"/>
      <c r="F291" s="273"/>
      <c r="G291" s="273"/>
      <c r="H291" s="273"/>
      <c r="I291" s="273"/>
      <c r="J291" s="273"/>
      <c r="K291" s="273"/>
      <c r="L291" s="294"/>
      <c r="M291" s="13"/>
    </row>
    <row r="292" spans="2:13">
      <c r="B292" s="13"/>
      <c r="C292" s="273"/>
      <c r="D292" s="273"/>
      <c r="E292" s="273"/>
      <c r="F292" s="273"/>
      <c r="G292" s="273"/>
      <c r="H292" s="273"/>
      <c r="I292" s="273"/>
      <c r="J292" s="273"/>
      <c r="K292" s="273"/>
      <c r="L292" s="294"/>
      <c r="M292" s="13"/>
    </row>
    <row r="293" spans="2:13">
      <c r="B293" s="13"/>
      <c r="C293" s="273"/>
      <c r="D293" s="273"/>
      <c r="E293" s="273"/>
      <c r="F293" s="273"/>
      <c r="G293" s="273"/>
      <c r="H293" s="273"/>
      <c r="I293" s="273"/>
      <c r="J293" s="273"/>
      <c r="K293" s="273"/>
      <c r="L293" s="294"/>
      <c r="M293" s="13"/>
    </row>
    <row r="294" spans="2:13">
      <c r="B294" s="13"/>
      <c r="C294" s="275"/>
      <c r="D294" s="275"/>
      <c r="E294" s="275"/>
      <c r="F294" s="275"/>
      <c r="G294" s="275"/>
      <c r="H294" s="275"/>
      <c r="I294" s="275"/>
      <c r="J294" s="275"/>
      <c r="K294" s="275"/>
      <c r="L294" s="294"/>
      <c r="M294" s="13"/>
    </row>
    <row r="295" spans="2:13">
      <c r="B295" s="13"/>
      <c r="C295" s="273"/>
      <c r="D295" s="273"/>
      <c r="E295" s="273"/>
      <c r="F295" s="273"/>
      <c r="G295" s="273"/>
      <c r="H295" s="273"/>
      <c r="I295" s="273"/>
      <c r="J295" s="273"/>
      <c r="K295" s="273"/>
      <c r="L295" s="294"/>
      <c r="M295" s="13"/>
    </row>
    <row r="296" spans="2:13">
      <c r="B296" s="13"/>
      <c r="C296" s="273"/>
      <c r="D296" s="273"/>
      <c r="E296" s="273"/>
      <c r="F296" s="273"/>
      <c r="G296" s="273"/>
      <c r="H296" s="273"/>
      <c r="I296" s="273"/>
      <c r="J296" s="273"/>
      <c r="K296" s="273"/>
      <c r="L296" s="294"/>
      <c r="M296" s="13"/>
    </row>
    <row r="297" spans="2:13">
      <c r="B297" s="13"/>
      <c r="C297" s="273"/>
      <c r="D297" s="273"/>
      <c r="E297" s="273"/>
      <c r="F297" s="273"/>
      <c r="G297" s="273"/>
      <c r="H297" s="273"/>
      <c r="I297" s="273"/>
      <c r="J297" s="273"/>
      <c r="K297" s="273"/>
      <c r="L297" s="294"/>
      <c r="M297" s="13"/>
    </row>
    <row r="298" spans="2:13">
      <c r="B298" s="13"/>
      <c r="C298" s="273"/>
      <c r="D298" s="273"/>
      <c r="E298" s="273"/>
      <c r="F298" s="273"/>
      <c r="G298" s="273"/>
      <c r="H298" s="273"/>
      <c r="I298" s="273"/>
      <c r="J298" s="273"/>
      <c r="K298" s="273"/>
      <c r="L298" s="294"/>
      <c r="M298" s="13"/>
    </row>
    <row r="299" spans="2:13">
      <c r="B299" s="13"/>
      <c r="C299" s="273"/>
      <c r="D299" s="273"/>
      <c r="E299" s="273"/>
      <c r="F299" s="273"/>
      <c r="G299" s="273"/>
      <c r="H299" s="273"/>
      <c r="I299" s="273"/>
      <c r="J299" s="273"/>
      <c r="K299" s="273"/>
      <c r="L299" s="294"/>
      <c r="M299" s="13"/>
    </row>
    <row r="300" spans="2:13">
      <c r="B300" s="13"/>
      <c r="C300" s="273"/>
      <c r="D300" s="273"/>
      <c r="E300" s="273"/>
      <c r="F300" s="273"/>
      <c r="G300" s="273"/>
      <c r="H300" s="273"/>
      <c r="I300" s="273"/>
      <c r="J300" s="273"/>
      <c r="K300" s="273"/>
      <c r="L300" s="294"/>
      <c r="M300" s="13"/>
    </row>
    <row r="301" spans="2:13">
      <c r="B301" s="13"/>
      <c r="C301" s="273"/>
      <c r="D301" s="273"/>
      <c r="E301" s="273"/>
      <c r="F301" s="273"/>
      <c r="G301" s="273"/>
      <c r="H301" s="273"/>
      <c r="I301" s="273"/>
      <c r="J301" s="273"/>
      <c r="K301" s="273"/>
      <c r="L301" s="294"/>
      <c r="M301" s="13"/>
    </row>
    <row r="302" spans="2:13">
      <c r="B302" s="13"/>
      <c r="C302" s="273"/>
      <c r="D302" s="273"/>
      <c r="E302" s="273"/>
      <c r="F302" s="273"/>
      <c r="G302" s="273"/>
      <c r="H302" s="273"/>
      <c r="I302" s="273"/>
      <c r="J302" s="273"/>
      <c r="K302" s="273"/>
      <c r="L302" s="294"/>
      <c r="M302" s="13"/>
    </row>
    <row r="303" spans="2:13">
      <c r="B303" s="13"/>
      <c r="C303" s="273"/>
      <c r="D303" s="273"/>
      <c r="E303" s="273"/>
      <c r="F303" s="273"/>
      <c r="G303" s="273"/>
      <c r="H303" s="273"/>
      <c r="I303" s="273"/>
      <c r="J303" s="273"/>
      <c r="K303" s="273"/>
      <c r="L303" s="294"/>
      <c r="M303" s="13"/>
    </row>
    <row r="304" spans="2:13">
      <c r="B304" s="13"/>
      <c r="C304" s="273"/>
      <c r="D304" s="273"/>
      <c r="E304" s="273"/>
      <c r="F304" s="273"/>
      <c r="G304" s="273"/>
      <c r="H304" s="273"/>
      <c r="I304" s="273"/>
      <c r="J304" s="273"/>
      <c r="K304" s="273"/>
      <c r="L304" s="294"/>
      <c r="M304" s="13"/>
    </row>
    <row r="305" spans="2:13">
      <c r="B305" s="13"/>
      <c r="C305" s="273"/>
      <c r="D305" s="273"/>
      <c r="E305" s="273"/>
      <c r="F305" s="273"/>
      <c r="G305" s="273"/>
      <c r="H305" s="273"/>
      <c r="I305" s="273"/>
      <c r="J305" s="273"/>
      <c r="K305" s="273"/>
      <c r="L305" s="294"/>
      <c r="M305" s="13"/>
    </row>
    <row r="306" spans="2:13">
      <c r="B306" s="13"/>
      <c r="C306" s="273"/>
      <c r="D306" s="273"/>
      <c r="E306" s="273"/>
      <c r="F306" s="273"/>
      <c r="G306" s="273"/>
      <c r="H306" s="273"/>
      <c r="I306" s="273"/>
      <c r="J306" s="273"/>
      <c r="K306" s="273"/>
      <c r="L306" s="294"/>
      <c r="M306" s="13"/>
    </row>
    <row r="307" spans="2:13">
      <c r="B307" s="13"/>
      <c r="C307" s="273"/>
      <c r="D307" s="273"/>
      <c r="E307" s="273"/>
      <c r="F307" s="273"/>
      <c r="G307" s="273"/>
      <c r="H307" s="273"/>
      <c r="I307" s="273"/>
      <c r="J307" s="273"/>
      <c r="K307" s="273"/>
      <c r="L307" s="294"/>
      <c r="M307" s="13"/>
    </row>
    <row r="308" spans="2:13">
      <c r="B308" s="13"/>
      <c r="C308" s="273"/>
      <c r="D308" s="273"/>
      <c r="E308" s="273"/>
      <c r="F308" s="273"/>
      <c r="G308" s="273"/>
      <c r="H308" s="273"/>
      <c r="I308" s="273"/>
      <c r="J308" s="273"/>
      <c r="K308" s="273"/>
      <c r="L308" s="294"/>
      <c r="M308" s="13"/>
    </row>
    <row r="309" spans="2:13">
      <c r="B309" s="13"/>
      <c r="C309" s="273"/>
      <c r="D309" s="273"/>
      <c r="E309" s="273"/>
      <c r="F309" s="273"/>
      <c r="G309" s="273"/>
      <c r="H309" s="273"/>
      <c r="I309" s="273"/>
      <c r="J309" s="273"/>
      <c r="K309" s="273"/>
      <c r="L309" s="294"/>
      <c r="M309" s="13"/>
    </row>
    <row r="310" spans="2:13">
      <c r="B310" s="13"/>
      <c r="C310" s="273"/>
      <c r="D310" s="273"/>
      <c r="E310" s="273"/>
      <c r="F310" s="273"/>
      <c r="G310" s="273"/>
      <c r="H310" s="273"/>
      <c r="I310" s="273"/>
      <c r="J310" s="273"/>
      <c r="K310" s="273"/>
      <c r="L310" s="294"/>
      <c r="M310" s="13"/>
    </row>
    <row r="311" spans="2:13">
      <c r="B311" s="13"/>
      <c r="C311" s="273"/>
      <c r="D311" s="273"/>
      <c r="E311" s="273"/>
      <c r="F311" s="273"/>
      <c r="G311" s="273"/>
      <c r="H311" s="273"/>
      <c r="I311" s="273"/>
      <c r="J311" s="273"/>
      <c r="K311" s="273"/>
      <c r="L311" s="294"/>
      <c r="M311" s="13"/>
    </row>
    <row r="312" spans="2:13">
      <c r="B312" s="13"/>
      <c r="C312" s="273"/>
      <c r="D312" s="273"/>
      <c r="E312" s="273"/>
      <c r="F312" s="273"/>
      <c r="G312" s="273"/>
      <c r="H312" s="273"/>
      <c r="I312" s="273"/>
      <c r="J312" s="273"/>
      <c r="K312" s="273"/>
      <c r="L312" s="294"/>
      <c r="M312" s="13"/>
    </row>
    <row r="313" spans="2:13">
      <c r="B313" s="13"/>
      <c r="C313" s="273"/>
      <c r="D313" s="273"/>
      <c r="E313" s="273"/>
      <c r="F313" s="273"/>
      <c r="G313" s="273"/>
      <c r="H313" s="273"/>
      <c r="I313" s="273"/>
      <c r="J313" s="273"/>
      <c r="K313" s="273"/>
      <c r="L313" s="294"/>
      <c r="M313" s="13"/>
    </row>
    <row r="314" spans="2:13">
      <c r="B314" s="13"/>
      <c r="C314" s="273"/>
      <c r="D314" s="273"/>
      <c r="E314" s="273"/>
      <c r="F314" s="273"/>
      <c r="G314" s="273"/>
      <c r="H314" s="273"/>
      <c r="I314" s="273"/>
      <c r="J314" s="273"/>
      <c r="K314" s="273"/>
      <c r="L314" s="294"/>
      <c r="M314" s="13"/>
    </row>
    <row r="315" spans="2:13">
      <c r="B315" s="13"/>
      <c r="C315" s="273"/>
      <c r="D315" s="273"/>
      <c r="E315" s="273"/>
      <c r="F315" s="273"/>
      <c r="G315" s="273"/>
      <c r="H315" s="273"/>
      <c r="I315" s="273"/>
      <c r="J315" s="273"/>
      <c r="K315" s="273"/>
      <c r="L315" s="294"/>
      <c r="M315" s="13"/>
    </row>
    <row r="316" spans="2:13">
      <c r="B316" s="13"/>
      <c r="C316" s="273"/>
      <c r="D316" s="273"/>
      <c r="E316" s="273"/>
      <c r="F316" s="273"/>
      <c r="G316" s="273"/>
      <c r="H316" s="273"/>
      <c r="I316" s="273"/>
      <c r="J316" s="273"/>
      <c r="K316" s="273"/>
      <c r="L316" s="294"/>
      <c r="M316" s="13"/>
    </row>
    <row r="317" spans="2:13">
      <c r="B317" s="13"/>
      <c r="C317" s="273"/>
      <c r="D317" s="273"/>
      <c r="E317" s="273"/>
      <c r="F317" s="273"/>
      <c r="G317" s="273"/>
      <c r="H317" s="273"/>
      <c r="I317" s="273"/>
      <c r="J317" s="273"/>
      <c r="K317" s="273"/>
      <c r="L317" s="294"/>
      <c r="M317" s="13"/>
    </row>
    <row r="318" spans="2:13">
      <c r="B318" s="13"/>
      <c r="C318" s="273"/>
      <c r="D318" s="273"/>
      <c r="E318" s="273"/>
      <c r="F318" s="273"/>
      <c r="G318" s="273"/>
      <c r="H318" s="273"/>
      <c r="I318" s="273"/>
      <c r="J318" s="273"/>
      <c r="K318" s="273"/>
      <c r="L318" s="294"/>
      <c r="M318" s="13"/>
    </row>
    <row r="319" spans="2:13">
      <c r="B319" s="13"/>
      <c r="C319" s="273"/>
      <c r="D319" s="273"/>
      <c r="E319" s="273"/>
      <c r="F319" s="273"/>
      <c r="G319" s="273"/>
      <c r="H319" s="273"/>
      <c r="I319" s="273"/>
      <c r="J319" s="273"/>
      <c r="K319" s="273"/>
      <c r="L319" s="294"/>
      <c r="M319" s="13"/>
    </row>
    <row r="320" spans="2:13">
      <c r="B320" s="13"/>
      <c r="C320" s="273"/>
      <c r="D320" s="273"/>
      <c r="E320" s="273"/>
      <c r="F320" s="273"/>
      <c r="G320" s="273"/>
      <c r="H320" s="273"/>
      <c r="I320" s="273"/>
      <c r="J320" s="273"/>
      <c r="K320" s="273"/>
      <c r="L320" s="294"/>
      <c r="M320" s="13"/>
    </row>
    <row r="321" spans="2:13">
      <c r="B321" s="13"/>
      <c r="C321" s="273"/>
      <c r="D321" s="273"/>
      <c r="E321" s="273"/>
      <c r="F321" s="273"/>
      <c r="G321" s="273"/>
      <c r="H321" s="273"/>
      <c r="I321" s="273"/>
      <c r="J321" s="273"/>
      <c r="K321" s="273"/>
      <c r="L321" s="294"/>
      <c r="M321" s="13"/>
    </row>
    <row r="322" spans="2:13">
      <c r="B322" s="13"/>
      <c r="C322" s="273"/>
      <c r="D322" s="273"/>
      <c r="E322" s="273"/>
      <c r="F322" s="273"/>
      <c r="G322" s="273"/>
      <c r="H322" s="273"/>
      <c r="I322" s="273"/>
      <c r="J322" s="273"/>
      <c r="K322" s="273"/>
      <c r="L322" s="294"/>
      <c r="M322" s="13"/>
    </row>
    <row r="323" spans="2:13">
      <c r="B323" s="13"/>
      <c r="C323" s="273"/>
      <c r="D323" s="273"/>
      <c r="E323" s="273"/>
      <c r="F323" s="273"/>
      <c r="G323" s="273"/>
      <c r="H323" s="273"/>
      <c r="I323" s="273"/>
      <c r="J323" s="273"/>
      <c r="K323" s="273"/>
      <c r="L323" s="294"/>
      <c r="M323" s="13"/>
    </row>
    <row r="324" spans="2:13">
      <c r="B324" s="13"/>
      <c r="C324" s="273"/>
      <c r="D324" s="273"/>
      <c r="E324" s="273"/>
      <c r="F324" s="273"/>
      <c r="G324" s="273"/>
      <c r="H324" s="273"/>
      <c r="I324" s="273"/>
      <c r="J324" s="273"/>
      <c r="K324" s="273"/>
      <c r="L324" s="294"/>
      <c r="M324" s="13"/>
    </row>
    <row r="325" spans="2:13">
      <c r="B325" s="13"/>
      <c r="C325" s="273"/>
      <c r="D325" s="273"/>
      <c r="E325" s="273"/>
      <c r="F325" s="273"/>
      <c r="G325" s="273"/>
      <c r="H325" s="273"/>
      <c r="I325" s="273"/>
      <c r="J325" s="273"/>
      <c r="K325" s="273"/>
      <c r="L325" s="294"/>
      <c r="M325" s="13"/>
    </row>
    <row r="326" spans="2:13">
      <c r="B326" s="13"/>
      <c r="C326" s="273"/>
      <c r="D326" s="273"/>
      <c r="E326" s="273"/>
      <c r="F326" s="273"/>
      <c r="G326" s="273"/>
      <c r="H326" s="273"/>
      <c r="I326" s="273"/>
      <c r="J326" s="273"/>
      <c r="K326" s="273"/>
      <c r="L326" s="294"/>
      <c r="M326" s="13"/>
    </row>
    <row r="327" spans="2:13">
      <c r="B327" s="13"/>
      <c r="C327" s="273"/>
      <c r="D327" s="273"/>
      <c r="E327" s="273"/>
      <c r="F327" s="273"/>
      <c r="G327" s="273"/>
      <c r="H327" s="273"/>
      <c r="I327" s="273"/>
      <c r="J327" s="273"/>
      <c r="K327" s="273"/>
      <c r="L327" s="294"/>
      <c r="M327" s="13"/>
    </row>
    <row r="328" spans="2:13">
      <c r="B328" s="13"/>
      <c r="C328" s="273"/>
      <c r="D328" s="273"/>
      <c r="E328" s="273"/>
      <c r="F328" s="273"/>
      <c r="G328" s="273"/>
      <c r="H328" s="273"/>
      <c r="I328" s="273"/>
      <c r="J328" s="273"/>
      <c r="K328" s="273"/>
      <c r="L328" s="294"/>
      <c r="M328" s="13"/>
    </row>
    <row r="329" spans="2:13">
      <c r="B329" s="13"/>
      <c r="C329" s="273"/>
      <c r="D329" s="273"/>
      <c r="E329" s="273"/>
      <c r="F329" s="273"/>
      <c r="G329" s="273"/>
      <c r="H329" s="273"/>
      <c r="I329" s="273"/>
      <c r="J329" s="273"/>
      <c r="K329" s="273"/>
      <c r="L329" s="294"/>
      <c r="M329" s="13"/>
    </row>
    <row r="330" spans="2:13">
      <c r="B330" s="13"/>
      <c r="C330" s="273"/>
      <c r="D330" s="273"/>
      <c r="E330" s="273"/>
      <c r="F330" s="273"/>
      <c r="G330" s="273"/>
      <c r="H330" s="273"/>
      <c r="I330" s="273"/>
      <c r="J330" s="273"/>
      <c r="K330" s="273"/>
      <c r="L330" s="294"/>
      <c r="M330" s="13"/>
    </row>
    <row r="331" spans="2:13">
      <c r="B331" s="13"/>
      <c r="C331" s="273"/>
      <c r="D331" s="273"/>
      <c r="E331" s="273"/>
      <c r="F331" s="273"/>
      <c r="G331" s="273"/>
      <c r="H331" s="273"/>
      <c r="I331" s="273"/>
      <c r="J331" s="273"/>
      <c r="K331" s="273"/>
      <c r="L331" s="294"/>
      <c r="M331" s="13"/>
    </row>
    <row r="332" spans="2:13">
      <c r="B332" s="13"/>
      <c r="C332" s="273"/>
      <c r="D332" s="273"/>
      <c r="E332" s="273"/>
      <c r="F332" s="273"/>
      <c r="G332" s="273"/>
      <c r="H332" s="273"/>
      <c r="I332" s="273"/>
      <c r="J332" s="273"/>
      <c r="K332" s="273"/>
      <c r="L332" s="294"/>
      <c r="M332" s="13"/>
    </row>
    <row r="333" spans="2:13">
      <c r="B333" s="13"/>
      <c r="C333" s="273"/>
      <c r="D333" s="273"/>
      <c r="E333" s="273"/>
      <c r="F333" s="273"/>
      <c r="G333" s="273"/>
      <c r="H333" s="273"/>
      <c r="I333" s="273"/>
      <c r="J333" s="273"/>
      <c r="K333" s="273"/>
      <c r="L333" s="294"/>
      <c r="M333" s="13"/>
    </row>
    <row r="334" spans="2:13">
      <c r="B334" s="13"/>
      <c r="C334" s="273"/>
      <c r="D334" s="273"/>
      <c r="E334" s="273"/>
      <c r="F334" s="273"/>
      <c r="G334" s="273"/>
      <c r="H334" s="273"/>
      <c r="I334" s="273"/>
      <c r="J334" s="273"/>
      <c r="K334" s="273"/>
      <c r="L334" s="294"/>
      <c r="M334" s="13"/>
    </row>
    <row r="335" spans="2:13">
      <c r="B335" s="13"/>
      <c r="C335" s="275"/>
      <c r="D335" s="275"/>
      <c r="E335" s="273"/>
      <c r="F335" s="273"/>
      <c r="G335" s="273"/>
      <c r="H335" s="275"/>
      <c r="I335" s="275"/>
      <c r="J335" s="275"/>
      <c r="K335" s="275"/>
      <c r="L335" s="294"/>
      <c r="M335" s="13"/>
    </row>
    <row r="336" spans="2:13">
      <c r="B336" s="13"/>
      <c r="C336" s="273"/>
      <c r="D336" s="273"/>
      <c r="E336" s="273"/>
      <c r="F336" s="273"/>
      <c r="G336" s="273"/>
      <c r="H336" s="273"/>
      <c r="I336" s="273"/>
      <c r="J336" s="273"/>
      <c r="K336" s="273"/>
      <c r="L336" s="294"/>
      <c r="M336" s="13"/>
    </row>
    <row r="337" spans="2:13">
      <c r="B337" s="13"/>
      <c r="C337" s="273"/>
      <c r="D337" s="273"/>
      <c r="E337" s="273"/>
      <c r="F337" s="273"/>
      <c r="G337" s="273"/>
      <c r="H337" s="273"/>
      <c r="I337" s="273"/>
      <c r="J337" s="273"/>
      <c r="K337" s="273"/>
      <c r="L337" s="294"/>
      <c r="M337" s="13"/>
    </row>
    <row r="338" spans="2:13">
      <c r="B338" s="13"/>
      <c r="C338" s="273"/>
      <c r="D338" s="273"/>
      <c r="E338" s="273"/>
      <c r="F338" s="273"/>
      <c r="G338" s="273"/>
      <c r="H338" s="273"/>
      <c r="I338" s="273"/>
      <c r="J338" s="273"/>
      <c r="K338" s="273"/>
      <c r="L338" s="294"/>
      <c r="M338" s="13"/>
    </row>
    <row r="339" spans="2:13">
      <c r="B339" s="13"/>
      <c r="C339" s="273"/>
      <c r="D339" s="273"/>
      <c r="E339" s="273"/>
      <c r="F339" s="273"/>
      <c r="G339" s="273"/>
      <c r="H339" s="273"/>
      <c r="I339" s="273"/>
      <c r="J339" s="273"/>
      <c r="K339" s="273"/>
      <c r="L339" s="29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87"/>
      <c r="B1" s="587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283</v>
      </c>
    </row>
    <row r="6" spans="1:15">
      <c r="A6" s="256" t="s">
        <v>15</v>
      </c>
      <c r="K6" s="266">
        <f>Main!B10</f>
        <v>44250</v>
      </c>
    </row>
    <row r="7" spans="1:15">
      <c r="A7"/>
      <c r="C7" s="8" t="s">
        <v>284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84" t="s">
        <v>16</v>
      </c>
      <c r="B9" s="585" t="s">
        <v>18</v>
      </c>
      <c r="C9" s="583" t="s">
        <v>19</v>
      </c>
      <c r="D9" s="583" t="s">
        <v>20</v>
      </c>
      <c r="E9" s="583" t="s">
        <v>21</v>
      </c>
      <c r="F9" s="583"/>
      <c r="G9" s="583"/>
      <c r="H9" s="583" t="s">
        <v>22</v>
      </c>
      <c r="I9" s="583"/>
      <c r="J9" s="583"/>
      <c r="K9" s="260"/>
      <c r="L9" s="267"/>
      <c r="M9" s="268"/>
    </row>
    <row r="10" spans="1:15" ht="42.75" customHeight="1">
      <c r="A10" s="579"/>
      <c r="B10" s="581"/>
      <c r="C10" s="586" t="s">
        <v>23</v>
      </c>
      <c r="D10" s="586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215</v>
      </c>
    </row>
    <row r="11" spans="1:15" ht="12" customHeight="1">
      <c r="A11" s="254">
        <v>1</v>
      </c>
      <c r="B11" s="567" t="s">
        <v>285</v>
      </c>
      <c r="C11" s="540">
        <v>21024.45</v>
      </c>
      <c r="D11" s="541">
        <v>21226.799999999999</v>
      </c>
      <c r="E11" s="541">
        <v>20746.599999999999</v>
      </c>
      <c r="F11" s="541">
        <v>20468.75</v>
      </c>
      <c r="G11" s="541">
        <v>19988.55</v>
      </c>
      <c r="H11" s="541">
        <v>21504.649999999998</v>
      </c>
      <c r="I11" s="541">
        <v>21984.850000000002</v>
      </c>
      <c r="J11" s="541">
        <v>22262.699999999997</v>
      </c>
      <c r="K11" s="540">
        <v>21707</v>
      </c>
      <c r="L11" s="540">
        <v>20948.95</v>
      </c>
      <c r="M11" s="540">
        <v>8.2489999999999994E-2</v>
      </c>
    </row>
    <row r="12" spans="1:15" ht="12" customHeight="1">
      <c r="A12" s="254">
        <v>2</v>
      </c>
      <c r="B12" s="567" t="s">
        <v>787</v>
      </c>
      <c r="C12" s="540">
        <v>1456.4</v>
      </c>
      <c r="D12" s="541">
        <v>1472.1166666666668</v>
      </c>
      <c r="E12" s="541">
        <v>1414.2833333333335</v>
      </c>
      <c r="F12" s="541">
        <v>1372.1666666666667</v>
      </c>
      <c r="G12" s="541">
        <v>1314.3333333333335</v>
      </c>
      <c r="H12" s="541">
        <v>1514.2333333333336</v>
      </c>
      <c r="I12" s="541">
        <v>1572.0666666666666</v>
      </c>
      <c r="J12" s="541">
        <v>1614.1833333333336</v>
      </c>
      <c r="K12" s="540">
        <v>1529.95</v>
      </c>
      <c r="L12" s="540">
        <v>1430</v>
      </c>
      <c r="M12" s="540">
        <v>1.6155299999999999</v>
      </c>
    </row>
    <row r="13" spans="1:15" ht="12" customHeight="1">
      <c r="A13" s="254">
        <v>3</v>
      </c>
      <c r="B13" s="567" t="s">
        <v>818</v>
      </c>
      <c r="C13" s="540">
        <v>1434.3</v>
      </c>
      <c r="D13" s="541">
        <v>1448.1000000000001</v>
      </c>
      <c r="E13" s="541">
        <v>1411.2000000000003</v>
      </c>
      <c r="F13" s="541">
        <v>1388.1000000000001</v>
      </c>
      <c r="G13" s="541">
        <v>1351.2000000000003</v>
      </c>
      <c r="H13" s="541">
        <v>1471.2000000000003</v>
      </c>
      <c r="I13" s="541">
        <v>1508.1000000000004</v>
      </c>
      <c r="J13" s="541">
        <v>1531.2000000000003</v>
      </c>
      <c r="K13" s="540">
        <v>1485</v>
      </c>
      <c r="L13" s="540">
        <v>1425</v>
      </c>
      <c r="M13" s="540">
        <v>0.33943000000000001</v>
      </c>
    </row>
    <row r="14" spans="1:15" ht="12" customHeight="1">
      <c r="A14" s="254">
        <v>4</v>
      </c>
      <c r="B14" s="567" t="s">
        <v>38</v>
      </c>
      <c r="C14" s="540">
        <v>1700.35</v>
      </c>
      <c r="D14" s="541">
        <v>1714.9666666666665</v>
      </c>
      <c r="E14" s="541">
        <v>1675.0333333333328</v>
      </c>
      <c r="F14" s="541">
        <v>1649.7166666666665</v>
      </c>
      <c r="G14" s="541">
        <v>1609.7833333333328</v>
      </c>
      <c r="H14" s="541">
        <v>1740.2833333333328</v>
      </c>
      <c r="I14" s="541">
        <v>1780.2166666666667</v>
      </c>
      <c r="J14" s="541">
        <v>1805.5333333333328</v>
      </c>
      <c r="K14" s="540">
        <v>1754.9</v>
      </c>
      <c r="L14" s="540">
        <v>1689.65</v>
      </c>
      <c r="M14" s="540">
        <v>5.33284</v>
      </c>
    </row>
    <row r="15" spans="1:15" ht="12" customHeight="1">
      <c r="A15" s="254">
        <v>5</v>
      </c>
      <c r="B15" s="567" t="s">
        <v>286</v>
      </c>
      <c r="C15" s="540">
        <v>1857.05</v>
      </c>
      <c r="D15" s="541">
        <v>1855.7</v>
      </c>
      <c r="E15" s="541">
        <v>1831.3500000000001</v>
      </c>
      <c r="F15" s="541">
        <v>1805.65</v>
      </c>
      <c r="G15" s="541">
        <v>1781.3000000000002</v>
      </c>
      <c r="H15" s="541">
        <v>1881.4</v>
      </c>
      <c r="I15" s="541">
        <v>1905.75</v>
      </c>
      <c r="J15" s="541">
        <v>1931.45</v>
      </c>
      <c r="K15" s="540">
        <v>1880.05</v>
      </c>
      <c r="L15" s="540">
        <v>1830</v>
      </c>
      <c r="M15" s="540">
        <v>0.65688999999999997</v>
      </c>
    </row>
    <row r="16" spans="1:15" ht="12" customHeight="1">
      <c r="A16" s="254">
        <v>6</v>
      </c>
      <c r="B16" s="567" t="s">
        <v>287</v>
      </c>
      <c r="C16" s="540">
        <v>947</v>
      </c>
      <c r="D16" s="541">
        <v>956.91666666666663</v>
      </c>
      <c r="E16" s="541">
        <v>931.18333333333328</v>
      </c>
      <c r="F16" s="541">
        <v>915.36666666666667</v>
      </c>
      <c r="G16" s="541">
        <v>889.63333333333333</v>
      </c>
      <c r="H16" s="541">
        <v>972.73333333333323</v>
      </c>
      <c r="I16" s="541">
        <v>998.46666666666658</v>
      </c>
      <c r="J16" s="541">
        <v>1014.2833333333332</v>
      </c>
      <c r="K16" s="540">
        <v>982.65</v>
      </c>
      <c r="L16" s="540">
        <v>941.1</v>
      </c>
      <c r="M16" s="540">
        <v>2.1217899999999998</v>
      </c>
    </row>
    <row r="17" spans="1:13" ht="12" customHeight="1">
      <c r="A17" s="254">
        <v>7</v>
      </c>
      <c r="B17" s="567" t="s">
        <v>223</v>
      </c>
      <c r="C17" s="540">
        <v>1074.8499999999999</v>
      </c>
      <c r="D17" s="541">
        <v>1083.6166666666666</v>
      </c>
      <c r="E17" s="541">
        <v>1039.2333333333331</v>
      </c>
      <c r="F17" s="541">
        <v>1003.6166666666666</v>
      </c>
      <c r="G17" s="541">
        <v>959.23333333333312</v>
      </c>
      <c r="H17" s="541">
        <v>1119.2333333333331</v>
      </c>
      <c r="I17" s="541">
        <v>1163.6166666666668</v>
      </c>
      <c r="J17" s="541">
        <v>1199.2333333333331</v>
      </c>
      <c r="K17" s="540">
        <v>1128</v>
      </c>
      <c r="L17" s="540">
        <v>1048</v>
      </c>
      <c r="M17" s="540">
        <v>4.6238299999999999</v>
      </c>
    </row>
    <row r="18" spans="1:13" ht="12" customHeight="1">
      <c r="A18" s="254">
        <v>8</v>
      </c>
      <c r="B18" s="567" t="s">
        <v>735</v>
      </c>
      <c r="C18" s="540">
        <v>642.35</v>
      </c>
      <c r="D18" s="541">
        <v>646.33333333333337</v>
      </c>
      <c r="E18" s="541">
        <v>634.66666666666674</v>
      </c>
      <c r="F18" s="541">
        <v>626.98333333333335</v>
      </c>
      <c r="G18" s="541">
        <v>615.31666666666672</v>
      </c>
      <c r="H18" s="541">
        <v>654.01666666666677</v>
      </c>
      <c r="I18" s="541">
        <v>665.68333333333351</v>
      </c>
      <c r="J18" s="541">
        <v>673.36666666666679</v>
      </c>
      <c r="K18" s="540">
        <v>658</v>
      </c>
      <c r="L18" s="540">
        <v>638.65</v>
      </c>
      <c r="M18" s="540">
        <v>3.0841099999999999</v>
      </c>
    </row>
    <row r="19" spans="1:13" ht="12" customHeight="1">
      <c r="A19" s="254">
        <v>9</v>
      </c>
      <c r="B19" s="567" t="s">
        <v>736</v>
      </c>
      <c r="C19" s="540">
        <v>1222.3499999999999</v>
      </c>
      <c r="D19" s="541">
        <v>1213.4666666666665</v>
      </c>
      <c r="E19" s="541">
        <v>1191.9333333333329</v>
      </c>
      <c r="F19" s="541">
        <v>1161.5166666666664</v>
      </c>
      <c r="G19" s="541">
        <v>1139.9833333333329</v>
      </c>
      <c r="H19" s="541">
        <v>1243.883333333333</v>
      </c>
      <c r="I19" s="541">
        <v>1265.4166666666663</v>
      </c>
      <c r="J19" s="541">
        <v>1295.833333333333</v>
      </c>
      <c r="K19" s="540">
        <v>1235</v>
      </c>
      <c r="L19" s="540">
        <v>1183.05</v>
      </c>
      <c r="M19" s="540">
        <v>4.4241200000000003</v>
      </c>
    </row>
    <row r="20" spans="1:13" ht="12" customHeight="1">
      <c r="A20" s="254">
        <v>10</v>
      </c>
      <c r="B20" s="567" t="s">
        <v>288</v>
      </c>
      <c r="C20" s="540">
        <v>2242.4</v>
      </c>
      <c r="D20" s="541">
        <v>2243.416666666667</v>
      </c>
      <c r="E20" s="541">
        <v>2195.0333333333338</v>
      </c>
      <c r="F20" s="541">
        <v>2147.666666666667</v>
      </c>
      <c r="G20" s="541">
        <v>2099.2833333333338</v>
      </c>
      <c r="H20" s="541">
        <v>2290.7833333333338</v>
      </c>
      <c r="I20" s="541">
        <v>2339.166666666667</v>
      </c>
      <c r="J20" s="541">
        <v>2386.5333333333338</v>
      </c>
      <c r="K20" s="540">
        <v>2291.8000000000002</v>
      </c>
      <c r="L20" s="540">
        <v>2196.0500000000002</v>
      </c>
      <c r="M20" s="540">
        <v>0.68613000000000002</v>
      </c>
    </row>
    <row r="21" spans="1:13" ht="12" customHeight="1">
      <c r="A21" s="254">
        <v>11</v>
      </c>
      <c r="B21" s="567" t="s">
        <v>289</v>
      </c>
      <c r="C21" s="540">
        <v>14637.2</v>
      </c>
      <c r="D21" s="541">
        <v>14637.299999999997</v>
      </c>
      <c r="E21" s="541">
        <v>14484.949999999995</v>
      </c>
      <c r="F21" s="541">
        <v>14332.699999999997</v>
      </c>
      <c r="G21" s="541">
        <v>14180.349999999995</v>
      </c>
      <c r="H21" s="541">
        <v>14789.549999999996</v>
      </c>
      <c r="I21" s="541">
        <v>14941.899999999998</v>
      </c>
      <c r="J21" s="541">
        <v>15094.149999999996</v>
      </c>
      <c r="K21" s="540">
        <v>14789.65</v>
      </c>
      <c r="L21" s="540">
        <v>14485.05</v>
      </c>
      <c r="M21" s="540">
        <v>0.12942000000000001</v>
      </c>
    </row>
    <row r="22" spans="1:13" ht="12" customHeight="1">
      <c r="A22" s="254">
        <v>12</v>
      </c>
      <c r="B22" s="567" t="s">
        <v>40</v>
      </c>
      <c r="C22" s="540">
        <v>805.9</v>
      </c>
      <c r="D22" s="541">
        <v>799.81666666666661</v>
      </c>
      <c r="E22" s="541">
        <v>786.63333333333321</v>
      </c>
      <c r="F22" s="541">
        <v>767.36666666666656</v>
      </c>
      <c r="G22" s="541">
        <v>754.18333333333317</v>
      </c>
      <c r="H22" s="541">
        <v>819.08333333333326</v>
      </c>
      <c r="I22" s="541">
        <v>832.26666666666665</v>
      </c>
      <c r="J22" s="541">
        <v>851.5333333333333</v>
      </c>
      <c r="K22" s="540">
        <v>813</v>
      </c>
      <c r="L22" s="540">
        <v>780.55</v>
      </c>
      <c r="M22" s="540">
        <v>108.90564000000001</v>
      </c>
    </row>
    <row r="23" spans="1:13">
      <c r="A23" s="254">
        <v>13</v>
      </c>
      <c r="B23" s="567" t="s">
        <v>290</v>
      </c>
      <c r="C23" s="540">
        <v>1141.45</v>
      </c>
      <c r="D23" s="541">
        <v>1132.1666666666667</v>
      </c>
      <c r="E23" s="541">
        <v>1112.2833333333335</v>
      </c>
      <c r="F23" s="541">
        <v>1083.1166666666668</v>
      </c>
      <c r="G23" s="541">
        <v>1063.2333333333336</v>
      </c>
      <c r="H23" s="541">
        <v>1161.3333333333335</v>
      </c>
      <c r="I23" s="541">
        <v>1181.2166666666667</v>
      </c>
      <c r="J23" s="541">
        <v>1210.3833333333334</v>
      </c>
      <c r="K23" s="540">
        <v>1152.05</v>
      </c>
      <c r="L23" s="540">
        <v>1103</v>
      </c>
      <c r="M23" s="540">
        <v>9.5663800000000005</v>
      </c>
    </row>
    <row r="24" spans="1:13">
      <c r="A24" s="254">
        <v>14</v>
      </c>
      <c r="B24" s="567" t="s">
        <v>41</v>
      </c>
      <c r="C24" s="540">
        <v>673.8</v>
      </c>
      <c r="D24" s="541">
        <v>667.1</v>
      </c>
      <c r="E24" s="541">
        <v>655.7</v>
      </c>
      <c r="F24" s="541">
        <v>637.6</v>
      </c>
      <c r="G24" s="541">
        <v>626.20000000000005</v>
      </c>
      <c r="H24" s="541">
        <v>685.2</v>
      </c>
      <c r="I24" s="541">
        <v>696.59999999999991</v>
      </c>
      <c r="J24" s="541">
        <v>714.7</v>
      </c>
      <c r="K24" s="540">
        <v>678.5</v>
      </c>
      <c r="L24" s="540">
        <v>649</v>
      </c>
      <c r="M24" s="540">
        <v>167.39107000000001</v>
      </c>
    </row>
    <row r="25" spans="1:13">
      <c r="A25" s="254">
        <v>15</v>
      </c>
      <c r="B25" s="567" t="s">
        <v>837</v>
      </c>
      <c r="C25" s="540">
        <v>497.95</v>
      </c>
      <c r="D25" s="541">
        <v>499.38333333333338</v>
      </c>
      <c r="E25" s="541">
        <v>488.56666666666678</v>
      </c>
      <c r="F25" s="541">
        <v>479.18333333333339</v>
      </c>
      <c r="G25" s="541">
        <v>468.36666666666679</v>
      </c>
      <c r="H25" s="541">
        <v>508.76666666666677</v>
      </c>
      <c r="I25" s="541">
        <v>519.58333333333337</v>
      </c>
      <c r="J25" s="541">
        <v>528.9666666666667</v>
      </c>
      <c r="K25" s="540">
        <v>510.2</v>
      </c>
      <c r="L25" s="540">
        <v>490</v>
      </c>
      <c r="M25" s="540">
        <v>17.144290000000002</v>
      </c>
    </row>
    <row r="26" spans="1:13">
      <c r="A26" s="254">
        <v>16</v>
      </c>
      <c r="B26" s="567" t="s">
        <v>291</v>
      </c>
      <c r="C26" s="540">
        <v>759.5</v>
      </c>
      <c r="D26" s="541">
        <v>760.31666666666661</v>
      </c>
      <c r="E26" s="541">
        <v>744.18333333333317</v>
      </c>
      <c r="F26" s="541">
        <v>728.86666666666656</v>
      </c>
      <c r="G26" s="541">
        <v>712.73333333333312</v>
      </c>
      <c r="H26" s="541">
        <v>775.63333333333321</v>
      </c>
      <c r="I26" s="541">
        <v>791.76666666666665</v>
      </c>
      <c r="J26" s="541">
        <v>807.08333333333326</v>
      </c>
      <c r="K26" s="540">
        <v>776.45</v>
      </c>
      <c r="L26" s="540">
        <v>745</v>
      </c>
      <c r="M26" s="540">
        <v>9.5215200000000006</v>
      </c>
    </row>
    <row r="27" spans="1:13">
      <c r="A27" s="254">
        <v>17</v>
      </c>
      <c r="B27" s="567" t="s">
        <v>224</v>
      </c>
      <c r="C27" s="540">
        <v>106.15</v>
      </c>
      <c r="D27" s="541">
        <v>104.96666666666665</v>
      </c>
      <c r="E27" s="541">
        <v>99.683333333333309</v>
      </c>
      <c r="F27" s="541">
        <v>93.216666666666654</v>
      </c>
      <c r="G27" s="541">
        <v>87.933333333333309</v>
      </c>
      <c r="H27" s="541">
        <v>111.43333333333331</v>
      </c>
      <c r="I27" s="541">
        <v>116.71666666666664</v>
      </c>
      <c r="J27" s="541">
        <v>123.18333333333331</v>
      </c>
      <c r="K27" s="540">
        <v>110.25</v>
      </c>
      <c r="L27" s="540">
        <v>98.5</v>
      </c>
      <c r="M27" s="540">
        <v>264.30475000000001</v>
      </c>
    </row>
    <row r="28" spans="1:13">
      <c r="A28" s="254">
        <v>18</v>
      </c>
      <c r="B28" s="567" t="s">
        <v>225</v>
      </c>
      <c r="C28" s="540">
        <v>166.5</v>
      </c>
      <c r="D28" s="541">
        <v>166.53333333333333</v>
      </c>
      <c r="E28" s="541">
        <v>164.66666666666666</v>
      </c>
      <c r="F28" s="541">
        <v>162.83333333333331</v>
      </c>
      <c r="G28" s="541">
        <v>160.96666666666664</v>
      </c>
      <c r="H28" s="541">
        <v>168.36666666666667</v>
      </c>
      <c r="I28" s="541">
        <v>170.23333333333335</v>
      </c>
      <c r="J28" s="541">
        <v>172.06666666666669</v>
      </c>
      <c r="K28" s="540">
        <v>168.4</v>
      </c>
      <c r="L28" s="540">
        <v>164.7</v>
      </c>
      <c r="M28" s="540">
        <v>17.509889999999999</v>
      </c>
    </row>
    <row r="29" spans="1:13">
      <c r="A29" s="254">
        <v>19</v>
      </c>
      <c r="B29" s="567" t="s">
        <v>292</v>
      </c>
      <c r="C29" s="540">
        <v>371.3</v>
      </c>
      <c r="D29" s="541">
        <v>378.93333333333334</v>
      </c>
      <c r="E29" s="541">
        <v>362.36666666666667</v>
      </c>
      <c r="F29" s="541">
        <v>353.43333333333334</v>
      </c>
      <c r="G29" s="541">
        <v>336.86666666666667</v>
      </c>
      <c r="H29" s="541">
        <v>387.86666666666667</v>
      </c>
      <c r="I29" s="541">
        <v>404.43333333333339</v>
      </c>
      <c r="J29" s="541">
        <v>413.36666666666667</v>
      </c>
      <c r="K29" s="540">
        <v>395.5</v>
      </c>
      <c r="L29" s="540">
        <v>370</v>
      </c>
      <c r="M29" s="540">
        <v>3.58419</v>
      </c>
    </row>
    <row r="30" spans="1:13">
      <c r="A30" s="254">
        <v>20</v>
      </c>
      <c r="B30" s="567" t="s">
        <v>293</v>
      </c>
      <c r="C30" s="540">
        <v>284.85000000000002</v>
      </c>
      <c r="D30" s="541">
        <v>286.48333333333335</v>
      </c>
      <c r="E30" s="541">
        <v>279.31666666666672</v>
      </c>
      <c r="F30" s="541">
        <v>273.78333333333336</v>
      </c>
      <c r="G30" s="541">
        <v>266.61666666666673</v>
      </c>
      <c r="H30" s="541">
        <v>292.01666666666671</v>
      </c>
      <c r="I30" s="541">
        <v>299.18333333333334</v>
      </c>
      <c r="J30" s="541">
        <v>304.7166666666667</v>
      </c>
      <c r="K30" s="540">
        <v>293.64999999999998</v>
      </c>
      <c r="L30" s="540">
        <v>280.95</v>
      </c>
      <c r="M30" s="540">
        <v>2.15943</v>
      </c>
    </row>
    <row r="31" spans="1:13">
      <c r="A31" s="254">
        <v>21</v>
      </c>
      <c r="B31" s="567" t="s">
        <v>737</v>
      </c>
      <c r="C31" s="540">
        <v>5430.15</v>
      </c>
      <c r="D31" s="541">
        <v>5417.9833333333336</v>
      </c>
      <c r="E31" s="541">
        <v>5292.166666666667</v>
      </c>
      <c r="F31" s="541">
        <v>5154.1833333333334</v>
      </c>
      <c r="G31" s="541">
        <v>5028.3666666666668</v>
      </c>
      <c r="H31" s="541">
        <v>5555.9666666666672</v>
      </c>
      <c r="I31" s="541">
        <v>5681.7833333333328</v>
      </c>
      <c r="J31" s="541">
        <v>5819.7666666666673</v>
      </c>
      <c r="K31" s="540">
        <v>5543.8</v>
      </c>
      <c r="L31" s="540">
        <v>5280</v>
      </c>
      <c r="M31" s="540">
        <v>2.01993</v>
      </c>
    </row>
    <row r="32" spans="1:13">
      <c r="A32" s="254">
        <v>22</v>
      </c>
      <c r="B32" s="567" t="s">
        <v>226</v>
      </c>
      <c r="C32" s="540">
        <v>1775.1</v>
      </c>
      <c r="D32" s="541">
        <v>1766.7</v>
      </c>
      <c r="E32" s="541">
        <v>1738.4</v>
      </c>
      <c r="F32" s="541">
        <v>1701.7</v>
      </c>
      <c r="G32" s="541">
        <v>1673.4</v>
      </c>
      <c r="H32" s="541">
        <v>1803.4</v>
      </c>
      <c r="I32" s="541">
        <v>1831.6999999999998</v>
      </c>
      <c r="J32" s="541">
        <v>1868.4</v>
      </c>
      <c r="K32" s="540">
        <v>1795</v>
      </c>
      <c r="L32" s="540">
        <v>1730</v>
      </c>
      <c r="M32" s="540">
        <v>0.95730000000000004</v>
      </c>
    </row>
    <row r="33" spans="1:13">
      <c r="A33" s="254">
        <v>23</v>
      </c>
      <c r="B33" s="567" t="s">
        <v>294</v>
      </c>
      <c r="C33" s="540">
        <v>2188.9499999999998</v>
      </c>
      <c r="D33" s="541">
        <v>2189.1166666666668</v>
      </c>
      <c r="E33" s="541">
        <v>2149.2333333333336</v>
      </c>
      <c r="F33" s="541">
        <v>2109.5166666666669</v>
      </c>
      <c r="G33" s="541">
        <v>2069.6333333333337</v>
      </c>
      <c r="H33" s="541">
        <v>2228.8333333333335</v>
      </c>
      <c r="I33" s="541">
        <v>2268.7166666666667</v>
      </c>
      <c r="J33" s="541">
        <v>2308.4333333333334</v>
      </c>
      <c r="K33" s="540">
        <v>2229</v>
      </c>
      <c r="L33" s="540">
        <v>2149.4</v>
      </c>
      <c r="M33" s="540">
        <v>0.68723000000000001</v>
      </c>
    </row>
    <row r="34" spans="1:13">
      <c r="A34" s="254">
        <v>24</v>
      </c>
      <c r="B34" s="567" t="s">
        <v>738</v>
      </c>
      <c r="C34" s="540">
        <v>100.25</v>
      </c>
      <c r="D34" s="541">
        <v>101.18333333333334</v>
      </c>
      <c r="E34" s="541">
        <v>99.066666666666677</v>
      </c>
      <c r="F34" s="541">
        <v>97.88333333333334</v>
      </c>
      <c r="G34" s="541">
        <v>95.76666666666668</v>
      </c>
      <c r="H34" s="541">
        <v>102.36666666666667</v>
      </c>
      <c r="I34" s="541">
        <v>104.48333333333335</v>
      </c>
      <c r="J34" s="541">
        <v>105.66666666666667</v>
      </c>
      <c r="K34" s="540">
        <v>103.3</v>
      </c>
      <c r="L34" s="540">
        <v>100</v>
      </c>
      <c r="M34" s="540">
        <v>2.3634300000000001</v>
      </c>
    </row>
    <row r="35" spans="1:13">
      <c r="A35" s="254">
        <v>25</v>
      </c>
      <c r="B35" s="567" t="s">
        <v>295</v>
      </c>
      <c r="C35" s="540">
        <v>888.25</v>
      </c>
      <c r="D35" s="541">
        <v>888.9666666666667</v>
      </c>
      <c r="E35" s="541">
        <v>869.28333333333342</v>
      </c>
      <c r="F35" s="541">
        <v>850.31666666666672</v>
      </c>
      <c r="G35" s="541">
        <v>830.63333333333344</v>
      </c>
      <c r="H35" s="541">
        <v>907.93333333333339</v>
      </c>
      <c r="I35" s="541">
        <v>927.61666666666679</v>
      </c>
      <c r="J35" s="541">
        <v>946.58333333333337</v>
      </c>
      <c r="K35" s="540">
        <v>908.65</v>
      </c>
      <c r="L35" s="540">
        <v>870</v>
      </c>
      <c r="M35" s="540">
        <v>6.8015699999999999</v>
      </c>
    </row>
    <row r="36" spans="1:13">
      <c r="A36" s="254">
        <v>26</v>
      </c>
      <c r="B36" s="567" t="s">
        <v>227</v>
      </c>
      <c r="C36" s="540">
        <v>2758.4</v>
      </c>
      <c r="D36" s="541">
        <v>2787.7666666666664</v>
      </c>
      <c r="E36" s="541">
        <v>2695.6333333333328</v>
      </c>
      <c r="F36" s="541">
        <v>2632.8666666666663</v>
      </c>
      <c r="G36" s="541">
        <v>2540.7333333333327</v>
      </c>
      <c r="H36" s="541">
        <v>2850.5333333333328</v>
      </c>
      <c r="I36" s="541">
        <v>2942.6666666666661</v>
      </c>
      <c r="J36" s="541">
        <v>3005.4333333333329</v>
      </c>
      <c r="K36" s="540">
        <v>2879.9</v>
      </c>
      <c r="L36" s="540">
        <v>2725</v>
      </c>
      <c r="M36" s="540">
        <v>0.72607999999999995</v>
      </c>
    </row>
    <row r="37" spans="1:13">
      <c r="A37" s="254">
        <v>27</v>
      </c>
      <c r="B37" s="567" t="s">
        <v>739</v>
      </c>
      <c r="C37" s="540">
        <v>5037.8500000000004</v>
      </c>
      <c r="D37" s="541">
        <v>5074.7333333333327</v>
      </c>
      <c r="E37" s="541">
        <v>4971.2666666666655</v>
      </c>
      <c r="F37" s="541">
        <v>4904.6833333333325</v>
      </c>
      <c r="G37" s="541">
        <v>4801.2166666666653</v>
      </c>
      <c r="H37" s="541">
        <v>5141.3166666666657</v>
      </c>
      <c r="I37" s="541">
        <v>5244.7833333333328</v>
      </c>
      <c r="J37" s="541">
        <v>5311.3666666666659</v>
      </c>
      <c r="K37" s="540">
        <v>5178.2</v>
      </c>
      <c r="L37" s="540">
        <v>5008.1499999999996</v>
      </c>
      <c r="M37" s="540">
        <v>0.25725999999999999</v>
      </c>
    </row>
    <row r="38" spans="1:13">
      <c r="A38" s="254">
        <v>28</v>
      </c>
      <c r="B38" s="567" t="s">
        <v>802</v>
      </c>
      <c r="C38" s="540">
        <v>20.100000000000001</v>
      </c>
      <c r="D38" s="541">
        <v>20.216666666666665</v>
      </c>
      <c r="E38" s="541">
        <v>19.533333333333331</v>
      </c>
      <c r="F38" s="541">
        <v>18.966666666666665</v>
      </c>
      <c r="G38" s="541">
        <v>18.283333333333331</v>
      </c>
      <c r="H38" s="541">
        <v>20.783333333333331</v>
      </c>
      <c r="I38" s="541">
        <v>21.466666666666661</v>
      </c>
      <c r="J38" s="541">
        <v>22.033333333333331</v>
      </c>
      <c r="K38" s="540">
        <v>20.9</v>
      </c>
      <c r="L38" s="540">
        <v>19.649999999999999</v>
      </c>
      <c r="M38" s="540">
        <v>126.48551</v>
      </c>
    </row>
    <row r="39" spans="1:13">
      <c r="A39" s="254">
        <v>29</v>
      </c>
      <c r="B39" s="567" t="s">
        <v>44</v>
      </c>
      <c r="C39" s="540">
        <v>904.9</v>
      </c>
      <c r="D39" s="541">
        <v>898.6</v>
      </c>
      <c r="E39" s="541">
        <v>884.35</v>
      </c>
      <c r="F39" s="541">
        <v>863.8</v>
      </c>
      <c r="G39" s="541">
        <v>849.55</v>
      </c>
      <c r="H39" s="541">
        <v>919.15000000000009</v>
      </c>
      <c r="I39" s="541">
        <v>933.40000000000009</v>
      </c>
      <c r="J39" s="541">
        <v>953.95000000000016</v>
      </c>
      <c r="K39" s="540">
        <v>912.85</v>
      </c>
      <c r="L39" s="540">
        <v>878.05</v>
      </c>
      <c r="M39" s="540">
        <v>29.32938</v>
      </c>
    </row>
    <row r="40" spans="1:13">
      <c r="A40" s="254">
        <v>30</v>
      </c>
      <c r="B40" s="567" t="s">
        <v>297</v>
      </c>
      <c r="C40" s="540">
        <v>3114.65</v>
      </c>
      <c r="D40" s="541">
        <v>3123.2666666666664</v>
      </c>
      <c r="E40" s="541">
        <v>3071.583333333333</v>
      </c>
      <c r="F40" s="541">
        <v>3028.5166666666664</v>
      </c>
      <c r="G40" s="541">
        <v>2976.833333333333</v>
      </c>
      <c r="H40" s="541">
        <v>3166.333333333333</v>
      </c>
      <c r="I40" s="541">
        <v>3218.0166666666664</v>
      </c>
      <c r="J40" s="541">
        <v>3261.083333333333</v>
      </c>
      <c r="K40" s="540">
        <v>3174.95</v>
      </c>
      <c r="L40" s="540">
        <v>3080.2</v>
      </c>
      <c r="M40" s="540">
        <v>0.65690000000000004</v>
      </c>
    </row>
    <row r="41" spans="1:13">
      <c r="A41" s="254">
        <v>31</v>
      </c>
      <c r="B41" s="567" t="s">
        <v>45</v>
      </c>
      <c r="C41" s="540">
        <v>266.95</v>
      </c>
      <c r="D41" s="541">
        <v>269.83333333333331</v>
      </c>
      <c r="E41" s="541">
        <v>262.76666666666665</v>
      </c>
      <c r="F41" s="541">
        <v>258.58333333333331</v>
      </c>
      <c r="G41" s="541">
        <v>251.51666666666665</v>
      </c>
      <c r="H41" s="541">
        <v>274.01666666666665</v>
      </c>
      <c r="I41" s="541">
        <v>281.08333333333337</v>
      </c>
      <c r="J41" s="541">
        <v>285.26666666666665</v>
      </c>
      <c r="K41" s="540">
        <v>276.89999999999998</v>
      </c>
      <c r="L41" s="540">
        <v>265.64999999999998</v>
      </c>
      <c r="M41" s="540">
        <v>72.871849999999995</v>
      </c>
    </row>
    <row r="42" spans="1:13">
      <c r="A42" s="254">
        <v>32</v>
      </c>
      <c r="B42" s="567" t="s">
        <v>46</v>
      </c>
      <c r="C42" s="540">
        <v>2929.55</v>
      </c>
      <c r="D42" s="541">
        <v>2921.4500000000003</v>
      </c>
      <c r="E42" s="541">
        <v>2875.0000000000005</v>
      </c>
      <c r="F42" s="541">
        <v>2820.4500000000003</v>
      </c>
      <c r="G42" s="541">
        <v>2774.0000000000005</v>
      </c>
      <c r="H42" s="541">
        <v>2976.0000000000005</v>
      </c>
      <c r="I42" s="541">
        <v>3022.4500000000003</v>
      </c>
      <c r="J42" s="541">
        <v>3077.0000000000005</v>
      </c>
      <c r="K42" s="540">
        <v>2967.9</v>
      </c>
      <c r="L42" s="540">
        <v>2866.9</v>
      </c>
      <c r="M42" s="540">
        <v>12.46303</v>
      </c>
    </row>
    <row r="43" spans="1:13">
      <c r="A43" s="254">
        <v>33</v>
      </c>
      <c r="B43" s="567" t="s">
        <v>47</v>
      </c>
      <c r="C43" s="540">
        <v>228.4</v>
      </c>
      <c r="D43" s="541">
        <v>232.1</v>
      </c>
      <c r="E43" s="541">
        <v>223.1</v>
      </c>
      <c r="F43" s="541">
        <v>217.8</v>
      </c>
      <c r="G43" s="541">
        <v>208.8</v>
      </c>
      <c r="H43" s="541">
        <v>237.39999999999998</v>
      </c>
      <c r="I43" s="541">
        <v>246.39999999999998</v>
      </c>
      <c r="J43" s="541">
        <v>251.69999999999996</v>
      </c>
      <c r="K43" s="540">
        <v>241.1</v>
      </c>
      <c r="L43" s="540">
        <v>226.8</v>
      </c>
      <c r="M43" s="540">
        <v>102.23609</v>
      </c>
    </row>
    <row r="44" spans="1:13">
      <c r="A44" s="254">
        <v>34</v>
      </c>
      <c r="B44" s="567" t="s">
        <v>48</v>
      </c>
      <c r="C44" s="540">
        <v>122.15</v>
      </c>
      <c r="D44" s="541">
        <v>122.88333333333333</v>
      </c>
      <c r="E44" s="541">
        <v>120.16666666666666</v>
      </c>
      <c r="F44" s="541">
        <v>118.18333333333334</v>
      </c>
      <c r="G44" s="541">
        <v>115.46666666666667</v>
      </c>
      <c r="H44" s="541">
        <v>124.86666666666665</v>
      </c>
      <c r="I44" s="541">
        <v>127.58333333333331</v>
      </c>
      <c r="J44" s="541">
        <v>129.56666666666663</v>
      </c>
      <c r="K44" s="540">
        <v>125.6</v>
      </c>
      <c r="L44" s="540">
        <v>120.9</v>
      </c>
      <c r="M44" s="540">
        <v>255.23142999999999</v>
      </c>
    </row>
    <row r="45" spans="1:13">
      <c r="A45" s="254">
        <v>35</v>
      </c>
      <c r="B45" s="567" t="s">
        <v>298</v>
      </c>
      <c r="C45" s="540">
        <v>107.5</v>
      </c>
      <c r="D45" s="541">
        <v>108.48333333333333</v>
      </c>
      <c r="E45" s="541">
        <v>105.06666666666666</v>
      </c>
      <c r="F45" s="541">
        <v>102.63333333333333</v>
      </c>
      <c r="G45" s="541">
        <v>99.216666666666654</v>
      </c>
      <c r="H45" s="541">
        <v>110.91666666666667</v>
      </c>
      <c r="I45" s="541">
        <v>114.33333333333333</v>
      </c>
      <c r="J45" s="541">
        <v>116.76666666666668</v>
      </c>
      <c r="K45" s="540">
        <v>111.9</v>
      </c>
      <c r="L45" s="540">
        <v>106.05</v>
      </c>
      <c r="M45" s="540">
        <v>10.104050000000001</v>
      </c>
    </row>
    <row r="46" spans="1:13">
      <c r="A46" s="254">
        <v>36</v>
      </c>
      <c r="B46" s="567" t="s">
        <v>50</v>
      </c>
      <c r="C46" s="540">
        <v>2387.0500000000002</v>
      </c>
      <c r="D46" s="541">
        <v>2405.0166666666669</v>
      </c>
      <c r="E46" s="541">
        <v>2362.0333333333338</v>
      </c>
      <c r="F46" s="541">
        <v>2337.0166666666669</v>
      </c>
      <c r="G46" s="541">
        <v>2294.0333333333338</v>
      </c>
      <c r="H46" s="541">
        <v>2430.0333333333338</v>
      </c>
      <c r="I46" s="541">
        <v>2473.0166666666664</v>
      </c>
      <c r="J46" s="541">
        <v>2498.0333333333338</v>
      </c>
      <c r="K46" s="540">
        <v>2448</v>
      </c>
      <c r="L46" s="540">
        <v>2380</v>
      </c>
      <c r="M46" s="540">
        <v>20.026420000000002</v>
      </c>
    </row>
    <row r="47" spans="1:13">
      <c r="A47" s="254">
        <v>37</v>
      </c>
      <c r="B47" s="567" t="s">
        <v>299</v>
      </c>
      <c r="C47" s="540">
        <v>146.1</v>
      </c>
      <c r="D47" s="541">
        <v>147.9</v>
      </c>
      <c r="E47" s="541">
        <v>143.80000000000001</v>
      </c>
      <c r="F47" s="541">
        <v>141.5</v>
      </c>
      <c r="G47" s="541">
        <v>137.4</v>
      </c>
      <c r="H47" s="541">
        <v>150.20000000000002</v>
      </c>
      <c r="I47" s="541">
        <v>154.29999999999998</v>
      </c>
      <c r="J47" s="541">
        <v>156.60000000000002</v>
      </c>
      <c r="K47" s="540">
        <v>152</v>
      </c>
      <c r="L47" s="540">
        <v>145.6</v>
      </c>
      <c r="M47" s="540">
        <v>1.41757</v>
      </c>
    </row>
    <row r="48" spans="1:13">
      <c r="A48" s="254">
        <v>38</v>
      </c>
      <c r="B48" s="567" t="s">
        <v>300</v>
      </c>
      <c r="C48" s="540">
        <v>3564.05</v>
      </c>
      <c r="D48" s="541">
        <v>3589.3833333333332</v>
      </c>
      <c r="E48" s="541">
        <v>3524.6666666666665</v>
      </c>
      <c r="F48" s="541">
        <v>3485.2833333333333</v>
      </c>
      <c r="G48" s="541">
        <v>3420.5666666666666</v>
      </c>
      <c r="H48" s="541">
        <v>3628.7666666666664</v>
      </c>
      <c r="I48" s="541">
        <v>3693.4833333333336</v>
      </c>
      <c r="J48" s="541">
        <v>3732.8666666666663</v>
      </c>
      <c r="K48" s="540">
        <v>3654.1</v>
      </c>
      <c r="L48" s="540">
        <v>3550</v>
      </c>
      <c r="M48" s="540">
        <v>0.22342999999999999</v>
      </c>
    </row>
    <row r="49" spans="1:13">
      <c r="A49" s="254">
        <v>39</v>
      </c>
      <c r="B49" s="567" t="s">
        <v>301</v>
      </c>
      <c r="C49" s="540">
        <v>2073.5500000000002</v>
      </c>
      <c r="D49" s="541">
        <v>2064.65</v>
      </c>
      <c r="E49" s="541">
        <v>2045.3000000000002</v>
      </c>
      <c r="F49" s="541">
        <v>2017.0500000000002</v>
      </c>
      <c r="G49" s="541">
        <v>1997.7000000000003</v>
      </c>
      <c r="H49" s="541">
        <v>2092.9</v>
      </c>
      <c r="I49" s="541">
        <v>2112.2499999999995</v>
      </c>
      <c r="J49" s="541">
        <v>2140.5</v>
      </c>
      <c r="K49" s="540">
        <v>2084</v>
      </c>
      <c r="L49" s="540">
        <v>2036.4</v>
      </c>
      <c r="M49" s="540">
        <v>1.1634199999999999</v>
      </c>
    </row>
    <row r="50" spans="1:13">
      <c r="A50" s="254">
        <v>40</v>
      </c>
      <c r="B50" s="567" t="s">
        <v>302</v>
      </c>
      <c r="C50" s="540">
        <v>6421.95</v>
      </c>
      <c r="D50" s="541">
        <v>6467.3166666666666</v>
      </c>
      <c r="E50" s="541">
        <v>6354.6333333333332</v>
      </c>
      <c r="F50" s="541">
        <v>6287.3166666666666</v>
      </c>
      <c r="G50" s="541">
        <v>6174.6333333333332</v>
      </c>
      <c r="H50" s="541">
        <v>6534.6333333333332</v>
      </c>
      <c r="I50" s="541">
        <v>6647.3166666666657</v>
      </c>
      <c r="J50" s="541">
        <v>6714.6333333333332</v>
      </c>
      <c r="K50" s="540">
        <v>6580</v>
      </c>
      <c r="L50" s="540">
        <v>6400</v>
      </c>
      <c r="M50" s="540">
        <v>0.20139000000000001</v>
      </c>
    </row>
    <row r="51" spans="1:13">
      <c r="A51" s="254">
        <v>41</v>
      </c>
      <c r="B51" s="567" t="s">
        <v>52</v>
      </c>
      <c r="C51" s="540">
        <v>856.4</v>
      </c>
      <c r="D51" s="541">
        <v>865.36666666666667</v>
      </c>
      <c r="E51" s="541">
        <v>840.0333333333333</v>
      </c>
      <c r="F51" s="541">
        <v>823.66666666666663</v>
      </c>
      <c r="G51" s="541">
        <v>798.33333333333326</v>
      </c>
      <c r="H51" s="541">
        <v>881.73333333333335</v>
      </c>
      <c r="I51" s="541">
        <v>907.06666666666661</v>
      </c>
      <c r="J51" s="541">
        <v>923.43333333333339</v>
      </c>
      <c r="K51" s="540">
        <v>890.7</v>
      </c>
      <c r="L51" s="540">
        <v>849</v>
      </c>
      <c r="M51" s="540">
        <v>32.059579999999997</v>
      </c>
    </row>
    <row r="52" spans="1:13">
      <c r="A52" s="254">
        <v>42</v>
      </c>
      <c r="B52" s="567" t="s">
        <v>303</v>
      </c>
      <c r="C52" s="540">
        <v>479.8</v>
      </c>
      <c r="D52" s="541">
        <v>483.93333333333334</v>
      </c>
      <c r="E52" s="541">
        <v>473.91666666666669</v>
      </c>
      <c r="F52" s="541">
        <v>468.03333333333336</v>
      </c>
      <c r="G52" s="541">
        <v>458.01666666666671</v>
      </c>
      <c r="H52" s="541">
        <v>489.81666666666666</v>
      </c>
      <c r="I52" s="541">
        <v>499.83333333333331</v>
      </c>
      <c r="J52" s="541">
        <v>505.71666666666664</v>
      </c>
      <c r="K52" s="540">
        <v>493.95</v>
      </c>
      <c r="L52" s="540">
        <v>478.05</v>
      </c>
      <c r="M52" s="540">
        <v>1.97641</v>
      </c>
    </row>
    <row r="53" spans="1:13">
      <c r="A53" s="254">
        <v>43</v>
      </c>
      <c r="B53" s="567" t="s">
        <v>228</v>
      </c>
      <c r="C53" s="540">
        <v>2992.6</v>
      </c>
      <c r="D53" s="541">
        <v>3017</v>
      </c>
      <c r="E53" s="541">
        <v>2925.6</v>
      </c>
      <c r="F53" s="541">
        <v>2858.6</v>
      </c>
      <c r="G53" s="541">
        <v>2767.2</v>
      </c>
      <c r="H53" s="541">
        <v>3084</v>
      </c>
      <c r="I53" s="541">
        <v>3175.3999999999996</v>
      </c>
      <c r="J53" s="541">
        <v>3242.4</v>
      </c>
      <c r="K53" s="540">
        <v>3108.4</v>
      </c>
      <c r="L53" s="540">
        <v>2950</v>
      </c>
      <c r="M53" s="540">
        <v>2.9319000000000002</v>
      </c>
    </row>
    <row r="54" spans="1:13">
      <c r="A54" s="254">
        <v>44</v>
      </c>
      <c r="B54" s="567" t="s">
        <v>54</v>
      </c>
      <c r="C54" s="540">
        <v>719.45</v>
      </c>
      <c r="D54" s="541">
        <v>728.1</v>
      </c>
      <c r="E54" s="541">
        <v>706.35</v>
      </c>
      <c r="F54" s="541">
        <v>693.25</v>
      </c>
      <c r="G54" s="541">
        <v>671.5</v>
      </c>
      <c r="H54" s="541">
        <v>741.2</v>
      </c>
      <c r="I54" s="541">
        <v>762.95</v>
      </c>
      <c r="J54" s="541">
        <v>776.05000000000007</v>
      </c>
      <c r="K54" s="540">
        <v>749.85</v>
      </c>
      <c r="L54" s="540">
        <v>715</v>
      </c>
      <c r="M54" s="540">
        <v>181.23202000000001</v>
      </c>
    </row>
    <row r="55" spans="1:13">
      <c r="A55" s="254">
        <v>45</v>
      </c>
      <c r="B55" s="567" t="s">
        <v>304</v>
      </c>
      <c r="C55" s="540">
        <v>1976.8</v>
      </c>
      <c r="D55" s="541">
        <v>1989.9833333333333</v>
      </c>
      <c r="E55" s="541">
        <v>1941.8666666666668</v>
      </c>
      <c r="F55" s="541">
        <v>1906.9333333333334</v>
      </c>
      <c r="G55" s="541">
        <v>1858.8166666666668</v>
      </c>
      <c r="H55" s="541">
        <v>2024.9166666666667</v>
      </c>
      <c r="I55" s="541">
        <v>2073.0333333333328</v>
      </c>
      <c r="J55" s="541">
        <v>2107.9666666666667</v>
      </c>
      <c r="K55" s="540">
        <v>2038.1</v>
      </c>
      <c r="L55" s="540">
        <v>1955.05</v>
      </c>
      <c r="M55" s="540">
        <v>0.49920999999999999</v>
      </c>
    </row>
    <row r="56" spans="1:13">
      <c r="A56" s="254">
        <v>46</v>
      </c>
      <c r="B56" s="567" t="s">
        <v>305</v>
      </c>
      <c r="C56" s="540">
        <v>959.2</v>
      </c>
      <c r="D56" s="541">
        <v>964.56666666666661</v>
      </c>
      <c r="E56" s="541">
        <v>946.63333333333321</v>
      </c>
      <c r="F56" s="541">
        <v>934.06666666666661</v>
      </c>
      <c r="G56" s="541">
        <v>916.13333333333321</v>
      </c>
      <c r="H56" s="541">
        <v>977.13333333333321</v>
      </c>
      <c r="I56" s="541">
        <v>995.06666666666661</v>
      </c>
      <c r="J56" s="541">
        <v>1007.6333333333332</v>
      </c>
      <c r="K56" s="540">
        <v>982.5</v>
      </c>
      <c r="L56" s="540">
        <v>952</v>
      </c>
      <c r="M56" s="540">
        <v>3.7767900000000001</v>
      </c>
    </row>
    <row r="57" spans="1:13">
      <c r="A57" s="254">
        <v>47</v>
      </c>
      <c r="B57" s="567" t="s">
        <v>306</v>
      </c>
      <c r="C57" s="540">
        <v>575.25</v>
      </c>
      <c r="D57" s="541">
        <v>580.7166666666667</v>
      </c>
      <c r="E57" s="541">
        <v>567.53333333333342</v>
      </c>
      <c r="F57" s="541">
        <v>559.81666666666672</v>
      </c>
      <c r="G57" s="541">
        <v>546.63333333333344</v>
      </c>
      <c r="H57" s="541">
        <v>588.43333333333339</v>
      </c>
      <c r="I57" s="541">
        <v>601.61666666666679</v>
      </c>
      <c r="J57" s="541">
        <v>609.33333333333337</v>
      </c>
      <c r="K57" s="540">
        <v>593.9</v>
      </c>
      <c r="L57" s="540">
        <v>573</v>
      </c>
      <c r="M57" s="540">
        <v>3.7439</v>
      </c>
    </row>
    <row r="58" spans="1:13">
      <c r="A58" s="254">
        <v>48</v>
      </c>
      <c r="B58" s="567" t="s">
        <v>55</v>
      </c>
      <c r="C58" s="540">
        <v>3971.55</v>
      </c>
      <c r="D58" s="541">
        <v>3979.4666666666667</v>
      </c>
      <c r="E58" s="541">
        <v>3918.9333333333334</v>
      </c>
      <c r="F58" s="541">
        <v>3866.3166666666666</v>
      </c>
      <c r="G58" s="541">
        <v>3805.7833333333333</v>
      </c>
      <c r="H58" s="541">
        <v>4032.0833333333335</v>
      </c>
      <c r="I58" s="541">
        <v>4092.6166666666672</v>
      </c>
      <c r="J58" s="541">
        <v>4145.2333333333336</v>
      </c>
      <c r="K58" s="540">
        <v>4040</v>
      </c>
      <c r="L58" s="540">
        <v>3926.85</v>
      </c>
      <c r="M58" s="540">
        <v>7.6231</v>
      </c>
    </row>
    <row r="59" spans="1:13">
      <c r="A59" s="254">
        <v>49</v>
      </c>
      <c r="B59" s="567" t="s">
        <v>307</v>
      </c>
      <c r="C59" s="540">
        <v>244.85</v>
      </c>
      <c r="D59" s="541">
        <v>247.1</v>
      </c>
      <c r="E59" s="541">
        <v>240.54999999999998</v>
      </c>
      <c r="F59" s="541">
        <v>236.25</v>
      </c>
      <c r="G59" s="541">
        <v>229.7</v>
      </c>
      <c r="H59" s="541">
        <v>251.39999999999998</v>
      </c>
      <c r="I59" s="541">
        <v>257.95</v>
      </c>
      <c r="J59" s="541">
        <v>262.25</v>
      </c>
      <c r="K59" s="540">
        <v>253.65</v>
      </c>
      <c r="L59" s="540">
        <v>242.8</v>
      </c>
      <c r="M59" s="540">
        <v>6.4792899999999998</v>
      </c>
    </row>
    <row r="60" spans="1:13" ht="12" customHeight="1">
      <c r="A60" s="254">
        <v>50</v>
      </c>
      <c r="B60" s="567" t="s">
        <v>308</v>
      </c>
      <c r="C60" s="540">
        <v>924.9</v>
      </c>
      <c r="D60" s="541">
        <v>945.48333333333323</v>
      </c>
      <c r="E60" s="541">
        <v>891.96666666666647</v>
      </c>
      <c r="F60" s="541">
        <v>859.03333333333319</v>
      </c>
      <c r="G60" s="541">
        <v>805.51666666666642</v>
      </c>
      <c r="H60" s="541">
        <v>978.41666666666652</v>
      </c>
      <c r="I60" s="541">
        <v>1031.9333333333332</v>
      </c>
      <c r="J60" s="541">
        <v>1064.8666666666666</v>
      </c>
      <c r="K60" s="540">
        <v>999</v>
      </c>
      <c r="L60" s="540">
        <v>912.55</v>
      </c>
      <c r="M60" s="540">
        <v>5.3842600000000003</v>
      </c>
    </row>
    <row r="61" spans="1:13">
      <c r="A61" s="254">
        <v>51</v>
      </c>
      <c r="B61" s="567" t="s">
        <v>58</v>
      </c>
      <c r="C61" s="540">
        <v>5376.85</v>
      </c>
      <c r="D61" s="541">
        <v>5416.7666666666664</v>
      </c>
      <c r="E61" s="541">
        <v>5294.833333333333</v>
      </c>
      <c r="F61" s="541">
        <v>5212.8166666666666</v>
      </c>
      <c r="G61" s="541">
        <v>5090.8833333333332</v>
      </c>
      <c r="H61" s="541">
        <v>5498.7833333333328</v>
      </c>
      <c r="I61" s="541">
        <v>5620.7166666666672</v>
      </c>
      <c r="J61" s="541">
        <v>5702.7333333333327</v>
      </c>
      <c r="K61" s="540">
        <v>5538.7</v>
      </c>
      <c r="L61" s="540">
        <v>5334.75</v>
      </c>
      <c r="M61" s="540">
        <v>20.00563</v>
      </c>
    </row>
    <row r="62" spans="1:13">
      <c r="A62" s="254">
        <v>52</v>
      </c>
      <c r="B62" s="567" t="s">
        <v>57</v>
      </c>
      <c r="C62" s="540">
        <v>10000.6</v>
      </c>
      <c r="D62" s="541">
        <v>10069.983333333335</v>
      </c>
      <c r="E62" s="541">
        <v>9890.7666666666701</v>
      </c>
      <c r="F62" s="541">
        <v>9780.9333333333343</v>
      </c>
      <c r="G62" s="541">
        <v>9601.716666666669</v>
      </c>
      <c r="H62" s="541">
        <v>10179.816666666671</v>
      </c>
      <c r="I62" s="541">
        <v>10359.033333333335</v>
      </c>
      <c r="J62" s="541">
        <v>10468.866666666672</v>
      </c>
      <c r="K62" s="540">
        <v>10249.200000000001</v>
      </c>
      <c r="L62" s="540">
        <v>9960.15</v>
      </c>
      <c r="M62" s="540">
        <v>4.2690799999999998</v>
      </c>
    </row>
    <row r="63" spans="1:13">
      <c r="A63" s="254">
        <v>53</v>
      </c>
      <c r="B63" s="567" t="s">
        <v>229</v>
      </c>
      <c r="C63" s="540">
        <v>3601.05</v>
      </c>
      <c r="D63" s="541">
        <v>3599.6833333333329</v>
      </c>
      <c r="E63" s="541">
        <v>3573.8166666666657</v>
      </c>
      <c r="F63" s="541">
        <v>3546.5833333333326</v>
      </c>
      <c r="G63" s="541">
        <v>3520.7166666666653</v>
      </c>
      <c r="H63" s="541">
        <v>3626.9166666666661</v>
      </c>
      <c r="I63" s="541">
        <v>3652.7833333333338</v>
      </c>
      <c r="J63" s="541">
        <v>3680.0166666666664</v>
      </c>
      <c r="K63" s="540">
        <v>3625.55</v>
      </c>
      <c r="L63" s="540">
        <v>3572.45</v>
      </c>
      <c r="M63" s="540">
        <v>0.32256000000000001</v>
      </c>
    </row>
    <row r="64" spans="1:13">
      <c r="A64" s="254">
        <v>54</v>
      </c>
      <c r="B64" s="567" t="s">
        <v>59</v>
      </c>
      <c r="C64" s="540">
        <v>1538.55</v>
      </c>
      <c r="D64" s="541">
        <v>1547.6499999999999</v>
      </c>
      <c r="E64" s="541">
        <v>1520.8999999999996</v>
      </c>
      <c r="F64" s="541">
        <v>1503.2499999999998</v>
      </c>
      <c r="G64" s="541">
        <v>1476.4999999999995</v>
      </c>
      <c r="H64" s="541">
        <v>1565.2999999999997</v>
      </c>
      <c r="I64" s="541">
        <v>1592.0500000000002</v>
      </c>
      <c r="J64" s="541">
        <v>1609.6999999999998</v>
      </c>
      <c r="K64" s="540">
        <v>1574.4</v>
      </c>
      <c r="L64" s="540">
        <v>1530</v>
      </c>
      <c r="M64" s="540">
        <v>9.8354499999999998</v>
      </c>
    </row>
    <row r="65" spans="1:13">
      <c r="A65" s="254">
        <v>55</v>
      </c>
      <c r="B65" s="567" t="s">
        <v>309</v>
      </c>
      <c r="C65" s="540">
        <v>114.2</v>
      </c>
      <c r="D65" s="541">
        <v>115.26666666666667</v>
      </c>
      <c r="E65" s="541">
        <v>112.68333333333334</v>
      </c>
      <c r="F65" s="541">
        <v>111.16666666666667</v>
      </c>
      <c r="G65" s="541">
        <v>108.58333333333334</v>
      </c>
      <c r="H65" s="541">
        <v>116.78333333333333</v>
      </c>
      <c r="I65" s="541">
        <v>119.36666666666667</v>
      </c>
      <c r="J65" s="541">
        <v>120.88333333333333</v>
      </c>
      <c r="K65" s="540">
        <v>117.85</v>
      </c>
      <c r="L65" s="540">
        <v>113.75</v>
      </c>
      <c r="M65" s="540">
        <v>1.81393</v>
      </c>
    </row>
    <row r="66" spans="1:13">
      <c r="A66" s="254">
        <v>56</v>
      </c>
      <c r="B66" s="567" t="s">
        <v>310</v>
      </c>
      <c r="C66" s="540">
        <v>168.05</v>
      </c>
      <c r="D66" s="541">
        <v>168.01666666666668</v>
      </c>
      <c r="E66" s="541">
        <v>165.73333333333335</v>
      </c>
      <c r="F66" s="541">
        <v>163.41666666666666</v>
      </c>
      <c r="G66" s="541">
        <v>161.13333333333333</v>
      </c>
      <c r="H66" s="541">
        <v>170.33333333333337</v>
      </c>
      <c r="I66" s="541">
        <v>172.61666666666673</v>
      </c>
      <c r="J66" s="541">
        <v>174.93333333333339</v>
      </c>
      <c r="K66" s="540">
        <v>170.3</v>
      </c>
      <c r="L66" s="540">
        <v>165.7</v>
      </c>
      <c r="M66" s="540">
        <v>7.17483</v>
      </c>
    </row>
    <row r="67" spans="1:13">
      <c r="A67" s="254">
        <v>57</v>
      </c>
      <c r="B67" s="567" t="s">
        <v>230</v>
      </c>
      <c r="C67" s="540">
        <v>326.89999999999998</v>
      </c>
      <c r="D67" s="541">
        <v>330.09999999999997</v>
      </c>
      <c r="E67" s="541">
        <v>321.04999999999995</v>
      </c>
      <c r="F67" s="541">
        <v>315.2</v>
      </c>
      <c r="G67" s="541">
        <v>306.14999999999998</v>
      </c>
      <c r="H67" s="541">
        <v>335.94999999999993</v>
      </c>
      <c r="I67" s="541">
        <v>345</v>
      </c>
      <c r="J67" s="541">
        <v>350.84999999999991</v>
      </c>
      <c r="K67" s="540">
        <v>339.15</v>
      </c>
      <c r="L67" s="540">
        <v>324.25</v>
      </c>
      <c r="M67" s="540">
        <v>79.737719999999996</v>
      </c>
    </row>
    <row r="68" spans="1:13">
      <c r="A68" s="254">
        <v>58</v>
      </c>
      <c r="B68" s="567" t="s">
        <v>60</v>
      </c>
      <c r="C68" s="540">
        <v>89.55</v>
      </c>
      <c r="D68" s="541">
        <v>90.7</v>
      </c>
      <c r="E68" s="541">
        <v>87.65</v>
      </c>
      <c r="F68" s="541">
        <v>85.75</v>
      </c>
      <c r="G68" s="541">
        <v>82.7</v>
      </c>
      <c r="H68" s="541">
        <v>92.600000000000009</v>
      </c>
      <c r="I68" s="541">
        <v>95.649999999999991</v>
      </c>
      <c r="J68" s="541">
        <v>97.550000000000011</v>
      </c>
      <c r="K68" s="540">
        <v>93.75</v>
      </c>
      <c r="L68" s="540">
        <v>88.8</v>
      </c>
      <c r="M68" s="540">
        <v>756.28484000000003</v>
      </c>
    </row>
    <row r="69" spans="1:13">
      <c r="A69" s="254">
        <v>59</v>
      </c>
      <c r="B69" s="567" t="s">
        <v>61</v>
      </c>
      <c r="C69" s="540">
        <v>87.2</v>
      </c>
      <c r="D69" s="541">
        <v>84.516666666666666</v>
      </c>
      <c r="E69" s="541">
        <v>80.283333333333331</v>
      </c>
      <c r="F69" s="541">
        <v>73.36666666666666</v>
      </c>
      <c r="G69" s="541">
        <v>69.133333333333326</v>
      </c>
      <c r="H69" s="541">
        <v>91.433333333333337</v>
      </c>
      <c r="I69" s="541">
        <v>95.666666666666657</v>
      </c>
      <c r="J69" s="541">
        <v>102.58333333333334</v>
      </c>
      <c r="K69" s="540">
        <v>88.75</v>
      </c>
      <c r="L69" s="540">
        <v>77.599999999999994</v>
      </c>
      <c r="M69" s="540">
        <v>377.12527</v>
      </c>
    </row>
    <row r="70" spans="1:13">
      <c r="A70" s="254">
        <v>60</v>
      </c>
      <c r="B70" s="567" t="s">
        <v>311</v>
      </c>
      <c r="C70" s="540">
        <v>21.75</v>
      </c>
      <c r="D70" s="541">
        <v>22.099999999999998</v>
      </c>
      <c r="E70" s="541">
        <v>20.699999999999996</v>
      </c>
      <c r="F70" s="541">
        <v>19.649999999999999</v>
      </c>
      <c r="G70" s="541">
        <v>18.249999999999996</v>
      </c>
      <c r="H70" s="541">
        <v>23.149999999999995</v>
      </c>
      <c r="I70" s="541">
        <v>24.549999999999994</v>
      </c>
      <c r="J70" s="541">
        <v>25.599999999999994</v>
      </c>
      <c r="K70" s="540">
        <v>23.5</v>
      </c>
      <c r="L70" s="540">
        <v>21.05</v>
      </c>
      <c r="M70" s="540">
        <v>353.58274</v>
      </c>
    </row>
    <row r="71" spans="1:13">
      <c r="A71" s="254">
        <v>61</v>
      </c>
      <c r="B71" s="567" t="s">
        <v>62</v>
      </c>
      <c r="C71" s="540">
        <v>1465.8</v>
      </c>
      <c r="D71" s="541">
        <v>1476.1166666666666</v>
      </c>
      <c r="E71" s="541">
        <v>1445.6333333333332</v>
      </c>
      <c r="F71" s="541">
        <v>1425.4666666666667</v>
      </c>
      <c r="G71" s="541">
        <v>1394.9833333333333</v>
      </c>
      <c r="H71" s="541">
        <v>1496.2833333333331</v>
      </c>
      <c r="I71" s="541">
        <v>1526.7666666666662</v>
      </c>
      <c r="J71" s="541">
        <v>1546.9333333333329</v>
      </c>
      <c r="K71" s="540">
        <v>1506.6</v>
      </c>
      <c r="L71" s="540">
        <v>1455.95</v>
      </c>
      <c r="M71" s="540">
        <v>5.3365299999999998</v>
      </c>
    </row>
    <row r="72" spans="1:13">
      <c r="A72" s="254">
        <v>62</v>
      </c>
      <c r="B72" s="567" t="s">
        <v>312</v>
      </c>
      <c r="C72" s="540">
        <v>5105.6499999999996</v>
      </c>
      <c r="D72" s="541">
        <v>5121.9000000000005</v>
      </c>
      <c r="E72" s="541">
        <v>5053.7500000000009</v>
      </c>
      <c r="F72" s="541">
        <v>5001.8500000000004</v>
      </c>
      <c r="G72" s="541">
        <v>4933.7000000000007</v>
      </c>
      <c r="H72" s="541">
        <v>5173.8000000000011</v>
      </c>
      <c r="I72" s="541">
        <v>5241.9500000000007</v>
      </c>
      <c r="J72" s="541">
        <v>5293.8500000000013</v>
      </c>
      <c r="K72" s="540">
        <v>5190.05</v>
      </c>
      <c r="L72" s="540">
        <v>5070</v>
      </c>
      <c r="M72" s="540">
        <v>0.16084000000000001</v>
      </c>
    </row>
    <row r="73" spans="1:13">
      <c r="A73" s="254">
        <v>63</v>
      </c>
      <c r="B73" s="567" t="s">
        <v>65</v>
      </c>
      <c r="C73" s="540">
        <v>729.85</v>
      </c>
      <c r="D73" s="541">
        <v>733.20000000000016</v>
      </c>
      <c r="E73" s="541">
        <v>722.45000000000027</v>
      </c>
      <c r="F73" s="541">
        <v>715.05000000000007</v>
      </c>
      <c r="G73" s="541">
        <v>704.30000000000018</v>
      </c>
      <c r="H73" s="541">
        <v>740.60000000000036</v>
      </c>
      <c r="I73" s="541">
        <v>751.35000000000014</v>
      </c>
      <c r="J73" s="541">
        <v>758.75000000000045</v>
      </c>
      <c r="K73" s="540">
        <v>743.95</v>
      </c>
      <c r="L73" s="540">
        <v>725.8</v>
      </c>
      <c r="M73" s="540">
        <v>13.699249999999999</v>
      </c>
    </row>
    <row r="74" spans="1:13">
      <c r="A74" s="254">
        <v>64</v>
      </c>
      <c r="B74" s="567" t="s">
        <v>313</v>
      </c>
      <c r="C74" s="540">
        <v>350.1</v>
      </c>
      <c r="D74" s="541">
        <v>348.7</v>
      </c>
      <c r="E74" s="541">
        <v>338.4</v>
      </c>
      <c r="F74" s="541">
        <v>326.7</v>
      </c>
      <c r="G74" s="541">
        <v>316.39999999999998</v>
      </c>
      <c r="H74" s="541">
        <v>360.4</v>
      </c>
      <c r="I74" s="541">
        <v>370.70000000000005</v>
      </c>
      <c r="J74" s="541">
        <v>382.4</v>
      </c>
      <c r="K74" s="540">
        <v>359</v>
      </c>
      <c r="L74" s="540">
        <v>337</v>
      </c>
      <c r="M74" s="540">
        <v>12.4277</v>
      </c>
    </row>
    <row r="75" spans="1:13">
      <c r="A75" s="254">
        <v>65</v>
      </c>
      <c r="B75" s="567" t="s">
        <v>64</v>
      </c>
      <c r="C75" s="540">
        <v>130.30000000000001</v>
      </c>
      <c r="D75" s="541">
        <v>132.03333333333333</v>
      </c>
      <c r="E75" s="541">
        <v>127.51666666666665</v>
      </c>
      <c r="F75" s="541">
        <v>124.73333333333332</v>
      </c>
      <c r="G75" s="541">
        <v>120.21666666666664</v>
      </c>
      <c r="H75" s="541">
        <v>134.81666666666666</v>
      </c>
      <c r="I75" s="541">
        <v>139.33333333333337</v>
      </c>
      <c r="J75" s="541">
        <v>142.11666666666667</v>
      </c>
      <c r="K75" s="540">
        <v>136.55000000000001</v>
      </c>
      <c r="L75" s="540">
        <v>129.25</v>
      </c>
      <c r="M75" s="540">
        <v>95.55001</v>
      </c>
    </row>
    <row r="76" spans="1:13" s="13" customFormat="1">
      <c r="A76" s="254">
        <v>66</v>
      </c>
      <c r="B76" s="567" t="s">
        <v>66</v>
      </c>
      <c r="C76" s="540">
        <v>588.6</v>
      </c>
      <c r="D76" s="541">
        <v>593.30000000000007</v>
      </c>
      <c r="E76" s="541">
        <v>578.90000000000009</v>
      </c>
      <c r="F76" s="541">
        <v>569.20000000000005</v>
      </c>
      <c r="G76" s="541">
        <v>554.80000000000007</v>
      </c>
      <c r="H76" s="541">
        <v>603.00000000000011</v>
      </c>
      <c r="I76" s="541">
        <v>617.4</v>
      </c>
      <c r="J76" s="541">
        <v>627.10000000000014</v>
      </c>
      <c r="K76" s="540">
        <v>607.70000000000005</v>
      </c>
      <c r="L76" s="540">
        <v>583.6</v>
      </c>
      <c r="M76" s="540">
        <v>34.660969999999999</v>
      </c>
    </row>
    <row r="77" spans="1:13" s="13" customFormat="1">
      <c r="A77" s="254">
        <v>67</v>
      </c>
      <c r="B77" s="567" t="s">
        <v>69</v>
      </c>
      <c r="C77" s="540">
        <v>39.65</v>
      </c>
      <c r="D77" s="541">
        <v>39.766666666666659</v>
      </c>
      <c r="E77" s="541">
        <v>38.98333333333332</v>
      </c>
      <c r="F77" s="541">
        <v>38.316666666666663</v>
      </c>
      <c r="G77" s="541">
        <v>37.533333333333324</v>
      </c>
      <c r="H77" s="541">
        <v>40.433333333333316</v>
      </c>
      <c r="I77" s="541">
        <v>41.216666666666661</v>
      </c>
      <c r="J77" s="541">
        <v>41.883333333333312</v>
      </c>
      <c r="K77" s="540">
        <v>40.549999999999997</v>
      </c>
      <c r="L77" s="540">
        <v>39.1</v>
      </c>
      <c r="M77" s="540">
        <v>387.69981000000001</v>
      </c>
    </row>
    <row r="78" spans="1:13" s="13" customFormat="1">
      <c r="A78" s="254">
        <v>68</v>
      </c>
      <c r="B78" s="567" t="s">
        <v>73</v>
      </c>
      <c r="C78" s="540">
        <v>422.55</v>
      </c>
      <c r="D78" s="541">
        <v>425.26666666666665</v>
      </c>
      <c r="E78" s="541">
        <v>415.2833333333333</v>
      </c>
      <c r="F78" s="541">
        <v>408.01666666666665</v>
      </c>
      <c r="G78" s="541">
        <v>398.0333333333333</v>
      </c>
      <c r="H78" s="541">
        <v>432.5333333333333</v>
      </c>
      <c r="I78" s="541">
        <v>442.51666666666665</v>
      </c>
      <c r="J78" s="541">
        <v>449.7833333333333</v>
      </c>
      <c r="K78" s="540">
        <v>435.25</v>
      </c>
      <c r="L78" s="540">
        <v>418</v>
      </c>
      <c r="M78" s="540">
        <v>96.903409999999994</v>
      </c>
    </row>
    <row r="79" spans="1:13" s="13" customFormat="1">
      <c r="A79" s="254">
        <v>69</v>
      </c>
      <c r="B79" s="567" t="s">
        <v>740</v>
      </c>
      <c r="C79" s="540">
        <v>9754.85</v>
      </c>
      <c r="D79" s="541">
        <v>9774.9666666666653</v>
      </c>
      <c r="E79" s="541">
        <v>9689.9333333333307</v>
      </c>
      <c r="F79" s="541">
        <v>9625.0166666666646</v>
      </c>
      <c r="G79" s="541">
        <v>9539.9833333333299</v>
      </c>
      <c r="H79" s="541">
        <v>9839.8833333333314</v>
      </c>
      <c r="I79" s="541">
        <v>9924.9166666666679</v>
      </c>
      <c r="J79" s="541">
        <v>9989.8333333333321</v>
      </c>
      <c r="K79" s="540">
        <v>9860</v>
      </c>
      <c r="L79" s="540">
        <v>9710.0499999999993</v>
      </c>
      <c r="M79" s="540">
        <v>4.163E-2</v>
      </c>
    </row>
    <row r="80" spans="1:13" s="13" customFormat="1">
      <c r="A80" s="254">
        <v>70</v>
      </c>
      <c r="B80" s="567" t="s">
        <v>68</v>
      </c>
      <c r="C80" s="540">
        <v>570.29999999999995</v>
      </c>
      <c r="D80" s="541">
        <v>574.4</v>
      </c>
      <c r="E80" s="541">
        <v>563.9</v>
      </c>
      <c r="F80" s="541">
        <v>557.5</v>
      </c>
      <c r="G80" s="541">
        <v>547</v>
      </c>
      <c r="H80" s="541">
        <v>580.79999999999995</v>
      </c>
      <c r="I80" s="541">
        <v>591.29999999999995</v>
      </c>
      <c r="J80" s="541">
        <v>597.69999999999993</v>
      </c>
      <c r="K80" s="540">
        <v>584.9</v>
      </c>
      <c r="L80" s="540">
        <v>568</v>
      </c>
      <c r="M80" s="540">
        <v>198.54892000000001</v>
      </c>
    </row>
    <row r="81" spans="1:13" s="13" customFormat="1">
      <c r="A81" s="254">
        <v>71</v>
      </c>
      <c r="B81" s="567" t="s">
        <v>70</v>
      </c>
      <c r="C81" s="540">
        <v>397.65</v>
      </c>
      <c r="D81" s="541">
        <v>399.90000000000003</v>
      </c>
      <c r="E81" s="541">
        <v>393.00000000000006</v>
      </c>
      <c r="F81" s="541">
        <v>388.35</v>
      </c>
      <c r="G81" s="541">
        <v>381.45000000000005</v>
      </c>
      <c r="H81" s="541">
        <v>404.55000000000007</v>
      </c>
      <c r="I81" s="541">
        <v>411.45000000000005</v>
      </c>
      <c r="J81" s="541">
        <v>416.10000000000008</v>
      </c>
      <c r="K81" s="540">
        <v>406.8</v>
      </c>
      <c r="L81" s="540">
        <v>395.25</v>
      </c>
      <c r="M81" s="540">
        <v>31.83792</v>
      </c>
    </row>
    <row r="82" spans="1:13" s="13" customFormat="1">
      <c r="A82" s="254">
        <v>72</v>
      </c>
      <c r="B82" s="567" t="s">
        <v>314</v>
      </c>
      <c r="C82" s="540">
        <v>851.95</v>
      </c>
      <c r="D82" s="541">
        <v>855.86666666666667</v>
      </c>
      <c r="E82" s="541">
        <v>836.08333333333337</v>
      </c>
      <c r="F82" s="541">
        <v>820.2166666666667</v>
      </c>
      <c r="G82" s="541">
        <v>800.43333333333339</v>
      </c>
      <c r="H82" s="541">
        <v>871.73333333333335</v>
      </c>
      <c r="I82" s="541">
        <v>891.51666666666665</v>
      </c>
      <c r="J82" s="541">
        <v>907.38333333333333</v>
      </c>
      <c r="K82" s="540">
        <v>875.65</v>
      </c>
      <c r="L82" s="540">
        <v>840</v>
      </c>
      <c r="M82" s="540">
        <v>1.3749800000000001</v>
      </c>
    </row>
    <row r="83" spans="1:13" s="13" customFormat="1">
      <c r="A83" s="254">
        <v>73</v>
      </c>
      <c r="B83" s="567" t="s">
        <v>315</v>
      </c>
      <c r="C83" s="540">
        <v>231.8</v>
      </c>
      <c r="D83" s="541">
        <v>232.51666666666665</v>
      </c>
      <c r="E83" s="541">
        <v>225.08333333333331</v>
      </c>
      <c r="F83" s="541">
        <v>218.36666666666667</v>
      </c>
      <c r="G83" s="541">
        <v>210.93333333333334</v>
      </c>
      <c r="H83" s="541">
        <v>239.23333333333329</v>
      </c>
      <c r="I83" s="541">
        <v>246.66666666666663</v>
      </c>
      <c r="J83" s="541">
        <v>253.38333333333327</v>
      </c>
      <c r="K83" s="540">
        <v>239.95</v>
      </c>
      <c r="L83" s="540">
        <v>225.8</v>
      </c>
      <c r="M83" s="540">
        <v>11.645479999999999</v>
      </c>
    </row>
    <row r="84" spans="1:13" s="13" customFormat="1">
      <c r="A84" s="254">
        <v>74</v>
      </c>
      <c r="B84" s="567" t="s">
        <v>316</v>
      </c>
      <c r="C84" s="540">
        <v>177.1</v>
      </c>
      <c r="D84" s="541">
        <v>176.9</v>
      </c>
      <c r="E84" s="541">
        <v>174.4</v>
      </c>
      <c r="F84" s="541">
        <v>171.7</v>
      </c>
      <c r="G84" s="541">
        <v>169.2</v>
      </c>
      <c r="H84" s="541">
        <v>179.60000000000002</v>
      </c>
      <c r="I84" s="541">
        <v>182.10000000000002</v>
      </c>
      <c r="J84" s="541">
        <v>184.80000000000004</v>
      </c>
      <c r="K84" s="540">
        <v>179.4</v>
      </c>
      <c r="L84" s="540">
        <v>174.2</v>
      </c>
      <c r="M84" s="540">
        <v>4.9224199999999998</v>
      </c>
    </row>
    <row r="85" spans="1:13" s="13" customFormat="1">
      <c r="A85" s="254">
        <v>75</v>
      </c>
      <c r="B85" s="567" t="s">
        <v>317</v>
      </c>
      <c r="C85" s="540">
        <v>4599.5</v>
      </c>
      <c r="D85" s="541">
        <v>4628.1833333333334</v>
      </c>
      <c r="E85" s="541">
        <v>4531.3666666666668</v>
      </c>
      <c r="F85" s="541">
        <v>4463.2333333333336</v>
      </c>
      <c r="G85" s="541">
        <v>4366.416666666667</v>
      </c>
      <c r="H85" s="541">
        <v>4696.3166666666666</v>
      </c>
      <c r="I85" s="541">
        <v>4793.1333333333341</v>
      </c>
      <c r="J85" s="541">
        <v>4861.2666666666664</v>
      </c>
      <c r="K85" s="540">
        <v>4725</v>
      </c>
      <c r="L85" s="540">
        <v>4560.05</v>
      </c>
      <c r="M85" s="540">
        <v>0.19513</v>
      </c>
    </row>
    <row r="86" spans="1:13" s="13" customFormat="1">
      <c r="A86" s="254">
        <v>76</v>
      </c>
      <c r="B86" s="567" t="s">
        <v>318</v>
      </c>
      <c r="C86" s="540">
        <v>805.35</v>
      </c>
      <c r="D86" s="541">
        <v>802.16666666666663</v>
      </c>
      <c r="E86" s="541">
        <v>791.33333333333326</v>
      </c>
      <c r="F86" s="541">
        <v>777.31666666666661</v>
      </c>
      <c r="G86" s="541">
        <v>766.48333333333323</v>
      </c>
      <c r="H86" s="541">
        <v>816.18333333333328</v>
      </c>
      <c r="I86" s="541">
        <v>827.01666666666654</v>
      </c>
      <c r="J86" s="541">
        <v>841.0333333333333</v>
      </c>
      <c r="K86" s="540">
        <v>813</v>
      </c>
      <c r="L86" s="540">
        <v>788.15</v>
      </c>
      <c r="M86" s="540">
        <v>1.81138</v>
      </c>
    </row>
    <row r="87" spans="1:13" s="13" customFormat="1">
      <c r="A87" s="254">
        <v>77</v>
      </c>
      <c r="B87" s="567" t="s">
        <v>231</v>
      </c>
      <c r="C87" s="540">
        <v>1161.3</v>
      </c>
      <c r="D87" s="541">
        <v>1173.8500000000001</v>
      </c>
      <c r="E87" s="541">
        <v>1144.4000000000003</v>
      </c>
      <c r="F87" s="541">
        <v>1127.5000000000002</v>
      </c>
      <c r="G87" s="541">
        <v>1098.0500000000004</v>
      </c>
      <c r="H87" s="541">
        <v>1190.7500000000002</v>
      </c>
      <c r="I87" s="541">
        <v>1220.2</v>
      </c>
      <c r="J87" s="541">
        <v>1237.1000000000001</v>
      </c>
      <c r="K87" s="540">
        <v>1203.3</v>
      </c>
      <c r="L87" s="540">
        <v>1156.95</v>
      </c>
      <c r="M87" s="540">
        <v>0.37007000000000001</v>
      </c>
    </row>
    <row r="88" spans="1:13" s="13" customFormat="1">
      <c r="A88" s="254">
        <v>78</v>
      </c>
      <c r="B88" s="567" t="s">
        <v>319</v>
      </c>
      <c r="C88" s="540">
        <v>73.099999999999994</v>
      </c>
      <c r="D88" s="541">
        <v>74.399999999999991</v>
      </c>
      <c r="E88" s="541">
        <v>71.449999999999989</v>
      </c>
      <c r="F88" s="541">
        <v>69.8</v>
      </c>
      <c r="G88" s="541">
        <v>66.849999999999994</v>
      </c>
      <c r="H88" s="541">
        <v>76.049999999999983</v>
      </c>
      <c r="I88" s="541">
        <v>79</v>
      </c>
      <c r="J88" s="541">
        <v>80.649999999999977</v>
      </c>
      <c r="K88" s="540">
        <v>77.349999999999994</v>
      </c>
      <c r="L88" s="540">
        <v>72.75</v>
      </c>
      <c r="M88" s="540">
        <v>21.522570000000002</v>
      </c>
    </row>
    <row r="89" spans="1:13" s="13" customFormat="1">
      <c r="A89" s="254">
        <v>79</v>
      </c>
      <c r="B89" s="567" t="s">
        <v>71</v>
      </c>
      <c r="C89" s="540">
        <v>14928.6</v>
      </c>
      <c r="D89" s="541">
        <v>15128.483333333332</v>
      </c>
      <c r="E89" s="541">
        <v>14617.116666666663</v>
      </c>
      <c r="F89" s="541">
        <v>14305.633333333331</v>
      </c>
      <c r="G89" s="541">
        <v>13794.266666666663</v>
      </c>
      <c r="H89" s="541">
        <v>15439.966666666664</v>
      </c>
      <c r="I89" s="541">
        <v>15951.333333333332</v>
      </c>
      <c r="J89" s="541">
        <v>16262.816666666664</v>
      </c>
      <c r="K89" s="540">
        <v>15639.85</v>
      </c>
      <c r="L89" s="540">
        <v>14817</v>
      </c>
      <c r="M89" s="540">
        <v>0.82347999999999999</v>
      </c>
    </row>
    <row r="90" spans="1:13" s="13" customFormat="1">
      <c r="A90" s="254">
        <v>80</v>
      </c>
      <c r="B90" s="567" t="s">
        <v>320</v>
      </c>
      <c r="C90" s="540">
        <v>284.95</v>
      </c>
      <c r="D90" s="541">
        <v>286.75</v>
      </c>
      <c r="E90" s="541">
        <v>280.2</v>
      </c>
      <c r="F90" s="541">
        <v>275.45</v>
      </c>
      <c r="G90" s="541">
        <v>268.89999999999998</v>
      </c>
      <c r="H90" s="541">
        <v>291.5</v>
      </c>
      <c r="I90" s="541">
        <v>298.04999999999995</v>
      </c>
      <c r="J90" s="541">
        <v>302.8</v>
      </c>
      <c r="K90" s="540">
        <v>293.3</v>
      </c>
      <c r="L90" s="540">
        <v>282</v>
      </c>
      <c r="M90" s="540">
        <v>4.1386000000000003</v>
      </c>
    </row>
    <row r="91" spans="1:13" s="13" customFormat="1">
      <c r="A91" s="254">
        <v>81</v>
      </c>
      <c r="B91" s="567" t="s">
        <v>74</v>
      </c>
      <c r="C91" s="540">
        <v>3341.2</v>
      </c>
      <c r="D91" s="541">
        <v>3344.0833333333335</v>
      </c>
      <c r="E91" s="541">
        <v>3314.416666666667</v>
      </c>
      <c r="F91" s="541">
        <v>3287.6333333333337</v>
      </c>
      <c r="G91" s="541">
        <v>3257.9666666666672</v>
      </c>
      <c r="H91" s="541">
        <v>3370.8666666666668</v>
      </c>
      <c r="I91" s="541">
        <v>3400.5333333333338</v>
      </c>
      <c r="J91" s="541">
        <v>3427.3166666666666</v>
      </c>
      <c r="K91" s="540">
        <v>3373.75</v>
      </c>
      <c r="L91" s="540">
        <v>3317.3</v>
      </c>
      <c r="M91" s="540">
        <v>6.66371</v>
      </c>
    </row>
    <row r="92" spans="1:13" s="13" customFormat="1">
      <c r="A92" s="254">
        <v>82</v>
      </c>
      <c r="B92" s="567" t="s">
        <v>321</v>
      </c>
      <c r="C92" s="540">
        <v>476.35</v>
      </c>
      <c r="D92" s="541">
        <v>480.26666666666665</v>
      </c>
      <c r="E92" s="541">
        <v>471.08333333333331</v>
      </c>
      <c r="F92" s="541">
        <v>465.81666666666666</v>
      </c>
      <c r="G92" s="541">
        <v>456.63333333333333</v>
      </c>
      <c r="H92" s="541">
        <v>485.5333333333333</v>
      </c>
      <c r="I92" s="541">
        <v>494.7166666666667</v>
      </c>
      <c r="J92" s="541">
        <v>499.98333333333329</v>
      </c>
      <c r="K92" s="540">
        <v>489.45</v>
      </c>
      <c r="L92" s="540">
        <v>475</v>
      </c>
      <c r="M92" s="540">
        <v>0.87253999999999998</v>
      </c>
    </row>
    <row r="93" spans="1:13" s="13" customFormat="1">
      <c r="A93" s="254">
        <v>83</v>
      </c>
      <c r="B93" s="567" t="s">
        <v>322</v>
      </c>
      <c r="C93" s="540">
        <v>229.05</v>
      </c>
      <c r="D93" s="541">
        <v>230.6</v>
      </c>
      <c r="E93" s="541">
        <v>226.45</v>
      </c>
      <c r="F93" s="541">
        <v>223.85</v>
      </c>
      <c r="G93" s="541">
        <v>219.7</v>
      </c>
      <c r="H93" s="541">
        <v>233.2</v>
      </c>
      <c r="I93" s="541">
        <v>237.35000000000002</v>
      </c>
      <c r="J93" s="541">
        <v>239.95</v>
      </c>
      <c r="K93" s="540">
        <v>234.75</v>
      </c>
      <c r="L93" s="540">
        <v>228</v>
      </c>
      <c r="M93" s="540">
        <v>2.0970399999999998</v>
      </c>
    </row>
    <row r="94" spans="1:13" s="13" customFormat="1">
      <c r="A94" s="254">
        <v>84</v>
      </c>
      <c r="B94" s="567" t="s">
        <v>80</v>
      </c>
      <c r="C94" s="540">
        <v>605.5</v>
      </c>
      <c r="D94" s="541">
        <v>607.98333333333335</v>
      </c>
      <c r="E94" s="541">
        <v>601.51666666666665</v>
      </c>
      <c r="F94" s="541">
        <v>597.5333333333333</v>
      </c>
      <c r="G94" s="541">
        <v>591.06666666666661</v>
      </c>
      <c r="H94" s="541">
        <v>611.9666666666667</v>
      </c>
      <c r="I94" s="541">
        <v>618.43333333333339</v>
      </c>
      <c r="J94" s="541">
        <v>622.41666666666674</v>
      </c>
      <c r="K94" s="540">
        <v>614.45000000000005</v>
      </c>
      <c r="L94" s="540">
        <v>604</v>
      </c>
      <c r="M94" s="540">
        <v>1.9343999999999999</v>
      </c>
    </row>
    <row r="95" spans="1:13" s="13" customFormat="1">
      <c r="A95" s="254">
        <v>85</v>
      </c>
      <c r="B95" s="567" t="s">
        <v>323</v>
      </c>
      <c r="C95" s="540">
        <v>1928.45</v>
      </c>
      <c r="D95" s="541">
        <v>1935.6499999999999</v>
      </c>
      <c r="E95" s="541">
        <v>1904.0999999999997</v>
      </c>
      <c r="F95" s="541">
        <v>1879.7499999999998</v>
      </c>
      <c r="G95" s="541">
        <v>1848.1999999999996</v>
      </c>
      <c r="H95" s="541">
        <v>1959.9999999999998</v>
      </c>
      <c r="I95" s="541">
        <v>1991.55</v>
      </c>
      <c r="J95" s="541">
        <v>2015.8999999999999</v>
      </c>
      <c r="K95" s="540">
        <v>1967.2</v>
      </c>
      <c r="L95" s="540">
        <v>1911.3</v>
      </c>
      <c r="M95" s="540">
        <v>0.13097</v>
      </c>
    </row>
    <row r="96" spans="1:13" s="13" customFormat="1">
      <c r="A96" s="254">
        <v>86</v>
      </c>
      <c r="B96" s="567" t="s">
        <v>785</v>
      </c>
      <c r="C96" s="540">
        <v>221.95</v>
      </c>
      <c r="D96" s="541">
        <v>222.38333333333333</v>
      </c>
      <c r="E96" s="541">
        <v>219.66666666666666</v>
      </c>
      <c r="F96" s="541">
        <v>217.38333333333333</v>
      </c>
      <c r="G96" s="541">
        <v>214.66666666666666</v>
      </c>
      <c r="H96" s="541">
        <v>224.66666666666666</v>
      </c>
      <c r="I96" s="541">
        <v>227.38333333333335</v>
      </c>
      <c r="J96" s="541">
        <v>229.66666666666666</v>
      </c>
      <c r="K96" s="540">
        <v>225.1</v>
      </c>
      <c r="L96" s="540">
        <v>220.1</v>
      </c>
      <c r="M96" s="540">
        <v>1.1587400000000001</v>
      </c>
    </row>
    <row r="97" spans="1:13" s="13" customFormat="1">
      <c r="A97" s="254">
        <v>87</v>
      </c>
      <c r="B97" s="567" t="s">
        <v>75</v>
      </c>
      <c r="C97" s="540">
        <v>434.45</v>
      </c>
      <c r="D97" s="541">
        <v>438.90000000000003</v>
      </c>
      <c r="E97" s="541">
        <v>426.80000000000007</v>
      </c>
      <c r="F97" s="541">
        <v>419.15000000000003</v>
      </c>
      <c r="G97" s="541">
        <v>407.05000000000007</v>
      </c>
      <c r="H97" s="541">
        <v>446.55000000000007</v>
      </c>
      <c r="I97" s="541">
        <v>458.65000000000009</v>
      </c>
      <c r="J97" s="541">
        <v>466.30000000000007</v>
      </c>
      <c r="K97" s="540">
        <v>451</v>
      </c>
      <c r="L97" s="540">
        <v>431.25</v>
      </c>
      <c r="M97" s="540">
        <v>25.154979999999998</v>
      </c>
    </row>
    <row r="98" spans="1:13" s="13" customFormat="1">
      <c r="A98" s="254">
        <v>88</v>
      </c>
      <c r="B98" s="567" t="s">
        <v>324</v>
      </c>
      <c r="C98" s="540">
        <v>499.5</v>
      </c>
      <c r="D98" s="541">
        <v>501.83333333333331</v>
      </c>
      <c r="E98" s="541">
        <v>489.81666666666661</v>
      </c>
      <c r="F98" s="541">
        <v>480.13333333333327</v>
      </c>
      <c r="G98" s="541">
        <v>468.11666666666656</v>
      </c>
      <c r="H98" s="541">
        <v>511.51666666666665</v>
      </c>
      <c r="I98" s="541">
        <v>523.53333333333342</v>
      </c>
      <c r="J98" s="541">
        <v>533.2166666666667</v>
      </c>
      <c r="K98" s="540">
        <v>513.85</v>
      </c>
      <c r="L98" s="540">
        <v>492.15</v>
      </c>
      <c r="M98" s="540">
        <v>3.3017500000000002</v>
      </c>
    </row>
    <row r="99" spans="1:13" s="13" customFormat="1">
      <c r="A99" s="254">
        <v>89</v>
      </c>
      <c r="B99" s="567" t="s">
        <v>76</v>
      </c>
      <c r="C99" s="540">
        <v>154.69999999999999</v>
      </c>
      <c r="D99" s="541">
        <v>156.4</v>
      </c>
      <c r="E99" s="541">
        <v>151.80000000000001</v>
      </c>
      <c r="F99" s="541">
        <v>148.9</v>
      </c>
      <c r="G99" s="541">
        <v>144.30000000000001</v>
      </c>
      <c r="H99" s="541">
        <v>159.30000000000001</v>
      </c>
      <c r="I99" s="541">
        <v>163.89999999999998</v>
      </c>
      <c r="J99" s="541">
        <v>166.8</v>
      </c>
      <c r="K99" s="540">
        <v>161</v>
      </c>
      <c r="L99" s="540">
        <v>153.5</v>
      </c>
      <c r="M99" s="540">
        <v>165.43567999999999</v>
      </c>
    </row>
    <row r="100" spans="1:13" s="13" customFormat="1">
      <c r="A100" s="254">
        <v>90</v>
      </c>
      <c r="B100" s="567" t="s">
        <v>325</v>
      </c>
      <c r="C100" s="540">
        <v>475.55</v>
      </c>
      <c r="D100" s="541">
        <v>481.9666666666667</v>
      </c>
      <c r="E100" s="541">
        <v>465.13333333333338</v>
      </c>
      <c r="F100" s="541">
        <v>454.7166666666667</v>
      </c>
      <c r="G100" s="541">
        <v>437.88333333333338</v>
      </c>
      <c r="H100" s="541">
        <v>492.38333333333338</v>
      </c>
      <c r="I100" s="541">
        <v>509.21666666666664</v>
      </c>
      <c r="J100" s="541">
        <v>519.63333333333344</v>
      </c>
      <c r="K100" s="540">
        <v>498.8</v>
      </c>
      <c r="L100" s="540">
        <v>471.55</v>
      </c>
      <c r="M100" s="540">
        <v>1.8678699999999999</v>
      </c>
    </row>
    <row r="101" spans="1:13">
      <c r="A101" s="254">
        <v>91</v>
      </c>
      <c r="B101" s="567" t="s">
        <v>326</v>
      </c>
      <c r="C101" s="540">
        <v>356.75</v>
      </c>
      <c r="D101" s="541">
        <v>358.41666666666669</v>
      </c>
      <c r="E101" s="541">
        <v>339.38333333333338</v>
      </c>
      <c r="F101" s="541">
        <v>322.01666666666671</v>
      </c>
      <c r="G101" s="541">
        <v>302.98333333333341</v>
      </c>
      <c r="H101" s="541">
        <v>375.78333333333336</v>
      </c>
      <c r="I101" s="541">
        <v>394.81666666666666</v>
      </c>
      <c r="J101" s="541">
        <v>412.18333333333334</v>
      </c>
      <c r="K101" s="540">
        <v>377.45</v>
      </c>
      <c r="L101" s="540">
        <v>341.05</v>
      </c>
      <c r="M101" s="540">
        <v>5.4613800000000001</v>
      </c>
    </row>
    <row r="102" spans="1:13">
      <c r="A102" s="254">
        <v>92</v>
      </c>
      <c r="B102" s="567" t="s">
        <v>327</v>
      </c>
      <c r="C102" s="540">
        <v>508.2</v>
      </c>
      <c r="D102" s="541">
        <v>519.73333333333335</v>
      </c>
      <c r="E102" s="541">
        <v>489.4666666666667</v>
      </c>
      <c r="F102" s="541">
        <v>470.73333333333335</v>
      </c>
      <c r="G102" s="541">
        <v>440.4666666666667</v>
      </c>
      <c r="H102" s="541">
        <v>538.4666666666667</v>
      </c>
      <c r="I102" s="541">
        <v>568.73333333333335</v>
      </c>
      <c r="J102" s="541">
        <v>587.4666666666667</v>
      </c>
      <c r="K102" s="540">
        <v>550</v>
      </c>
      <c r="L102" s="540">
        <v>501</v>
      </c>
      <c r="M102" s="540">
        <v>4.5834599999999996</v>
      </c>
    </row>
    <row r="103" spans="1:13">
      <c r="A103" s="254">
        <v>93</v>
      </c>
      <c r="B103" s="567" t="s">
        <v>77</v>
      </c>
      <c r="C103" s="540">
        <v>125.9</v>
      </c>
      <c r="D103" s="541">
        <v>127.18333333333334</v>
      </c>
      <c r="E103" s="541">
        <v>123.71666666666667</v>
      </c>
      <c r="F103" s="541">
        <v>121.53333333333333</v>
      </c>
      <c r="G103" s="541">
        <v>118.06666666666666</v>
      </c>
      <c r="H103" s="541">
        <v>129.36666666666667</v>
      </c>
      <c r="I103" s="541">
        <v>132.83333333333337</v>
      </c>
      <c r="J103" s="541">
        <v>135.01666666666668</v>
      </c>
      <c r="K103" s="540">
        <v>130.65</v>
      </c>
      <c r="L103" s="540">
        <v>125</v>
      </c>
      <c r="M103" s="540">
        <v>8.9697399999999998</v>
      </c>
    </row>
    <row r="104" spans="1:13">
      <c r="A104" s="254">
        <v>94</v>
      </c>
      <c r="B104" s="567" t="s">
        <v>328</v>
      </c>
      <c r="C104" s="540">
        <v>1539.65</v>
      </c>
      <c r="D104" s="541">
        <v>1558.2166666666665</v>
      </c>
      <c r="E104" s="541">
        <v>1511.4333333333329</v>
      </c>
      <c r="F104" s="541">
        <v>1483.2166666666665</v>
      </c>
      <c r="G104" s="541">
        <v>1436.4333333333329</v>
      </c>
      <c r="H104" s="541">
        <v>1586.4333333333329</v>
      </c>
      <c r="I104" s="541">
        <v>1633.2166666666662</v>
      </c>
      <c r="J104" s="541">
        <v>1661.4333333333329</v>
      </c>
      <c r="K104" s="540">
        <v>1605</v>
      </c>
      <c r="L104" s="540">
        <v>1530</v>
      </c>
      <c r="M104" s="540">
        <v>1.5160400000000001</v>
      </c>
    </row>
    <row r="105" spans="1:13">
      <c r="A105" s="254">
        <v>95</v>
      </c>
      <c r="B105" s="567" t="s">
        <v>329</v>
      </c>
      <c r="C105" s="540">
        <v>19.45</v>
      </c>
      <c r="D105" s="541">
        <v>19.783333333333331</v>
      </c>
      <c r="E105" s="541">
        <v>19.116666666666664</v>
      </c>
      <c r="F105" s="541">
        <v>18.783333333333331</v>
      </c>
      <c r="G105" s="541">
        <v>18.116666666666664</v>
      </c>
      <c r="H105" s="541">
        <v>20.116666666666664</v>
      </c>
      <c r="I105" s="541">
        <v>20.783333333333335</v>
      </c>
      <c r="J105" s="541">
        <v>21.116666666666664</v>
      </c>
      <c r="K105" s="540">
        <v>20.45</v>
      </c>
      <c r="L105" s="540">
        <v>19.45</v>
      </c>
      <c r="M105" s="540">
        <v>622.68655999999999</v>
      </c>
    </row>
    <row r="106" spans="1:13">
      <c r="A106" s="254">
        <v>96</v>
      </c>
      <c r="B106" s="567" t="s">
        <v>330</v>
      </c>
      <c r="C106" s="540">
        <v>590.95000000000005</v>
      </c>
      <c r="D106" s="541">
        <v>591.30000000000007</v>
      </c>
      <c r="E106" s="541">
        <v>574.60000000000014</v>
      </c>
      <c r="F106" s="541">
        <v>558.25000000000011</v>
      </c>
      <c r="G106" s="541">
        <v>541.55000000000018</v>
      </c>
      <c r="H106" s="541">
        <v>607.65000000000009</v>
      </c>
      <c r="I106" s="541">
        <v>624.35000000000014</v>
      </c>
      <c r="J106" s="541">
        <v>640.70000000000005</v>
      </c>
      <c r="K106" s="540">
        <v>608</v>
      </c>
      <c r="L106" s="540">
        <v>574.95000000000005</v>
      </c>
      <c r="M106" s="540">
        <v>36.544400000000003</v>
      </c>
    </row>
    <row r="107" spans="1:13">
      <c r="A107" s="254">
        <v>97</v>
      </c>
      <c r="B107" s="567" t="s">
        <v>331</v>
      </c>
      <c r="C107" s="540">
        <v>304.95</v>
      </c>
      <c r="D107" s="541">
        <v>309.34999999999997</v>
      </c>
      <c r="E107" s="541">
        <v>298.99999999999994</v>
      </c>
      <c r="F107" s="541">
        <v>293.04999999999995</v>
      </c>
      <c r="G107" s="541">
        <v>282.69999999999993</v>
      </c>
      <c r="H107" s="541">
        <v>315.29999999999995</v>
      </c>
      <c r="I107" s="541">
        <v>325.64999999999998</v>
      </c>
      <c r="J107" s="541">
        <v>331.59999999999997</v>
      </c>
      <c r="K107" s="540">
        <v>319.7</v>
      </c>
      <c r="L107" s="540">
        <v>303.39999999999998</v>
      </c>
      <c r="M107" s="540">
        <v>1.7460899999999999</v>
      </c>
    </row>
    <row r="108" spans="1:13">
      <c r="A108" s="254">
        <v>98</v>
      </c>
      <c r="B108" s="567" t="s">
        <v>79</v>
      </c>
      <c r="C108" s="540">
        <v>479.45</v>
      </c>
      <c r="D108" s="541">
        <v>485.0333333333333</v>
      </c>
      <c r="E108" s="541">
        <v>465.56666666666661</v>
      </c>
      <c r="F108" s="541">
        <v>451.68333333333328</v>
      </c>
      <c r="G108" s="541">
        <v>432.21666666666658</v>
      </c>
      <c r="H108" s="541">
        <v>498.91666666666663</v>
      </c>
      <c r="I108" s="541">
        <v>518.38333333333333</v>
      </c>
      <c r="J108" s="541">
        <v>532.26666666666665</v>
      </c>
      <c r="K108" s="540">
        <v>504.5</v>
      </c>
      <c r="L108" s="540">
        <v>471.15</v>
      </c>
      <c r="M108" s="540">
        <v>12.36694</v>
      </c>
    </row>
    <row r="109" spans="1:13">
      <c r="A109" s="254">
        <v>99</v>
      </c>
      <c r="B109" s="567" t="s">
        <v>332</v>
      </c>
      <c r="C109" s="540">
        <v>3858.35</v>
      </c>
      <c r="D109" s="541">
        <v>3856.65</v>
      </c>
      <c r="E109" s="541">
        <v>3813.3</v>
      </c>
      <c r="F109" s="541">
        <v>3768.25</v>
      </c>
      <c r="G109" s="541">
        <v>3724.9</v>
      </c>
      <c r="H109" s="541">
        <v>3901.7000000000003</v>
      </c>
      <c r="I109" s="541">
        <v>3945.0499999999997</v>
      </c>
      <c r="J109" s="541">
        <v>3990.1000000000004</v>
      </c>
      <c r="K109" s="540">
        <v>3900</v>
      </c>
      <c r="L109" s="540">
        <v>3811.6</v>
      </c>
      <c r="M109" s="540">
        <v>9.776E-2</v>
      </c>
    </row>
    <row r="110" spans="1:13">
      <c r="A110" s="254">
        <v>100</v>
      </c>
      <c r="B110" s="567" t="s">
        <v>333</v>
      </c>
      <c r="C110" s="540">
        <v>167.75</v>
      </c>
      <c r="D110" s="541">
        <v>168.1</v>
      </c>
      <c r="E110" s="541">
        <v>162.29999999999998</v>
      </c>
      <c r="F110" s="541">
        <v>156.85</v>
      </c>
      <c r="G110" s="541">
        <v>151.04999999999998</v>
      </c>
      <c r="H110" s="541">
        <v>173.54999999999998</v>
      </c>
      <c r="I110" s="541">
        <v>179.35</v>
      </c>
      <c r="J110" s="541">
        <v>184.79999999999998</v>
      </c>
      <c r="K110" s="540">
        <v>173.9</v>
      </c>
      <c r="L110" s="540">
        <v>162.65</v>
      </c>
      <c r="M110" s="540">
        <v>8.1481399999999997</v>
      </c>
    </row>
    <row r="111" spans="1:13">
      <c r="A111" s="254">
        <v>101</v>
      </c>
      <c r="B111" s="567" t="s">
        <v>334</v>
      </c>
      <c r="C111" s="540">
        <v>233.15</v>
      </c>
      <c r="D111" s="541">
        <v>233.15</v>
      </c>
      <c r="E111" s="541">
        <v>229.3</v>
      </c>
      <c r="F111" s="541">
        <v>225.45000000000002</v>
      </c>
      <c r="G111" s="541">
        <v>221.60000000000002</v>
      </c>
      <c r="H111" s="541">
        <v>237</v>
      </c>
      <c r="I111" s="541">
        <v>240.84999999999997</v>
      </c>
      <c r="J111" s="541">
        <v>244.7</v>
      </c>
      <c r="K111" s="540">
        <v>237</v>
      </c>
      <c r="L111" s="540">
        <v>229.3</v>
      </c>
      <c r="M111" s="540">
        <v>11.976000000000001</v>
      </c>
    </row>
    <row r="112" spans="1:13">
      <c r="A112" s="254">
        <v>102</v>
      </c>
      <c r="B112" s="567" t="s">
        <v>335</v>
      </c>
      <c r="C112" s="540">
        <v>94.8</v>
      </c>
      <c r="D112" s="541">
        <v>95.183333333333337</v>
      </c>
      <c r="E112" s="541">
        <v>93.616666666666674</v>
      </c>
      <c r="F112" s="541">
        <v>92.433333333333337</v>
      </c>
      <c r="G112" s="541">
        <v>90.866666666666674</v>
      </c>
      <c r="H112" s="541">
        <v>96.366666666666674</v>
      </c>
      <c r="I112" s="541">
        <v>97.933333333333337</v>
      </c>
      <c r="J112" s="541">
        <v>99.116666666666674</v>
      </c>
      <c r="K112" s="540">
        <v>96.75</v>
      </c>
      <c r="L112" s="540">
        <v>94</v>
      </c>
      <c r="M112" s="540">
        <v>6.1908700000000003</v>
      </c>
    </row>
    <row r="113" spans="1:13">
      <c r="A113" s="254">
        <v>103</v>
      </c>
      <c r="B113" s="567" t="s">
        <v>336</v>
      </c>
      <c r="C113" s="540">
        <v>588.9</v>
      </c>
      <c r="D113" s="541">
        <v>591.98333333333323</v>
      </c>
      <c r="E113" s="541">
        <v>581.26666666666642</v>
      </c>
      <c r="F113" s="541">
        <v>573.63333333333321</v>
      </c>
      <c r="G113" s="541">
        <v>562.9166666666664</v>
      </c>
      <c r="H113" s="541">
        <v>599.61666666666645</v>
      </c>
      <c r="I113" s="541">
        <v>610.33333333333337</v>
      </c>
      <c r="J113" s="541">
        <v>617.96666666666647</v>
      </c>
      <c r="K113" s="540">
        <v>602.70000000000005</v>
      </c>
      <c r="L113" s="540">
        <v>584.35</v>
      </c>
      <c r="M113" s="540">
        <v>1.3705799999999999</v>
      </c>
    </row>
    <row r="114" spans="1:13">
      <c r="A114" s="254">
        <v>104</v>
      </c>
      <c r="B114" s="567" t="s">
        <v>81</v>
      </c>
      <c r="C114" s="540">
        <v>528.65</v>
      </c>
      <c r="D114" s="541">
        <v>532.86666666666667</v>
      </c>
      <c r="E114" s="541">
        <v>514.7833333333333</v>
      </c>
      <c r="F114" s="541">
        <v>500.91666666666663</v>
      </c>
      <c r="G114" s="541">
        <v>482.83333333333326</v>
      </c>
      <c r="H114" s="541">
        <v>546.73333333333335</v>
      </c>
      <c r="I114" s="541">
        <v>564.81666666666661</v>
      </c>
      <c r="J114" s="541">
        <v>578.68333333333339</v>
      </c>
      <c r="K114" s="540">
        <v>550.95000000000005</v>
      </c>
      <c r="L114" s="540">
        <v>519</v>
      </c>
      <c r="M114" s="540">
        <v>163.51139000000001</v>
      </c>
    </row>
    <row r="115" spans="1:13">
      <c r="A115" s="254">
        <v>105</v>
      </c>
      <c r="B115" s="567" t="s">
        <v>82</v>
      </c>
      <c r="C115" s="540">
        <v>792.45</v>
      </c>
      <c r="D115" s="541">
        <v>798.66666666666663</v>
      </c>
      <c r="E115" s="541">
        <v>779.83333333333326</v>
      </c>
      <c r="F115" s="541">
        <v>767.21666666666658</v>
      </c>
      <c r="G115" s="541">
        <v>748.38333333333321</v>
      </c>
      <c r="H115" s="541">
        <v>811.2833333333333</v>
      </c>
      <c r="I115" s="541">
        <v>830.11666666666656</v>
      </c>
      <c r="J115" s="541">
        <v>842.73333333333335</v>
      </c>
      <c r="K115" s="540">
        <v>817.5</v>
      </c>
      <c r="L115" s="540">
        <v>786.05</v>
      </c>
      <c r="M115" s="540">
        <v>40.904290000000003</v>
      </c>
    </row>
    <row r="116" spans="1:13">
      <c r="A116" s="254">
        <v>106</v>
      </c>
      <c r="B116" s="567" t="s">
        <v>232</v>
      </c>
      <c r="C116" s="540">
        <v>160</v>
      </c>
      <c r="D116" s="541">
        <v>161.54999999999998</v>
      </c>
      <c r="E116" s="541">
        <v>157.19999999999996</v>
      </c>
      <c r="F116" s="541">
        <v>154.39999999999998</v>
      </c>
      <c r="G116" s="541">
        <v>150.04999999999995</v>
      </c>
      <c r="H116" s="541">
        <v>164.34999999999997</v>
      </c>
      <c r="I116" s="541">
        <v>168.7</v>
      </c>
      <c r="J116" s="541">
        <v>171.49999999999997</v>
      </c>
      <c r="K116" s="540">
        <v>165.9</v>
      </c>
      <c r="L116" s="540">
        <v>158.75</v>
      </c>
      <c r="M116" s="540">
        <v>19.798449999999999</v>
      </c>
    </row>
    <row r="117" spans="1:13">
      <c r="A117" s="254">
        <v>107</v>
      </c>
      <c r="B117" s="567" t="s">
        <v>83</v>
      </c>
      <c r="C117" s="540">
        <v>136.25</v>
      </c>
      <c r="D117" s="541">
        <v>136.91666666666666</v>
      </c>
      <c r="E117" s="541">
        <v>134.43333333333331</v>
      </c>
      <c r="F117" s="541">
        <v>132.61666666666665</v>
      </c>
      <c r="G117" s="541">
        <v>130.1333333333333</v>
      </c>
      <c r="H117" s="541">
        <v>138.73333333333332</v>
      </c>
      <c r="I117" s="541">
        <v>141.21666666666667</v>
      </c>
      <c r="J117" s="541">
        <v>143.03333333333333</v>
      </c>
      <c r="K117" s="540">
        <v>139.4</v>
      </c>
      <c r="L117" s="540">
        <v>135.1</v>
      </c>
      <c r="M117" s="540">
        <v>204.01387</v>
      </c>
    </row>
    <row r="118" spans="1:13">
      <c r="A118" s="254">
        <v>108</v>
      </c>
      <c r="B118" s="567" t="s">
        <v>337</v>
      </c>
      <c r="C118" s="540">
        <v>353</v>
      </c>
      <c r="D118" s="541">
        <v>357.23333333333335</v>
      </c>
      <c r="E118" s="541">
        <v>346.36666666666667</v>
      </c>
      <c r="F118" s="541">
        <v>339.73333333333335</v>
      </c>
      <c r="G118" s="541">
        <v>328.86666666666667</v>
      </c>
      <c r="H118" s="541">
        <v>363.86666666666667</v>
      </c>
      <c r="I118" s="541">
        <v>374.73333333333335</v>
      </c>
      <c r="J118" s="541">
        <v>381.36666666666667</v>
      </c>
      <c r="K118" s="540">
        <v>368.1</v>
      </c>
      <c r="L118" s="540">
        <v>350.6</v>
      </c>
      <c r="M118" s="540">
        <v>1.5634999999999999</v>
      </c>
    </row>
    <row r="119" spans="1:13">
      <c r="A119" s="254">
        <v>109</v>
      </c>
      <c r="B119" s="567" t="s">
        <v>825</v>
      </c>
      <c r="C119" s="540">
        <v>2471</v>
      </c>
      <c r="D119" s="541">
        <v>2502.75</v>
      </c>
      <c r="E119" s="541">
        <v>2418.9499999999998</v>
      </c>
      <c r="F119" s="541">
        <v>2366.8999999999996</v>
      </c>
      <c r="G119" s="541">
        <v>2283.0999999999995</v>
      </c>
      <c r="H119" s="541">
        <v>2554.8000000000002</v>
      </c>
      <c r="I119" s="541">
        <v>2638.6000000000004</v>
      </c>
      <c r="J119" s="541">
        <v>2690.6500000000005</v>
      </c>
      <c r="K119" s="540">
        <v>2586.5500000000002</v>
      </c>
      <c r="L119" s="540">
        <v>2450.6999999999998</v>
      </c>
      <c r="M119" s="540">
        <v>1.51596</v>
      </c>
    </row>
    <row r="120" spans="1:13">
      <c r="A120" s="254">
        <v>110</v>
      </c>
      <c r="B120" s="567" t="s">
        <v>84</v>
      </c>
      <c r="C120" s="540">
        <v>1545.95</v>
      </c>
      <c r="D120" s="541">
        <v>1554.0833333333333</v>
      </c>
      <c r="E120" s="541">
        <v>1528.2666666666664</v>
      </c>
      <c r="F120" s="541">
        <v>1510.5833333333333</v>
      </c>
      <c r="G120" s="541">
        <v>1484.7666666666664</v>
      </c>
      <c r="H120" s="541">
        <v>1571.7666666666664</v>
      </c>
      <c r="I120" s="541">
        <v>1597.5833333333335</v>
      </c>
      <c r="J120" s="541">
        <v>1615.2666666666664</v>
      </c>
      <c r="K120" s="540">
        <v>1579.9</v>
      </c>
      <c r="L120" s="540">
        <v>1536.4</v>
      </c>
      <c r="M120" s="540">
        <v>4.6435899999999997</v>
      </c>
    </row>
    <row r="121" spans="1:13">
      <c r="A121" s="254">
        <v>111</v>
      </c>
      <c r="B121" s="567" t="s">
        <v>85</v>
      </c>
      <c r="C121" s="540">
        <v>549.20000000000005</v>
      </c>
      <c r="D121" s="541">
        <v>554.13333333333333</v>
      </c>
      <c r="E121" s="541">
        <v>539.31666666666661</v>
      </c>
      <c r="F121" s="541">
        <v>529.43333333333328</v>
      </c>
      <c r="G121" s="541">
        <v>514.61666666666656</v>
      </c>
      <c r="H121" s="541">
        <v>564.01666666666665</v>
      </c>
      <c r="I121" s="541">
        <v>578.83333333333348</v>
      </c>
      <c r="J121" s="541">
        <v>588.7166666666667</v>
      </c>
      <c r="K121" s="540">
        <v>568.95000000000005</v>
      </c>
      <c r="L121" s="540">
        <v>544.25</v>
      </c>
      <c r="M121" s="540">
        <v>22.999389999999998</v>
      </c>
    </row>
    <row r="122" spans="1:13">
      <c r="A122" s="254">
        <v>112</v>
      </c>
      <c r="B122" s="567" t="s">
        <v>233</v>
      </c>
      <c r="C122" s="540">
        <v>756.05</v>
      </c>
      <c r="D122" s="541">
        <v>756.88333333333333</v>
      </c>
      <c r="E122" s="541">
        <v>747.26666666666665</v>
      </c>
      <c r="F122" s="541">
        <v>738.48333333333335</v>
      </c>
      <c r="G122" s="541">
        <v>728.86666666666667</v>
      </c>
      <c r="H122" s="541">
        <v>765.66666666666663</v>
      </c>
      <c r="I122" s="541">
        <v>775.28333333333319</v>
      </c>
      <c r="J122" s="541">
        <v>784.06666666666661</v>
      </c>
      <c r="K122" s="540">
        <v>766.5</v>
      </c>
      <c r="L122" s="540">
        <v>748.1</v>
      </c>
      <c r="M122" s="540">
        <v>2.7726799999999998</v>
      </c>
    </row>
    <row r="123" spans="1:13">
      <c r="A123" s="254">
        <v>113</v>
      </c>
      <c r="B123" s="567" t="s">
        <v>338</v>
      </c>
      <c r="C123" s="540">
        <v>681.5</v>
      </c>
      <c r="D123" s="541">
        <v>682.91666666666663</v>
      </c>
      <c r="E123" s="541">
        <v>674.58333333333326</v>
      </c>
      <c r="F123" s="541">
        <v>667.66666666666663</v>
      </c>
      <c r="G123" s="541">
        <v>659.33333333333326</v>
      </c>
      <c r="H123" s="541">
        <v>689.83333333333326</v>
      </c>
      <c r="I123" s="541">
        <v>698.16666666666652</v>
      </c>
      <c r="J123" s="541">
        <v>705.08333333333326</v>
      </c>
      <c r="K123" s="540">
        <v>691.25</v>
      </c>
      <c r="L123" s="540">
        <v>676</v>
      </c>
      <c r="M123" s="540">
        <v>0.79093999999999998</v>
      </c>
    </row>
    <row r="124" spans="1:13">
      <c r="A124" s="254">
        <v>114</v>
      </c>
      <c r="B124" s="567" t="s">
        <v>234</v>
      </c>
      <c r="C124" s="540">
        <v>387.1</v>
      </c>
      <c r="D124" s="541">
        <v>387.95</v>
      </c>
      <c r="E124" s="541">
        <v>376.15</v>
      </c>
      <c r="F124" s="541">
        <v>365.2</v>
      </c>
      <c r="G124" s="541">
        <v>353.4</v>
      </c>
      <c r="H124" s="541">
        <v>398.9</v>
      </c>
      <c r="I124" s="541">
        <v>410.70000000000005</v>
      </c>
      <c r="J124" s="541">
        <v>421.65</v>
      </c>
      <c r="K124" s="540">
        <v>399.75</v>
      </c>
      <c r="L124" s="540">
        <v>377</v>
      </c>
      <c r="M124" s="540">
        <v>21.322469999999999</v>
      </c>
    </row>
    <row r="125" spans="1:13">
      <c r="A125" s="254">
        <v>115</v>
      </c>
      <c r="B125" s="567" t="s">
        <v>86</v>
      </c>
      <c r="C125" s="540">
        <v>766.35</v>
      </c>
      <c r="D125" s="541">
        <v>767.86666666666679</v>
      </c>
      <c r="E125" s="541">
        <v>758.78333333333353</v>
      </c>
      <c r="F125" s="541">
        <v>751.2166666666667</v>
      </c>
      <c r="G125" s="541">
        <v>742.13333333333344</v>
      </c>
      <c r="H125" s="541">
        <v>775.43333333333362</v>
      </c>
      <c r="I125" s="541">
        <v>784.51666666666688</v>
      </c>
      <c r="J125" s="541">
        <v>792.08333333333371</v>
      </c>
      <c r="K125" s="540">
        <v>776.95</v>
      </c>
      <c r="L125" s="540">
        <v>760.3</v>
      </c>
      <c r="M125" s="540">
        <v>5.8014700000000001</v>
      </c>
    </row>
    <row r="126" spans="1:13">
      <c r="A126" s="254">
        <v>116</v>
      </c>
      <c r="B126" s="567" t="s">
        <v>339</v>
      </c>
      <c r="C126" s="540">
        <v>642.20000000000005</v>
      </c>
      <c r="D126" s="541">
        <v>631.56666666666672</v>
      </c>
      <c r="E126" s="541">
        <v>607.13333333333344</v>
      </c>
      <c r="F126" s="541">
        <v>572.06666666666672</v>
      </c>
      <c r="G126" s="541">
        <v>547.63333333333344</v>
      </c>
      <c r="H126" s="541">
        <v>666.63333333333344</v>
      </c>
      <c r="I126" s="541">
        <v>691.06666666666661</v>
      </c>
      <c r="J126" s="541">
        <v>726.13333333333344</v>
      </c>
      <c r="K126" s="540">
        <v>656</v>
      </c>
      <c r="L126" s="540">
        <v>596.5</v>
      </c>
      <c r="M126" s="540">
        <v>23.35802</v>
      </c>
    </row>
    <row r="127" spans="1:13">
      <c r="A127" s="254">
        <v>117</v>
      </c>
      <c r="B127" s="567" t="s">
        <v>340</v>
      </c>
      <c r="C127" s="540">
        <v>91.75</v>
      </c>
      <c r="D127" s="541">
        <v>92.483333333333334</v>
      </c>
      <c r="E127" s="541">
        <v>89.866666666666674</v>
      </c>
      <c r="F127" s="541">
        <v>87.983333333333334</v>
      </c>
      <c r="G127" s="541">
        <v>85.366666666666674</v>
      </c>
      <c r="H127" s="541">
        <v>94.366666666666674</v>
      </c>
      <c r="I127" s="541">
        <v>96.98333333333332</v>
      </c>
      <c r="J127" s="541">
        <v>98.866666666666674</v>
      </c>
      <c r="K127" s="540">
        <v>95.1</v>
      </c>
      <c r="L127" s="540">
        <v>90.6</v>
      </c>
      <c r="M127" s="540">
        <v>7.00739</v>
      </c>
    </row>
    <row r="128" spans="1:13">
      <c r="A128" s="254">
        <v>118</v>
      </c>
      <c r="B128" s="567" t="s">
        <v>341</v>
      </c>
      <c r="C128" s="540">
        <v>111.6</v>
      </c>
      <c r="D128" s="541">
        <v>111.91666666666667</v>
      </c>
      <c r="E128" s="541">
        <v>110.03333333333335</v>
      </c>
      <c r="F128" s="541">
        <v>108.46666666666667</v>
      </c>
      <c r="G128" s="541">
        <v>106.58333333333334</v>
      </c>
      <c r="H128" s="541">
        <v>113.48333333333335</v>
      </c>
      <c r="I128" s="541">
        <v>115.36666666666667</v>
      </c>
      <c r="J128" s="541">
        <v>116.93333333333335</v>
      </c>
      <c r="K128" s="540">
        <v>113.8</v>
      </c>
      <c r="L128" s="540">
        <v>110.35</v>
      </c>
      <c r="M128" s="540">
        <v>15.914709999999999</v>
      </c>
    </row>
    <row r="129" spans="1:13">
      <c r="A129" s="254">
        <v>119</v>
      </c>
      <c r="B129" s="567" t="s">
        <v>342</v>
      </c>
      <c r="C129" s="540">
        <v>452.9</v>
      </c>
      <c r="D129" s="541">
        <v>456.9666666666667</v>
      </c>
      <c r="E129" s="541">
        <v>446.93333333333339</v>
      </c>
      <c r="F129" s="541">
        <v>440.9666666666667</v>
      </c>
      <c r="G129" s="541">
        <v>430.93333333333339</v>
      </c>
      <c r="H129" s="541">
        <v>462.93333333333339</v>
      </c>
      <c r="I129" s="541">
        <v>472.9666666666667</v>
      </c>
      <c r="J129" s="541">
        <v>478.93333333333339</v>
      </c>
      <c r="K129" s="540">
        <v>467</v>
      </c>
      <c r="L129" s="540">
        <v>451</v>
      </c>
      <c r="M129" s="540">
        <v>0.66442999999999997</v>
      </c>
    </row>
    <row r="130" spans="1:13">
      <c r="A130" s="254">
        <v>120</v>
      </c>
      <c r="B130" s="567" t="s">
        <v>92</v>
      </c>
      <c r="C130" s="540">
        <v>294.10000000000002</v>
      </c>
      <c r="D130" s="541">
        <v>296.56666666666666</v>
      </c>
      <c r="E130" s="541">
        <v>288.63333333333333</v>
      </c>
      <c r="F130" s="541">
        <v>283.16666666666669</v>
      </c>
      <c r="G130" s="541">
        <v>275.23333333333335</v>
      </c>
      <c r="H130" s="541">
        <v>302.0333333333333</v>
      </c>
      <c r="I130" s="541">
        <v>309.96666666666658</v>
      </c>
      <c r="J130" s="541">
        <v>315.43333333333328</v>
      </c>
      <c r="K130" s="540">
        <v>304.5</v>
      </c>
      <c r="L130" s="540">
        <v>291.10000000000002</v>
      </c>
      <c r="M130" s="540">
        <v>116.47381</v>
      </c>
    </row>
    <row r="131" spans="1:13">
      <c r="A131" s="254">
        <v>121</v>
      </c>
      <c r="B131" s="567" t="s">
        <v>87</v>
      </c>
      <c r="C131" s="540">
        <v>500.35</v>
      </c>
      <c r="D131" s="541">
        <v>504.90000000000003</v>
      </c>
      <c r="E131" s="541">
        <v>492.50000000000011</v>
      </c>
      <c r="F131" s="541">
        <v>484.65000000000009</v>
      </c>
      <c r="G131" s="541">
        <v>472.25000000000017</v>
      </c>
      <c r="H131" s="541">
        <v>512.75</v>
      </c>
      <c r="I131" s="541">
        <v>525.15000000000009</v>
      </c>
      <c r="J131" s="541">
        <v>533</v>
      </c>
      <c r="K131" s="540">
        <v>517.29999999999995</v>
      </c>
      <c r="L131" s="540">
        <v>497.05</v>
      </c>
      <c r="M131" s="540">
        <v>38.101120000000002</v>
      </c>
    </row>
    <row r="132" spans="1:13">
      <c r="A132" s="254">
        <v>122</v>
      </c>
      <c r="B132" s="567" t="s">
        <v>235</v>
      </c>
      <c r="C132" s="540">
        <v>1425.75</v>
      </c>
      <c r="D132" s="541">
        <v>1442.3</v>
      </c>
      <c r="E132" s="541">
        <v>1376.25</v>
      </c>
      <c r="F132" s="541">
        <v>1326.75</v>
      </c>
      <c r="G132" s="541">
        <v>1260.7</v>
      </c>
      <c r="H132" s="541">
        <v>1491.8</v>
      </c>
      <c r="I132" s="541">
        <v>1557.8499999999997</v>
      </c>
      <c r="J132" s="541">
        <v>1607.35</v>
      </c>
      <c r="K132" s="540">
        <v>1508.35</v>
      </c>
      <c r="L132" s="540">
        <v>1392.8</v>
      </c>
      <c r="M132" s="540">
        <v>1.7745299999999999</v>
      </c>
    </row>
    <row r="133" spans="1:13">
      <c r="A133" s="254">
        <v>123</v>
      </c>
      <c r="B133" s="567" t="s">
        <v>343</v>
      </c>
      <c r="C133" s="540">
        <v>1265.8</v>
      </c>
      <c r="D133" s="541">
        <v>1272.3500000000001</v>
      </c>
      <c r="E133" s="541">
        <v>1239.7000000000003</v>
      </c>
      <c r="F133" s="541">
        <v>1213.6000000000001</v>
      </c>
      <c r="G133" s="541">
        <v>1180.9500000000003</v>
      </c>
      <c r="H133" s="541">
        <v>1298.4500000000003</v>
      </c>
      <c r="I133" s="541">
        <v>1331.1000000000004</v>
      </c>
      <c r="J133" s="541">
        <v>1357.2000000000003</v>
      </c>
      <c r="K133" s="540">
        <v>1305</v>
      </c>
      <c r="L133" s="540">
        <v>1246.25</v>
      </c>
      <c r="M133" s="540">
        <v>5.06067</v>
      </c>
    </row>
    <row r="134" spans="1:13">
      <c r="A134" s="254">
        <v>124</v>
      </c>
      <c r="B134" s="567" t="s">
        <v>344</v>
      </c>
      <c r="C134" s="540">
        <v>146.9</v>
      </c>
      <c r="D134" s="541">
        <v>148.18333333333334</v>
      </c>
      <c r="E134" s="541">
        <v>143.96666666666667</v>
      </c>
      <c r="F134" s="541">
        <v>141.03333333333333</v>
      </c>
      <c r="G134" s="541">
        <v>136.81666666666666</v>
      </c>
      <c r="H134" s="541">
        <v>151.11666666666667</v>
      </c>
      <c r="I134" s="541">
        <v>155.33333333333337</v>
      </c>
      <c r="J134" s="541">
        <v>158.26666666666668</v>
      </c>
      <c r="K134" s="540">
        <v>152.4</v>
      </c>
      <c r="L134" s="540">
        <v>145.25</v>
      </c>
      <c r="M134" s="540">
        <v>15.426550000000001</v>
      </c>
    </row>
    <row r="135" spans="1:13">
      <c r="A135" s="254">
        <v>125</v>
      </c>
      <c r="B135" s="567" t="s">
        <v>839</v>
      </c>
      <c r="C135" s="540">
        <v>354.25</v>
      </c>
      <c r="D135" s="541">
        <v>356.25</v>
      </c>
      <c r="E135" s="541">
        <v>348.5</v>
      </c>
      <c r="F135" s="541">
        <v>342.75</v>
      </c>
      <c r="G135" s="541">
        <v>335</v>
      </c>
      <c r="H135" s="541">
        <v>362</v>
      </c>
      <c r="I135" s="541">
        <v>369.75</v>
      </c>
      <c r="J135" s="541">
        <v>375.5</v>
      </c>
      <c r="K135" s="540">
        <v>364</v>
      </c>
      <c r="L135" s="540">
        <v>350.5</v>
      </c>
      <c r="M135" s="540">
        <v>8.0469299999999997</v>
      </c>
    </row>
    <row r="136" spans="1:13">
      <c r="A136" s="254">
        <v>126</v>
      </c>
      <c r="B136" s="567" t="s">
        <v>741</v>
      </c>
      <c r="C136" s="540">
        <v>740.9</v>
      </c>
      <c r="D136" s="541">
        <v>738.70000000000016</v>
      </c>
      <c r="E136" s="541">
        <v>727.40000000000032</v>
      </c>
      <c r="F136" s="541">
        <v>713.9000000000002</v>
      </c>
      <c r="G136" s="541">
        <v>702.60000000000036</v>
      </c>
      <c r="H136" s="541">
        <v>752.20000000000027</v>
      </c>
      <c r="I136" s="541">
        <v>763.50000000000023</v>
      </c>
      <c r="J136" s="541">
        <v>777.00000000000023</v>
      </c>
      <c r="K136" s="540">
        <v>750</v>
      </c>
      <c r="L136" s="540">
        <v>725.2</v>
      </c>
      <c r="M136" s="540">
        <v>0.41927999999999999</v>
      </c>
    </row>
    <row r="137" spans="1:13">
      <c r="A137" s="254">
        <v>127</v>
      </c>
      <c r="B137" s="567" t="s">
        <v>346</v>
      </c>
      <c r="C137" s="540">
        <v>622.95000000000005</v>
      </c>
      <c r="D137" s="541">
        <v>612.44999999999993</v>
      </c>
      <c r="E137" s="541">
        <v>595.49999999999989</v>
      </c>
      <c r="F137" s="541">
        <v>568.04999999999995</v>
      </c>
      <c r="G137" s="541">
        <v>551.09999999999991</v>
      </c>
      <c r="H137" s="541">
        <v>639.89999999999986</v>
      </c>
      <c r="I137" s="541">
        <v>656.84999999999991</v>
      </c>
      <c r="J137" s="541">
        <v>684.29999999999984</v>
      </c>
      <c r="K137" s="540">
        <v>629.4</v>
      </c>
      <c r="L137" s="540">
        <v>585</v>
      </c>
      <c r="M137" s="540">
        <v>9.27834</v>
      </c>
    </row>
    <row r="138" spans="1:13">
      <c r="A138" s="254">
        <v>128</v>
      </c>
      <c r="B138" s="567" t="s">
        <v>89</v>
      </c>
      <c r="C138" s="540">
        <v>11.35</v>
      </c>
      <c r="D138" s="541">
        <v>11.516666666666666</v>
      </c>
      <c r="E138" s="541">
        <v>11.083333333333332</v>
      </c>
      <c r="F138" s="541">
        <v>10.816666666666666</v>
      </c>
      <c r="G138" s="541">
        <v>10.383333333333333</v>
      </c>
      <c r="H138" s="541">
        <v>11.783333333333331</v>
      </c>
      <c r="I138" s="541">
        <v>12.216666666666665</v>
      </c>
      <c r="J138" s="541">
        <v>12.483333333333331</v>
      </c>
      <c r="K138" s="540">
        <v>11.95</v>
      </c>
      <c r="L138" s="540">
        <v>11.25</v>
      </c>
      <c r="M138" s="540">
        <v>72.244960000000006</v>
      </c>
    </row>
    <row r="139" spans="1:13">
      <c r="A139" s="254">
        <v>129</v>
      </c>
      <c r="B139" s="567" t="s">
        <v>347</v>
      </c>
      <c r="C139" s="540">
        <v>118.8</v>
      </c>
      <c r="D139" s="541">
        <v>120.76666666666667</v>
      </c>
      <c r="E139" s="541">
        <v>116.03333333333333</v>
      </c>
      <c r="F139" s="541">
        <v>113.26666666666667</v>
      </c>
      <c r="G139" s="541">
        <v>108.53333333333333</v>
      </c>
      <c r="H139" s="541">
        <v>123.53333333333333</v>
      </c>
      <c r="I139" s="541">
        <v>128.26666666666665</v>
      </c>
      <c r="J139" s="541">
        <v>131.03333333333333</v>
      </c>
      <c r="K139" s="540">
        <v>125.5</v>
      </c>
      <c r="L139" s="540">
        <v>118</v>
      </c>
      <c r="M139" s="540">
        <v>4.9145200000000004</v>
      </c>
    </row>
    <row r="140" spans="1:13">
      <c r="A140" s="254">
        <v>130</v>
      </c>
      <c r="B140" s="567" t="s">
        <v>90</v>
      </c>
      <c r="C140" s="540">
        <v>3496.65</v>
      </c>
      <c r="D140" s="541">
        <v>3511.5499999999997</v>
      </c>
      <c r="E140" s="541">
        <v>3460.0999999999995</v>
      </c>
      <c r="F140" s="541">
        <v>3423.5499999999997</v>
      </c>
      <c r="G140" s="541">
        <v>3372.0999999999995</v>
      </c>
      <c r="H140" s="541">
        <v>3548.0999999999995</v>
      </c>
      <c r="I140" s="541">
        <v>3599.5499999999993</v>
      </c>
      <c r="J140" s="541">
        <v>3636.0999999999995</v>
      </c>
      <c r="K140" s="540">
        <v>3563</v>
      </c>
      <c r="L140" s="540">
        <v>3475</v>
      </c>
      <c r="M140" s="540">
        <v>8.4678599999999999</v>
      </c>
    </row>
    <row r="141" spans="1:13">
      <c r="A141" s="254">
        <v>131</v>
      </c>
      <c r="B141" s="567" t="s">
        <v>348</v>
      </c>
      <c r="C141" s="540">
        <v>18715.349999999999</v>
      </c>
      <c r="D141" s="541">
        <v>18980.316666666666</v>
      </c>
      <c r="E141" s="541">
        <v>18360.633333333331</v>
      </c>
      <c r="F141" s="541">
        <v>18005.916666666664</v>
      </c>
      <c r="G141" s="541">
        <v>17386.23333333333</v>
      </c>
      <c r="H141" s="541">
        <v>19335.033333333333</v>
      </c>
      <c r="I141" s="541">
        <v>19954.716666666667</v>
      </c>
      <c r="J141" s="541">
        <v>20309.433333333334</v>
      </c>
      <c r="K141" s="540">
        <v>19600</v>
      </c>
      <c r="L141" s="540">
        <v>18625.599999999999</v>
      </c>
      <c r="M141" s="540">
        <v>0.62834999999999996</v>
      </c>
    </row>
    <row r="142" spans="1:13">
      <c r="A142" s="254">
        <v>132</v>
      </c>
      <c r="B142" s="567" t="s">
        <v>349</v>
      </c>
      <c r="C142" s="540">
        <v>2395.1</v>
      </c>
      <c r="D142" s="541">
        <v>2427.9166666666665</v>
      </c>
      <c r="E142" s="541">
        <v>2313.1833333333329</v>
      </c>
      <c r="F142" s="541">
        <v>2231.2666666666664</v>
      </c>
      <c r="G142" s="541">
        <v>2116.5333333333328</v>
      </c>
      <c r="H142" s="541">
        <v>2509.833333333333</v>
      </c>
      <c r="I142" s="541">
        <v>2624.5666666666666</v>
      </c>
      <c r="J142" s="541">
        <v>2706.4833333333331</v>
      </c>
      <c r="K142" s="540">
        <v>2542.65</v>
      </c>
      <c r="L142" s="540">
        <v>2346</v>
      </c>
      <c r="M142" s="540">
        <v>4.3989799999999999</v>
      </c>
    </row>
    <row r="143" spans="1:13">
      <c r="A143" s="254">
        <v>133</v>
      </c>
      <c r="B143" s="567" t="s">
        <v>93</v>
      </c>
      <c r="C143" s="540">
        <v>4469.25</v>
      </c>
      <c r="D143" s="541">
        <v>4546.45</v>
      </c>
      <c r="E143" s="541">
        <v>4365.95</v>
      </c>
      <c r="F143" s="541">
        <v>4262.6499999999996</v>
      </c>
      <c r="G143" s="541">
        <v>4082.1499999999996</v>
      </c>
      <c r="H143" s="541">
        <v>4649.75</v>
      </c>
      <c r="I143" s="541">
        <v>4830.25</v>
      </c>
      <c r="J143" s="541">
        <v>4933.55</v>
      </c>
      <c r="K143" s="540">
        <v>4726.95</v>
      </c>
      <c r="L143" s="540">
        <v>4443.1499999999996</v>
      </c>
      <c r="M143" s="540">
        <v>13.95313</v>
      </c>
    </row>
    <row r="144" spans="1:13">
      <c r="A144" s="254">
        <v>134</v>
      </c>
      <c r="B144" s="567" t="s">
        <v>350</v>
      </c>
      <c r="C144" s="540">
        <v>313.3</v>
      </c>
      <c r="D144" s="541">
        <v>316.63333333333338</v>
      </c>
      <c r="E144" s="541">
        <v>308.66666666666674</v>
      </c>
      <c r="F144" s="541">
        <v>304.03333333333336</v>
      </c>
      <c r="G144" s="541">
        <v>296.06666666666672</v>
      </c>
      <c r="H144" s="541">
        <v>321.26666666666677</v>
      </c>
      <c r="I144" s="541">
        <v>329.23333333333335</v>
      </c>
      <c r="J144" s="541">
        <v>333.86666666666679</v>
      </c>
      <c r="K144" s="540">
        <v>324.60000000000002</v>
      </c>
      <c r="L144" s="540">
        <v>312</v>
      </c>
      <c r="M144" s="540">
        <v>1.6363000000000001</v>
      </c>
    </row>
    <row r="145" spans="1:13">
      <c r="A145" s="254">
        <v>135</v>
      </c>
      <c r="B145" s="567" t="s">
        <v>351</v>
      </c>
      <c r="C145" s="540">
        <v>97</v>
      </c>
      <c r="D145" s="541">
        <v>96.833333333333329</v>
      </c>
      <c r="E145" s="541">
        <v>96.166666666666657</v>
      </c>
      <c r="F145" s="541">
        <v>95.333333333333329</v>
      </c>
      <c r="G145" s="541">
        <v>94.666666666666657</v>
      </c>
      <c r="H145" s="541">
        <v>97.666666666666657</v>
      </c>
      <c r="I145" s="541">
        <v>98.333333333333314</v>
      </c>
      <c r="J145" s="541">
        <v>99.166666666666657</v>
      </c>
      <c r="K145" s="540">
        <v>97.5</v>
      </c>
      <c r="L145" s="540">
        <v>96</v>
      </c>
      <c r="M145" s="540">
        <v>6.9034399999999998</v>
      </c>
    </row>
    <row r="146" spans="1:13">
      <c r="A146" s="254">
        <v>136</v>
      </c>
      <c r="B146" s="567" t="s">
        <v>840</v>
      </c>
      <c r="C146" s="540">
        <v>219.65</v>
      </c>
      <c r="D146" s="541">
        <v>222.54999999999998</v>
      </c>
      <c r="E146" s="541">
        <v>215.09999999999997</v>
      </c>
      <c r="F146" s="541">
        <v>210.54999999999998</v>
      </c>
      <c r="G146" s="541">
        <v>203.09999999999997</v>
      </c>
      <c r="H146" s="541">
        <v>227.09999999999997</v>
      </c>
      <c r="I146" s="541">
        <v>234.54999999999995</v>
      </c>
      <c r="J146" s="541">
        <v>239.09999999999997</v>
      </c>
      <c r="K146" s="540">
        <v>230</v>
      </c>
      <c r="L146" s="540">
        <v>218</v>
      </c>
      <c r="M146" s="540">
        <v>12.48582</v>
      </c>
    </row>
    <row r="147" spans="1:13">
      <c r="A147" s="254">
        <v>137</v>
      </c>
      <c r="B147" s="567" t="s">
        <v>743</v>
      </c>
      <c r="C147" s="540">
        <v>1985.5</v>
      </c>
      <c r="D147" s="541">
        <v>2025.2333333333333</v>
      </c>
      <c r="E147" s="541">
        <v>1900.4666666666667</v>
      </c>
      <c r="F147" s="541">
        <v>1815.4333333333334</v>
      </c>
      <c r="G147" s="541">
        <v>1690.6666666666667</v>
      </c>
      <c r="H147" s="541">
        <v>2110.2666666666664</v>
      </c>
      <c r="I147" s="541">
        <v>2235.0333333333338</v>
      </c>
      <c r="J147" s="541">
        <v>2320.0666666666666</v>
      </c>
      <c r="K147" s="540">
        <v>2150</v>
      </c>
      <c r="L147" s="540">
        <v>1940.2</v>
      </c>
      <c r="M147" s="540">
        <v>0.97916000000000003</v>
      </c>
    </row>
    <row r="148" spans="1:13">
      <c r="A148" s="254">
        <v>138</v>
      </c>
      <c r="B148" s="567" t="s">
        <v>236</v>
      </c>
      <c r="C148" s="540">
        <v>62.35</v>
      </c>
      <c r="D148" s="541">
        <v>62.65</v>
      </c>
      <c r="E148" s="541">
        <v>61.699999999999996</v>
      </c>
      <c r="F148" s="541">
        <v>61.05</v>
      </c>
      <c r="G148" s="541">
        <v>60.099999999999994</v>
      </c>
      <c r="H148" s="541">
        <v>63.3</v>
      </c>
      <c r="I148" s="541">
        <v>64.25</v>
      </c>
      <c r="J148" s="541">
        <v>64.900000000000006</v>
      </c>
      <c r="K148" s="540">
        <v>63.6</v>
      </c>
      <c r="L148" s="540">
        <v>62</v>
      </c>
      <c r="M148" s="540">
        <v>19.344049999999999</v>
      </c>
    </row>
    <row r="149" spans="1:13">
      <c r="A149" s="254">
        <v>139</v>
      </c>
      <c r="B149" s="567" t="s">
        <v>94</v>
      </c>
      <c r="C149" s="540">
        <v>2482.35</v>
      </c>
      <c r="D149" s="541">
        <v>2507.4500000000003</v>
      </c>
      <c r="E149" s="541">
        <v>2424.9000000000005</v>
      </c>
      <c r="F149" s="541">
        <v>2367.4500000000003</v>
      </c>
      <c r="G149" s="541">
        <v>2284.9000000000005</v>
      </c>
      <c r="H149" s="541">
        <v>2564.9000000000005</v>
      </c>
      <c r="I149" s="541">
        <v>2647.4500000000007</v>
      </c>
      <c r="J149" s="541">
        <v>2704.9000000000005</v>
      </c>
      <c r="K149" s="540">
        <v>2590</v>
      </c>
      <c r="L149" s="540">
        <v>2450</v>
      </c>
      <c r="M149" s="540">
        <v>21.891829999999999</v>
      </c>
    </row>
    <row r="150" spans="1:13">
      <c r="A150" s="254">
        <v>140</v>
      </c>
      <c r="B150" s="567" t="s">
        <v>352</v>
      </c>
      <c r="C150" s="540">
        <v>161.80000000000001</v>
      </c>
      <c r="D150" s="541">
        <v>162.4</v>
      </c>
      <c r="E150" s="541">
        <v>160.20000000000002</v>
      </c>
      <c r="F150" s="541">
        <v>158.60000000000002</v>
      </c>
      <c r="G150" s="541">
        <v>156.40000000000003</v>
      </c>
      <c r="H150" s="541">
        <v>164</v>
      </c>
      <c r="I150" s="541">
        <v>166.2</v>
      </c>
      <c r="J150" s="541">
        <v>167.79999999999998</v>
      </c>
      <c r="K150" s="540">
        <v>164.6</v>
      </c>
      <c r="L150" s="540">
        <v>160.80000000000001</v>
      </c>
      <c r="M150" s="540">
        <v>0.66949999999999998</v>
      </c>
    </row>
    <row r="151" spans="1:13">
      <c r="A151" s="254">
        <v>141</v>
      </c>
      <c r="B151" s="567" t="s">
        <v>237</v>
      </c>
      <c r="C151" s="540">
        <v>475.95</v>
      </c>
      <c r="D151" s="541">
        <v>475.8</v>
      </c>
      <c r="E151" s="541">
        <v>468.15000000000003</v>
      </c>
      <c r="F151" s="541">
        <v>460.35</v>
      </c>
      <c r="G151" s="541">
        <v>452.70000000000005</v>
      </c>
      <c r="H151" s="541">
        <v>483.6</v>
      </c>
      <c r="I151" s="541">
        <v>491.25</v>
      </c>
      <c r="J151" s="541">
        <v>499.05</v>
      </c>
      <c r="K151" s="540">
        <v>483.45</v>
      </c>
      <c r="L151" s="540">
        <v>468</v>
      </c>
      <c r="M151" s="540">
        <v>3.8143899999999999</v>
      </c>
    </row>
    <row r="152" spans="1:13">
      <c r="A152" s="254">
        <v>142</v>
      </c>
      <c r="B152" s="567" t="s">
        <v>238</v>
      </c>
      <c r="C152" s="540">
        <v>1364.9</v>
      </c>
      <c r="D152" s="541">
        <v>1376.8</v>
      </c>
      <c r="E152" s="541">
        <v>1339.6</v>
      </c>
      <c r="F152" s="541">
        <v>1314.3</v>
      </c>
      <c r="G152" s="541">
        <v>1277.0999999999999</v>
      </c>
      <c r="H152" s="541">
        <v>1402.1</v>
      </c>
      <c r="I152" s="541">
        <v>1439.3000000000002</v>
      </c>
      <c r="J152" s="541">
        <v>1464.6</v>
      </c>
      <c r="K152" s="540">
        <v>1414</v>
      </c>
      <c r="L152" s="540">
        <v>1351.5</v>
      </c>
      <c r="M152" s="540">
        <v>1.6101399999999999</v>
      </c>
    </row>
    <row r="153" spans="1:13">
      <c r="A153" s="254">
        <v>143</v>
      </c>
      <c r="B153" s="567" t="s">
        <v>239</v>
      </c>
      <c r="C153" s="540">
        <v>72.2</v>
      </c>
      <c r="D153" s="541">
        <v>72.850000000000009</v>
      </c>
      <c r="E153" s="541">
        <v>71.350000000000023</v>
      </c>
      <c r="F153" s="541">
        <v>70.500000000000014</v>
      </c>
      <c r="G153" s="541">
        <v>69.000000000000028</v>
      </c>
      <c r="H153" s="541">
        <v>73.700000000000017</v>
      </c>
      <c r="I153" s="541">
        <v>75.199999999999989</v>
      </c>
      <c r="J153" s="541">
        <v>76.050000000000011</v>
      </c>
      <c r="K153" s="540">
        <v>74.349999999999994</v>
      </c>
      <c r="L153" s="540">
        <v>72</v>
      </c>
      <c r="M153" s="540">
        <v>31.431290000000001</v>
      </c>
    </row>
    <row r="154" spans="1:13">
      <c r="A154" s="254">
        <v>144</v>
      </c>
      <c r="B154" s="567" t="s">
        <v>95</v>
      </c>
      <c r="C154" s="540">
        <v>86.4</v>
      </c>
      <c r="D154" s="541">
        <v>87.016666666666652</v>
      </c>
      <c r="E154" s="541">
        <v>84.733333333333306</v>
      </c>
      <c r="F154" s="541">
        <v>83.066666666666649</v>
      </c>
      <c r="G154" s="541">
        <v>80.783333333333303</v>
      </c>
      <c r="H154" s="541">
        <v>88.683333333333309</v>
      </c>
      <c r="I154" s="541">
        <v>90.966666666666669</v>
      </c>
      <c r="J154" s="541">
        <v>92.633333333333312</v>
      </c>
      <c r="K154" s="540">
        <v>89.3</v>
      </c>
      <c r="L154" s="540">
        <v>85.35</v>
      </c>
      <c r="M154" s="540">
        <v>21.285900000000002</v>
      </c>
    </row>
    <row r="155" spans="1:13">
      <c r="A155" s="254">
        <v>145</v>
      </c>
      <c r="B155" s="567" t="s">
        <v>353</v>
      </c>
      <c r="C155" s="540">
        <v>581</v>
      </c>
      <c r="D155" s="541">
        <v>579.88333333333333</v>
      </c>
      <c r="E155" s="541">
        <v>575.86666666666667</v>
      </c>
      <c r="F155" s="541">
        <v>570.73333333333335</v>
      </c>
      <c r="G155" s="541">
        <v>566.7166666666667</v>
      </c>
      <c r="H155" s="541">
        <v>585.01666666666665</v>
      </c>
      <c r="I155" s="541">
        <v>589.0333333333333</v>
      </c>
      <c r="J155" s="541">
        <v>594.16666666666663</v>
      </c>
      <c r="K155" s="540">
        <v>583.9</v>
      </c>
      <c r="L155" s="540">
        <v>574.75</v>
      </c>
      <c r="M155" s="540">
        <v>3.4915799999999999</v>
      </c>
    </row>
    <row r="156" spans="1:13">
      <c r="A156" s="254">
        <v>146</v>
      </c>
      <c r="B156" s="567" t="s">
        <v>96</v>
      </c>
      <c r="C156" s="540">
        <v>1282.8</v>
      </c>
      <c r="D156" s="541">
        <v>1299.75</v>
      </c>
      <c r="E156" s="541">
        <v>1259.55</v>
      </c>
      <c r="F156" s="541">
        <v>1236.3</v>
      </c>
      <c r="G156" s="541">
        <v>1196.0999999999999</v>
      </c>
      <c r="H156" s="541">
        <v>1323</v>
      </c>
      <c r="I156" s="541">
        <v>1363.1999999999998</v>
      </c>
      <c r="J156" s="541">
        <v>1386.45</v>
      </c>
      <c r="K156" s="540">
        <v>1339.95</v>
      </c>
      <c r="L156" s="540">
        <v>1276.5</v>
      </c>
      <c r="M156" s="540">
        <v>8.6388300000000005</v>
      </c>
    </row>
    <row r="157" spans="1:13">
      <c r="A157" s="254">
        <v>147</v>
      </c>
      <c r="B157" s="567" t="s">
        <v>97</v>
      </c>
      <c r="C157" s="540">
        <v>202.4</v>
      </c>
      <c r="D157" s="541">
        <v>202.75</v>
      </c>
      <c r="E157" s="541">
        <v>199.3</v>
      </c>
      <c r="F157" s="541">
        <v>196.20000000000002</v>
      </c>
      <c r="G157" s="541">
        <v>192.75000000000003</v>
      </c>
      <c r="H157" s="541">
        <v>205.85</v>
      </c>
      <c r="I157" s="541">
        <v>209.29999999999998</v>
      </c>
      <c r="J157" s="541">
        <v>212.39999999999998</v>
      </c>
      <c r="K157" s="540">
        <v>206.2</v>
      </c>
      <c r="L157" s="540">
        <v>199.65</v>
      </c>
      <c r="M157" s="540">
        <v>43.640720000000002</v>
      </c>
    </row>
    <row r="158" spans="1:13">
      <c r="A158" s="254">
        <v>148</v>
      </c>
      <c r="B158" s="567" t="s">
        <v>355</v>
      </c>
      <c r="C158" s="540">
        <v>286.95</v>
      </c>
      <c r="D158" s="541">
        <v>289.89999999999998</v>
      </c>
      <c r="E158" s="541">
        <v>282.69999999999993</v>
      </c>
      <c r="F158" s="541">
        <v>278.44999999999993</v>
      </c>
      <c r="G158" s="541">
        <v>271.24999999999989</v>
      </c>
      <c r="H158" s="541">
        <v>294.14999999999998</v>
      </c>
      <c r="I158" s="541">
        <v>301.35000000000002</v>
      </c>
      <c r="J158" s="541">
        <v>305.60000000000002</v>
      </c>
      <c r="K158" s="540">
        <v>297.10000000000002</v>
      </c>
      <c r="L158" s="540">
        <v>285.64999999999998</v>
      </c>
      <c r="M158" s="540">
        <v>1.2916799999999999</v>
      </c>
    </row>
    <row r="159" spans="1:13">
      <c r="A159" s="254">
        <v>149</v>
      </c>
      <c r="B159" s="567" t="s">
        <v>98</v>
      </c>
      <c r="C159" s="540">
        <v>79.95</v>
      </c>
      <c r="D159" s="541">
        <v>81.2</v>
      </c>
      <c r="E159" s="541">
        <v>78.25</v>
      </c>
      <c r="F159" s="541">
        <v>76.55</v>
      </c>
      <c r="G159" s="541">
        <v>73.599999999999994</v>
      </c>
      <c r="H159" s="541">
        <v>82.9</v>
      </c>
      <c r="I159" s="541">
        <v>85.850000000000023</v>
      </c>
      <c r="J159" s="541">
        <v>87.550000000000011</v>
      </c>
      <c r="K159" s="540">
        <v>84.15</v>
      </c>
      <c r="L159" s="540">
        <v>79.5</v>
      </c>
      <c r="M159" s="540">
        <v>229.54903999999999</v>
      </c>
    </row>
    <row r="160" spans="1:13">
      <c r="A160" s="254">
        <v>150</v>
      </c>
      <c r="B160" s="567" t="s">
        <v>356</v>
      </c>
      <c r="C160" s="540">
        <v>2357.8000000000002</v>
      </c>
      <c r="D160" s="541">
        <v>2366.2833333333333</v>
      </c>
      <c r="E160" s="541">
        <v>2345.5666666666666</v>
      </c>
      <c r="F160" s="541">
        <v>2333.3333333333335</v>
      </c>
      <c r="G160" s="541">
        <v>2312.6166666666668</v>
      </c>
      <c r="H160" s="541">
        <v>2378.5166666666664</v>
      </c>
      <c r="I160" s="541">
        <v>2399.2333333333327</v>
      </c>
      <c r="J160" s="541">
        <v>2411.4666666666662</v>
      </c>
      <c r="K160" s="540">
        <v>2387</v>
      </c>
      <c r="L160" s="540">
        <v>2354.0500000000002</v>
      </c>
      <c r="M160" s="540">
        <v>0.12365</v>
      </c>
    </row>
    <row r="161" spans="1:13">
      <c r="A161" s="254">
        <v>151</v>
      </c>
      <c r="B161" s="567" t="s">
        <v>357</v>
      </c>
      <c r="C161" s="540">
        <v>385.1</v>
      </c>
      <c r="D161" s="541">
        <v>384.0333333333333</v>
      </c>
      <c r="E161" s="541">
        <v>377.06666666666661</v>
      </c>
      <c r="F161" s="541">
        <v>369.0333333333333</v>
      </c>
      <c r="G161" s="541">
        <v>362.06666666666661</v>
      </c>
      <c r="H161" s="541">
        <v>392.06666666666661</v>
      </c>
      <c r="I161" s="541">
        <v>399.0333333333333</v>
      </c>
      <c r="J161" s="541">
        <v>407.06666666666661</v>
      </c>
      <c r="K161" s="540">
        <v>391</v>
      </c>
      <c r="L161" s="540">
        <v>376</v>
      </c>
      <c r="M161" s="540">
        <v>2.42096</v>
      </c>
    </row>
    <row r="162" spans="1:13">
      <c r="A162" s="254">
        <v>152</v>
      </c>
      <c r="B162" s="567" t="s">
        <v>358</v>
      </c>
      <c r="C162" s="540">
        <v>629.1</v>
      </c>
      <c r="D162" s="541">
        <v>637.11666666666667</v>
      </c>
      <c r="E162" s="541">
        <v>617.23333333333335</v>
      </c>
      <c r="F162" s="541">
        <v>605.36666666666667</v>
      </c>
      <c r="G162" s="541">
        <v>585.48333333333335</v>
      </c>
      <c r="H162" s="541">
        <v>648.98333333333335</v>
      </c>
      <c r="I162" s="541">
        <v>668.86666666666679</v>
      </c>
      <c r="J162" s="541">
        <v>680.73333333333335</v>
      </c>
      <c r="K162" s="540">
        <v>657</v>
      </c>
      <c r="L162" s="540">
        <v>625.25</v>
      </c>
      <c r="M162" s="540">
        <v>1.9784200000000001</v>
      </c>
    </row>
    <row r="163" spans="1:13">
      <c r="A163" s="254">
        <v>153</v>
      </c>
      <c r="B163" s="567" t="s">
        <v>359</v>
      </c>
      <c r="C163" s="540">
        <v>102.35</v>
      </c>
      <c r="D163" s="541">
        <v>100.51666666666667</v>
      </c>
      <c r="E163" s="541">
        <v>97.533333333333331</v>
      </c>
      <c r="F163" s="541">
        <v>92.716666666666669</v>
      </c>
      <c r="G163" s="541">
        <v>89.733333333333334</v>
      </c>
      <c r="H163" s="541">
        <v>105.33333333333333</v>
      </c>
      <c r="I163" s="541">
        <v>108.31666666666665</v>
      </c>
      <c r="J163" s="541">
        <v>113.13333333333333</v>
      </c>
      <c r="K163" s="540">
        <v>103.5</v>
      </c>
      <c r="L163" s="540">
        <v>95.7</v>
      </c>
      <c r="M163" s="540">
        <v>129.44024999999999</v>
      </c>
    </row>
    <row r="164" spans="1:13">
      <c r="A164" s="254">
        <v>154</v>
      </c>
      <c r="B164" s="567" t="s">
        <v>360</v>
      </c>
      <c r="C164" s="540">
        <v>159.35</v>
      </c>
      <c r="D164" s="541">
        <v>158.51666666666665</v>
      </c>
      <c r="E164" s="541">
        <v>156.83333333333331</v>
      </c>
      <c r="F164" s="541">
        <v>154.31666666666666</v>
      </c>
      <c r="G164" s="541">
        <v>152.63333333333333</v>
      </c>
      <c r="H164" s="541">
        <v>161.0333333333333</v>
      </c>
      <c r="I164" s="541">
        <v>162.71666666666664</v>
      </c>
      <c r="J164" s="541">
        <v>165.23333333333329</v>
      </c>
      <c r="K164" s="540">
        <v>160.19999999999999</v>
      </c>
      <c r="L164" s="540">
        <v>156</v>
      </c>
      <c r="M164" s="540">
        <v>23.01557</v>
      </c>
    </row>
    <row r="165" spans="1:13">
      <c r="A165" s="254">
        <v>155</v>
      </c>
      <c r="B165" s="567" t="s">
        <v>240</v>
      </c>
      <c r="C165" s="540">
        <v>7.85</v>
      </c>
      <c r="D165" s="541">
        <v>7.8833333333333329</v>
      </c>
      <c r="E165" s="541">
        <v>7.466666666666665</v>
      </c>
      <c r="F165" s="541">
        <v>7.0833333333333321</v>
      </c>
      <c r="G165" s="541">
        <v>6.6666666666666643</v>
      </c>
      <c r="H165" s="541">
        <v>8.2666666666666657</v>
      </c>
      <c r="I165" s="541">
        <v>8.6833333333333336</v>
      </c>
      <c r="J165" s="541">
        <v>9.0666666666666664</v>
      </c>
      <c r="K165" s="540">
        <v>8.3000000000000007</v>
      </c>
      <c r="L165" s="540">
        <v>7.5</v>
      </c>
      <c r="M165" s="540">
        <v>104.97351999999999</v>
      </c>
    </row>
    <row r="166" spans="1:13">
      <c r="A166" s="254">
        <v>156</v>
      </c>
      <c r="B166" s="567" t="s">
        <v>241</v>
      </c>
      <c r="C166" s="540">
        <v>71.150000000000006</v>
      </c>
      <c r="D166" s="541">
        <v>72.366666666666674</v>
      </c>
      <c r="E166" s="541">
        <v>67.233333333333348</v>
      </c>
      <c r="F166" s="541">
        <v>63.316666666666677</v>
      </c>
      <c r="G166" s="541">
        <v>58.183333333333351</v>
      </c>
      <c r="H166" s="541">
        <v>76.283333333333346</v>
      </c>
      <c r="I166" s="541">
        <v>81.416666666666671</v>
      </c>
      <c r="J166" s="541">
        <v>85.333333333333343</v>
      </c>
      <c r="K166" s="540">
        <v>77.5</v>
      </c>
      <c r="L166" s="540">
        <v>68.45</v>
      </c>
      <c r="M166" s="540">
        <v>76.938010000000006</v>
      </c>
    </row>
    <row r="167" spans="1:13">
      <c r="A167" s="254">
        <v>157</v>
      </c>
      <c r="B167" s="567" t="s">
        <v>99</v>
      </c>
      <c r="C167" s="540">
        <v>142.80000000000001</v>
      </c>
      <c r="D167" s="541">
        <v>143.43333333333334</v>
      </c>
      <c r="E167" s="541">
        <v>141.36666666666667</v>
      </c>
      <c r="F167" s="541">
        <v>139.93333333333334</v>
      </c>
      <c r="G167" s="541">
        <v>137.86666666666667</v>
      </c>
      <c r="H167" s="541">
        <v>144.86666666666667</v>
      </c>
      <c r="I167" s="541">
        <v>146.93333333333334</v>
      </c>
      <c r="J167" s="541">
        <v>148.36666666666667</v>
      </c>
      <c r="K167" s="540">
        <v>145.5</v>
      </c>
      <c r="L167" s="540">
        <v>142</v>
      </c>
      <c r="M167" s="540">
        <v>206.09336999999999</v>
      </c>
    </row>
    <row r="168" spans="1:13">
      <c r="A168" s="254">
        <v>158</v>
      </c>
      <c r="B168" s="567" t="s">
        <v>361</v>
      </c>
      <c r="C168" s="540">
        <v>276.7</v>
      </c>
      <c r="D168" s="541">
        <v>278.56666666666666</v>
      </c>
      <c r="E168" s="541">
        <v>273.63333333333333</v>
      </c>
      <c r="F168" s="541">
        <v>270.56666666666666</v>
      </c>
      <c r="G168" s="541">
        <v>265.63333333333333</v>
      </c>
      <c r="H168" s="541">
        <v>281.63333333333333</v>
      </c>
      <c r="I168" s="541">
        <v>286.56666666666661</v>
      </c>
      <c r="J168" s="541">
        <v>289.63333333333333</v>
      </c>
      <c r="K168" s="540">
        <v>283.5</v>
      </c>
      <c r="L168" s="540">
        <v>275.5</v>
      </c>
      <c r="M168" s="540">
        <v>0.56389999999999996</v>
      </c>
    </row>
    <row r="169" spans="1:13">
      <c r="A169" s="254">
        <v>159</v>
      </c>
      <c r="B169" s="567" t="s">
        <v>362</v>
      </c>
      <c r="C169" s="540">
        <v>217.15</v>
      </c>
      <c r="D169" s="541">
        <v>217.73333333333335</v>
      </c>
      <c r="E169" s="541">
        <v>213.4666666666667</v>
      </c>
      <c r="F169" s="541">
        <v>209.78333333333336</v>
      </c>
      <c r="G169" s="541">
        <v>205.51666666666671</v>
      </c>
      <c r="H169" s="541">
        <v>221.41666666666669</v>
      </c>
      <c r="I169" s="541">
        <v>225.68333333333334</v>
      </c>
      <c r="J169" s="541">
        <v>229.36666666666667</v>
      </c>
      <c r="K169" s="540">
        <v>222</v>
      </c>
      <c r="L169" s="540">
        <v>214.05</v>
      </c>
      <c r="M169" s="540">
        <v>2.7570700000000001</v>
      </c>
    </row>
    <row r="170" spans="1:13">
      <c r="A170" s="254">
        <v>160</v>
      </c>
      <c r="B170" s="567" t="s">
        <v>745</v>
      </c>
      <c r="C170" s="540">
        <v>4189.05</v>
      </c>
      <c r="D170" s="541">
        <v>4281.6833333333334</v>
      </c>
      <c r="E170" s="541">
        <v>4067.3666666666668</v>
      </c>
      <c r="F170" s="541">
        <v>3945.6833333333334</v>
      </c>
      <c r="G170" s="541">
        <v>3731.3666666666668</v>
      </c>
      <c r="H170" s="541">
        <v>4403.3666666666668</v>
      </c>
      <c r="I170" s="541">
        <v>4617.6833333333343</v>
      </c>
      <c r="J170" s="541">
        <v>4739.3666666666668</v>
      </c>
      <c r="K170" s="540">
        <v>4496</v>
      </c>
      <c r="L170" s="540">
        <v>4160</v>
      </c>
      <c r="M170" s="540">
        <v>1.83684</v>
      </c>
    </row>
    <row r="171" spans="1:13">
      <c r="A171" s="254">
        <v>161</v>
      </c>
      <c r="B171" s="567" t="s">
        <v>102</v>
      </c>
      <c r="C171" s="540">
        <v>25.05</v>
      </c>
      <c r="D171" s="541">
        <v>24.916666666666668</v>
      </c>
      <c r="E171" s="541">
        <v>24.633333333333336</v>
      </c>
      <c r="F171" s="541">
        <v>24.216666666666669</v>
      </c>
      <c r="G171" s="541">
        <v>23.933333333333337</v>
      </c>
      <c r="H171" s="541">
        <v>25.333333333333336</v>
      </c>
      <c r="I171" s="541">
        <v>25.616666666666667</v>
      </c>
      <c r="J171" s="541">
        <v>26.033333333333335</v>
      </c>
      <c r="K171" s="540">
        <v>25.2</v>
      </c>
      <c r="L171" s="540">
        <v>24.5</v>
      </c>
      <c r="M171" s="540">
        <v>196.23683</v>
      </c>
    </row>
    <row r="172" spans="1:13">
      <c r="A172" s="254">
        <v>162</v>
      </c>
      <c r="B172" s="567" t="s">
        <v>363</v>
      </c>
      <c r="C172" s="540">
        <v>2186.85</v>
      </c>
      <c r="D172" s="541">
        <v>2195.2833333333333</v>
      </c>
      <c r="E172" s="541">
        <v>2166.1666666666665</v>
      </c>
      <c r="F172" s="541">
        <v>2145.4833333333331</v>
      </c>
      <c r="G172" s="541">
        <v>2116.3666666666663</v>
      </c>
      <c r="H172" s="541">
        <v>2215.9666666666667</v>
      </c>
      <c r="I172" s="541">
        <v>2245.0833333333335</v>
      </c>
      <c r="J172" s="541">
        <v>2265.7666666666669</v>
      </c>
      <c r="K172" s="540">
        <v>2224.4</v>
      </c>
      <c r="L172" s="540">
        <v>2174.6</v>
      </c>
      <c r="M172" s="540">
        <v>0.2056</v>
      </c>
    </row>
    <row r="173" spans="1:13">
      <c r="A173" s="254">
        <v>163</v>
      </c>
      <c r="B173" s="567" t="s">
        <v>746</v>
      </c>
      <c r="C173" s="540">
        <v>198.7</v>
      </c>
      <c r="D173" s="541">
        <v>201.25</v>
      </c>
      <c r="E173" s="541">
        <v>194.2</v>
      </c>
      <c r="F173" s="541">
        <v>189.7</v>
      </c>
      <c r="G173" s="541">
        <v>182.64999999999998</v>
      </c>
      <c r="H173" s="541">
        <v>205.75</v>
      </c>
      <c r="I173" s="541">
        <v>212.8</v>
      </c>
      <c r="J173" s="541">
        <v>217.3</v>
      </c>
      <c r="K173" s="540">
        <v>208.3</v>
      </c>
      <c r="L173" s="540">
        <v>196.75</v>
      </c>
      <c r="M173" s="540">
        <v>5.0662399999999996</v>
      </c>
    </row>
    <row r="174" spans="1:13">
      <c r="A174" s="254">
        <v>164</v>
      </c>
      <c r="B174" s="567" t="s">
        <v>364</v>
      </c>
      <c r="C174" s="540">
        <v>2428.6</v>
      </c>
      <c r="D174" s="541">
        <v>2429.8166666666666</v>
      </c>
      <c r="E174" s="541">
        <v>2360.7833333333333</v>
      </c>
      <c r="F174" s="541">
        <v>2292.9666666666667</v>
      </c>
      <c r="G174" s="541">
        <v>2223.9333333333334</v>
      </c>
      <c r="H174" s="541">
        <v>2497.6333333333332</v>
      </c>
      <c r="I174" s="541">
        <v>2566.6666666666661</v>
      </c>
      <c r="J174" s="541">
        <v>2634.4833333333331</v>
      </c>
      <c r="K174" s="540">
        <v>2498.85</v>
      </c>
      <c r="L174" s="540">
        <v>2362</v>
      </c>
      <c r="M174" s="540">
        <v>0.10499</v>
      </c>
    </row>
    <row r="175" spans="1:13">
      <c r="A175" s="254">
        <v>165</v>
      </c>
      <c r="B175" s="567" t="s">
        <v>242</v>
      </c>
      <c r="C175" s="540">
        <v>186.15</v>
      </c>
      <c r="D175" s="541">
        <v>198.23333333333335</v>
      </c>
      <c r="E175" s="541">
        <v>172.4666666666667</v>
      </c>
      <c r="F175" s="541">
        <v>158.78333333333336</v>
      </c>
      <c r="G175" s="541">
        <v>133.01666666666671</v>
      </c>
      <c r="H175" s="541">
        <v>211.91666666666669</v>
      </c>
      <c r="I175" s="541">
        <v>237.68333333333334</v>
      </c>
      <c r="J175" s="541">
        <v>251.36666666666667</v>
      </c>
      <c r="K175" s="540">
        <v>224</v>
      </c>
      <c r="L175" s="540">
        <v>184.55</v>
      </c>
      <c r="M175" s="540">
        <v>87.136840000000007</v>
      </c>
    </row>
    <row r="176" spans="1:13">
      <c r="A176" s="254">
        <v>166</v>
      </c>
      <c r="B176" s="567" t="s">
        <v>365</v>
      </c>
      <c r="C176" s="540">
        <v>5525.9</v>
      </c>
      <c r="D176" s="541">
        <v>5539.7833333333328</v>
      </c>
      <c r="E176" s="541">
        <v>5481.1166666666659</v>
      </c>
      <c r="F176" s="541">
        <v>5436.333333333333</v>
      </c>
      <c r="G176" s="541">
        <v>5377.6666666666661</v>
      </c>
      <c r="H176" s="541">
        <v>5584.5666666666657</v>
      </c>
      <c r="I176" s="541">
        <v>5643.2333333333336</v>
      </c>
      <c r="J176" s="541">
        <v>5688.0166666666655</v>
      </c>
      <c r="K176" s="540">
        <v>5598.45</v>
      </c>
      <c r="L176" s="540">
        <v>5495</v>
      </c>
      <c r="M176" s="540">
        <v>7.4569999999999997E-2</v>
      </c>
    </row>
    <row r="177" spans="1:13">
      <c r="A177" s="254">
        <v>167</v>
      </c>
      <c r="B177" s="567" t="s">
        <v>366</v>
      </c>
      <c r="C177" s="540">
        <v>1446.4</v>
      </c>
      <c r="D177" s="541">
        <v>1447.8</v>
      </c>
      <c r="E177" s="541">
        <v>1438.6</v>
      </c>
      <c r="F177" s="541">
        <v>1430.8</v>
      </c>
      <c r="G177" s="541">
        <v>1421.6</v>
      </c>
      <c r="H177" s="541">
        <v>1455.6</v>
      </c>
      <c r="I177" s="541">
        <v>1464.8000000000002</v>
      </c>
      <c r="J177" s="541">
        <v>1472.6</v>
      </c>
      <c r="K177" s="540">
        <v>1457</v>
      </c>
      <c r="L177" s="540">
        <v>1440</v>
      </c>
      <c r="M177" s="540">
        <v>0.24767</v>
      </c>
    </row>
    <row r="178" spans="1:13">
      <c r="A178" s="254">
        <v>168</v>
      </c>
      <c r="B178" s="567" t="s">
        <v>100</v>
      </c>
      <c r="C178" s="540">
        <v>469.25</v>
      </c>
      <c r="D178" s="541">
        <v>474.01666666666665</v>
      </c>
      <c r="E178" s="541">
        <v>462.23333333333329</v>
      </c>
      <c r="F178" s="541">
        <v>455.21666666666664</v>
      </c>
      <c r="G178" s="541">
        <v>443.43333333333328</v>
      </c>
      <c r="H178" s="541">
        <v>481.0333333333333</v>
      </c>
      <c r="I178" s="541">
        <v>492.81666666666661</v>
      </c>
      <c r="J178" s="541">
        <v>499.83333333333331</v>
      </c>
      <c r="K178" s="540">
        <v>485.8</v>
      </c>
      <c r="L178" s="540">
        <v>467</v>
      </c>
      <c r="M178" s="540">
        <v>15.352959999999999</v>
      </c>
    </row>
    <row r="179" spans="1:13">
      <c r="A179" s="254">
        <v>169</v>
      </c>
      <c r="B179" s="567" t="s">
        <v>367</v>
      </c>
      <c r="C179" s="540">
        <v>905.75</v>
      </c>
      <c r="D179" s="541">
        <v>909.23333333333323</v>
      </c>
      <c r="E179" s="541">
        <v>896.61666666666645</v>
      </c>
      <c r="F179" s="541">
        <v>887.48333333333323</v>
      </c>
      <c r="G179" s="541">
        <v>874.86666666666645</v>
      </c>
      <c r="H179" s="541">
        <v>918.36666666666645</v>
      </c>
      <c r="I179" s="541">
        <v>930.98333333333323</v>
      </c>
      <c r="J179" s="541">
        <v>940.11666666666645</v>
      </c>
      <c r="K179" s="540">
        <v>921.85</v>
      </c>
      <c r="L179" s="540">
        <v>900.1</v>
      </c>
      <c r="M179" s="540">
        <v>0.38557999999999998</v>
      </c>
    </row>
    <row r="180" spans="1:13">
      <c r="A180" s="254">
        <v>170</v>
      </c>
      <c r="B180" s="567" t="s">
        <v>243</v>
      </c>
      <c r="C180" s="540">
        <v>483.75</v>
      </c>
      <c r="D180" s="541">
        <v>485.2833333333333</v>
      </c>
      <c r="E180" s="541">
        <v>479.56666666666661</v>
      </c>
      <c r="F180" s="541">
        <v>475.38333333333333</v>
      </c>
      <c r="G180" s="541">
        <v>469.66666666666663</v>
      </c>
      <c r="H180" s="541">
        <v>489.46666666666658</v>
      </c>
      <c r="I180" s="541">
        <v>495.18333333333328</v>
      </c>
      <c r="J180" s="541">
        <v>499.36666666666656</v>
      </c>
      <c r="K180" s="540">
        <v>491</v>
      </c>
      <c r="L180" s="540">
        <v>481.1</v>
      </c>
      <c r="M180" s="540">
        <v>0.79823</v>
      </c>
    </row>
    <row r="181" spans="1:13">
      <c r="A181" s="254">
        <v>171</v>
      </c>
      <c r="B181" s="567" t="s">
        <v>103</v>
      </c>
      <c r="C181" s="540">
        <v>699.45</v>
      </c>
      <c r="D181" s="541">
        <v>703.9666666666667</v>
      </c>
      <c r="E181" s="541">
        <v>689.48333333333335</v>
      </c>
      <c r="F181" s="541">
        <v>679.51666666666665</v>
      </c>
      <c r="G181" s="541">
        <v>665.0333333333333</v>
      </c>
      <c r="H181" s="541">
        <v>713.93333333333339</v>
      </c>
      <c r="I181" s="541">
        <v>728.41666666666674</v>
      </c>
      <c r="J181" s="541">
        <v>738.38333333333344</v>
      </c>
      <c r="K181" s="540">
        <v>718.45</v>
      </c>
      <c r="L181" s="540">
        <v>694</v>
      </c>
      <c r="M181" s="540">
        <v>15.56681</v>
      </c>
    </row>
    <row r="182" spans="1:13">
      <c r="A182" s="254">
        <v>172</v>
      </c>
      <c r="B182" s="567" t="s">
        <v>244</v>
      </c>
      <c r="C182" s="540">
        <v>432.05</v>
      </c>
      <c r="D182" s="541">
        <v>439.41666666666669</v>
      </c>
      <c r="E182" s="541">
        <v>419.23333333333335</v>
      </c>
      <c r="F182" s="541">
        <v>406.41666666666669</v>
      </c>
      <c r="G182" s="541">
        <v>386.23333333333335</v>
      </c>
      <c r="H182" s="541">
        <v>452.23333333333335</v>
      </c>
      <c r="I182" s="541">
        <v>472.41666666666663</v>
      </c>
      <c r="J182" s="541">
        <v>485.23333333333335</v>
      </c>
      <c r="K182" s="540">
        <v>459.6</v>
      </c>
      <c r="L182" s="540">
        <v>426.6</v>
      </c>
      <c r="M182" s="540">
        <v>3.7105600000000001</v>
      </c>
    </row>
    <row r="183" spans="1:13">
      <c r="A183" s="254">
        <v>173</v>
      </c>
      <c r="B183" s="567" t="s">
        <v>245</v>
      </c>
      <c r="C183" s="540">
        <v>1444.6</v>
      </c>
      <c r="D183" s="541">
        <v>1467.8666666666668</v>
      </c>
      <c r="E183" s="541">
        <v>1401.7333333333336</v>
      </c>
      <c r="F183" s="541">
        <v>1358.8666666666668</v>
      </c>
      <c r="G183" s="541">
        <v>1292.7333333333336</v>
      </c>
      <c r="H183" s="541">
        <v>1510.7333333333336</v>
      </c>
      <c r="I183" s="541">
        <v>1576.8666666666668</v>
      </c>
      <c r="J183" s="541">
        <v>1619.7333333333336</v>
      </c>
      <c r="K183" s="540">
        <v>1534</v>
      </c>
      <c r="L183" s="540">
        <v>1425</v>
      </c>
      <c r="M183" s="540">
        <v>9.1773799999999994</v>
      </c>
    </row>
    <row r="184" spans="1:13">
      <c r="A184" s="254">
        <v>174</v>
      </c>
      <c r="B184" s="567" t="s">
        <v>368</v>
      </c>
      <c r="C184" s="540">
        <v>321.14999999999998</v>
      </c>
      <c r="D184" s="541">
        <v>324.2</v>
      </c>
      <c r="E184" s="541">
        <v>317.09999999999997</v>
      </c>
      <c r="F184" s="541">
        <v>313.04999999999995</v>
      </c>
      <c r="G184" s="541">
        <v>305.94999999999993</v>
      </c>
      <c r="H184" s="541">
        <v>328.25</v>
      </c>
      <c r="I184" s="541">
        <v>335.35</v>
      </c>
      <c r="J184" s="541">
        <v>339.40000000000003</v>
      </c>
      <c r="K184" s="540">
        <v>331.3</v>
      </c>
      <c r="L184" s="540">
        <v>320.14999999999998</v>
      </c>
      <c r="M184" s="540">
        <v>11.46022</v>
      </c>
    </row>
    <row r="185" spans="1:13">
      <c r="A185" s="254">
        <v>175</v>
      </c>
      <c r="B185" s="567" t="s">
        <v>246</v>
      </c>
      <c r="C185" s="540">
        <v>476.5</v>
      </c>
      <c r="D185" s="541">
        <v>479.8</v>
      </c>
      <c r="E185" s="541">
        <v>466.70000000000005</v>
      </c>
      <c r="F185" s="541">
        <v>456.90000000000003</v>
      </c>
      <c r="G185" s="541">
        <v>443.80000000000007</v>
      </c>
      <c r="H185" s="541">
        <v>489.6</v>
      </c>
      <c r="I185" s="541">
        <v>502.70000000000005</v>
      </c>
      <c r="J185" s="541">
        <v>512.5</v>
      </c>
      <c r="K185" s="540">
        <v>492.9</v>
      </c>
      <c r="L185" s="540">
        <v>470</v>
      </c>
      <c r="M185" s="540">
        <v>12.22038</v>
      </c>
    </row>
    <row r="186" spans="1:13">
      <c r="A186" s="254">
        <v>176</v>
      </c>
      <c r="B186" s="567" t="s">
        <v>104</v>
      </c>
      <c r="C186" s="540">
        <v>1230.5</v>
      </c>
      <c r="D186" s="541">
        <v>1226.8333333333333</v>
      </c>
      <c r="E186" s="541">
        <v>1218.6666666666665</v>
      </c>
      <c r="F186" s="541">
        <v>1206.8333333333333</v>
      </c>
      <c r="G186" s="541">
        <v>1198.6666666666665</v>
      </c>
      <c r="H186" s="541">
        <v>1238.6666666666665</v>
      </c>
      <c r="I186" s="541">
        <v>1246.833333333333</v>
      </c>
      <c r="J186" s="541">
        <v>1258.6666666666665</v>
      </c>
      <c r="K186" s="540">
        <v>1235</v>
      </c>
      <c r="L186" s="540">
        <v>1215</v>
      </c>
      <c r="M186" s="540">
        <v>11.28617</v>
      </c>
    </row>
    <row r="187" spans="1:13">
      <c r="A187" s="254">
        <v>177</v>
      </c>
      <c r="B187" s="567" t="s">
        <v>369</v>
      </c>
      <c r="C187" s="540">
        <v>269.89999999999998</v>
      </c>
      <c r="D187" s="541">
        <v>267.96666666666664</v>
      </c>
      <c r="E187" s="541">
        <v>262.93333333333328</v>
      </c>
      <c r="F187" s="541">
        <v>255.96666666666664</v>
      </c>
      <c r="G187" s="541">
        <v>250.93333333333328</v>
      </c>
      <c r="H187" s="541">
        <v>274.93333333333328</v>
      </c>
      <c r="I187" s="541">
        <v>279.9666666666667</v>
      </c>
      <c r="J187" s="541">
        <v>286.93333333333328</v>
      </c>
      <c r="K187" s="540">
        <v>273</v>
      </c>
      <c r="L187" s="540">
        <v>261</v>
      </c>
      <c r="M187" s="540">
        <v>2.5675400000000002</v>
      </c>
    </row>
    <row r="188" spans="1:13">
      <c r="A188" s="254">
        <v>178</v>
      </c>
      <c r="B188" s="567" t="s">
        <v>370</v>
      </c>
      <c r="C188" s="540">
        <v>110.2</v>
      </c>
      <c r="D188" s="541">
        <v>109.13333333333334</v>
      </c>
      <c r="E188" s="541">
        <v>105.36666666666667</v>
      </c>
      <c r="F188" s="541">
        <v>100.53333333333333</v>
      </c>
      <c r="G188" s="541">
        <v>96.766666666666666</v>
      </c>
      <c r="H188" s="541">
        <v>113.96666666666668</v>
      </c>
      <c r="I188" s="541">
        <v>117.73333333333336</v>
      </c>
      <c r="J188" s="541">
        <v>122.56666666666669</v>
      </c>
      <c r="K188" s="540">
        <v>112.9</v>
      </c>
      <c r="L188" s="540">
        <v>104.3</v>
      </c>
      <c r="M188" s="540">
        <v>58.15213</v>
      </c>
    </row>
    <row r="189" spans="1:13">
      <c r="A189" s="254">
        <v>179</v>
      </c>
      <c r="B189" s="567" t="s">
        <v>371</v>
      </c>
      <c r="C189" s="540">
        <v>820.35</v>
      </c>
      <c r="D189" s="541">
        <v>827.38333333333321</v>
      </c>
      <c r="E189" s="541">
        <v>794.76666666666642</v>
      </c>
      <c r="F189" s="541">
        <v>769.18333333333317</v>
      </c>
      <c r="G189" s="541">
        <v>736.56666666666638</v>
      </c>
      <c r="H189" s="541">
        <v>852.96666666666647</v>
      </c>
      <c r="I189" s="541">
        <v>885.58333333333326</v>
      </c>
      <c r="J189" s="541">
        <v>911.16666666666652</v>
      </c>
      <c r="K189" s="540">
        <v>860</v>
      </c>
      <c r="L189" s="540">
        <v>801.8</v>
      </c>
      <c r="M189" s="540">
        <v>0.19500000000000001</v>
      </c>
    </row>
    <row r="190" spans="1:13">
      <c r="A190" s="254">
        <v>180</v>
      </c>
      <c r="B190" s="567" t="s">
        <v>372</v>
      </c>
      <c r="C190" s="540">
        <v>305.39999999999998</v>
      </c>
      <c r="D190" s="541">
        <v>307.96666666666664</v>
      </c>
      <c r="E190" s="541">
        <v>302.08333333333326</v>
      </c>
      <c r="F190" s="541">
        <v>298.76666666666659</v>
      </c>
      <c r="G190" s="541">
        <v>292.88333333333321</v>
      </c>
      <c r="H190" s="541">
        <v>311.2833333333333</v>
      </c>
      <c r="I190" s="541">
        <v>317.16666666666663</v>
      </c>
      <c r="J190" s="541">
        <v>320.48333333333335</v>
      </c>
      <c r="K190" s="540">
        <v>313.85000000000002</v>
      </c>
      <c r="L190" s="540">
        <v>304.64999999999998</v>
      </c>
      <c r="M190" s="540">
        <v>0.74700999999999995</v>
      </c>
    </row>
    <row r="191" spans="1:13">
      <c r="A191" s="254">
        <v>181</v>
      </c>
      <c r="B191" s="567" t="s">
        <v>744</v>
      </c>
      <c r="C191" s="540">
        <v>128.25</v>
      </c>
      <c r="D191" s="541">
        <v>130.48333333333332</v>
      </c>
      <c r="E191" s="541">
        <v>125.26666666666665</v>
      </c>
      <c r="F191" s="541">
        <v>122.28333333333333</v>
      </c>
      <c r="G191" s="541">
        <v>117.06666666666666</v>
      </c>
      <c r="H191" s="541">
        <v>133.46666666666664</v>
      </c>
      <c r="I191" s="541">
        <v>138.68333333333328</v>
      </c>
      <c r="J191" s="541">
        <v>141.66666666666663</v>
      </c>
      <c r="K191" s="540">
        <v>135.69999999999999</v>
      </c>
      <c r="L191" s="540">
        <v>127.5</v>
      </c>
      <c r="M191" s="540">
        <v>2.3107600000000001</v>
      </c>
    </row>
    <row r="192" spans="1:13">
      <c r="A192" s="254">
        <v>182</v>
      </c>
      <c r="B192" s="567" t="s">
        <v>774</v>
      </c>
      <c r="C192" s="540">
        <v>530</v>
      </c>
      <c r="D192" s="541">
        <v>532.9666666666667</v>
      </c>
      <c r="E192" s="541">
        <v>522.13333333333344</v>
      </c>
      <c r="F192" s="541">
        <v>514.26666666666677</v>
      </c>
      <c r="G192" s="541">
        <v>503.43333333333351</v>
      </c>
      <c r="H192" s="541">
        <v>540.83333333333337</v>
      </c>
      <c r="I192" s="541">
        <v>551.66666666666663</v>
      </c>
      <c r="J192" s="541">
        <v>559.5333333333333</v>
      </c>
      <c r="K192" s="540">
        <v>543.79999999999995</v>
      </c>
      <c r="L192" s="540">
        <v>525.1</v>
      </c>
      <c r="M192" s="540">
        <v>1.5629900000000001</v>
      </c>
    </row>
    <row r="193" spans="1:13">
      <c r="A193" s="254">
        <v>183</v>
      </c>
      <c r="B193" s="567" t="s">
        <v>373</v>
      </c>
      <c r="C193" s="540">
        <v>484.95</v>
      </c>
      <c r="D193" s="541">
        <v>488.76666666666665</v>
      </c>
      <c r="E193" s="541">
        <v>478.33333333333331</v>
      </c>
      <c r="F193" s="541">
        <v>471.71666666666664</v>
      </c>
      <c r="G193" s="541">
        <v>461.2833333333333</v>
      </c>
      <c r="H193" s="541">
        <v>495.38333333333333</v>
      </c>
      <c r="I193" s="541">
        <v>505.81666666666672</v>
      </c>
      <c r="J193" s="541">
        <v>512.43333333333339</v>
      </c>
      <c r="K193" s="540">
        <v>499.2</v>
      </c>
      <c r="L193" s="540">
        <v>482.15</v>
      </c>
      <c r="M193" s="540">
        <v>7.2488000000000001</v>
      </c>
    </row>
    <row r="194" spans="1:13">
      <c r="A194" s="254">
        <v>184</v>
      </c>
      <c r="B194" s="567" t="s">
        <v>374</v>
      </c>
      <c r="C194" s="540">
        <v>56</v>
      </c>
      <c r="D194" s="541">
        <v>56.449999999999996</v>
      </c>
      <c r="E194" s="541">
        <v>55.149999999999991</v>
      </c>
      <c r="F194" s="541">
        <v>54.3</v>
      </c>
      <c r="G194" s="541">
        <v>52.999999999999993</v>
      </c>
      <c r="H194" s="541">
        <v>57.29999999999999</v>
      </c>
      <c r="I194" s="541">
        <v>58.599999999999987</v>
      </c>
      <c r="J194" s="541">
        <v>59.449999999999989</v>
      </c>
      <c r="K194" s="540">
        <v>57.75</v>
      </c>
      <c r="L194" s="540">
        <v>55.6</v>
      </c>
      <c r="M194" s="540">
        <v>10.111649999999999</v>
      </c>
    </row>
    <row r="195" spans="1:13">
      <c r="A195" s="254">
        <v>185</v>
      </c>
      <c r="B195" s="567" t="s">
        <v>375</v>
      </c>
      <c r="C195" s="540">
        <v>237.9</v>
      </c>
      <c r="D195" s="541">
        <v>239.65</v>
      </c>
      <c r="E195" s="541">
        <v>233.45000000000002</v>
      </c>
      <c r="F195" s="541">
        <v>229</v>
      </c>
      <c r="G195" s="541">
        <v>222.8</v>
      </c>
      <c r="H195" s="541">
        <v>244.10000000000002</v>
      </c>
      <c r="I195" s="541">
        <v>250.3</v>
      </c>
      <c r="J195" s="541">
        <v>254.75000000000003</v>
      </c>
      <c r="K195" s="540">
        <v>245.85</v>
      </c>
      <c r="L195" s="540">
        <v>235.2</v>
      </c>
      <c r="M195" s="540">
        <v>36.473779999999998</v>
      </c>
    </row>
    <row r="196" spans="1:13">
      <c r="A196" s="254">
        <v>186</v>
      </c>
      <c r="B196" s="567" t="s">
        <v>376</v>
      </c>
      <c r="C196" s="540">
        <v>96</v>
      </c>
      <c r="D196" s="541">
        <v>96.5</v>
      </c>
      <c r="E196" s="541">
        <v>95.1</v>
      </c>
      <c r="F196" s="541">
        <v>94.199999999999989</v>
      </c>
      <c r="G196" s="541">
        <v>92.799999999999983</v>
      </c>
      <c r="H196" s="541">
        <v>97.4</v>
      </c>
      <c r="I196" s="541">
        <v>98.800000000000011</v>
      </c>
      <c r="J196" s="541">
        <v>99.700000000000017</v>
      </c>
      <c r="K196" s="540">
        <v>97.9</v>
      </c>
      <c r="L196" s="540">
        <v>95.6</v>
      </c>
      <c r="M196" s="540">
        <v>4.1998100000000003</v>
      </c>
    </row>
    <row r="197" spans="1:13">
      <c r="A197" s="254">
        <v>187</v>
      </c>
      <c r="B197" s="567" t="s">
        <v>377</v>
      </c>
      <c r="C197" s="540">
        <v>77.150000000000006</v>
      </c>
      <c r="D197" s="541">
        <v>77.36666666666666</v>
      </c>
      <c r="E197" s="541">
        <v>76.133333333333326</v>
      </c>
      <c r="F197" s="541">
        <v>75.11666666666666</v>
      </c>
      <c r="G197" s="541">
        <v>73.883333333333326</v>
      </c>
      <c r="H197" s="541">
        <v>78.383333333333326</v>
      </c>
      <c r="I197" s="541">
        <v>79.616666666666646</v>
      </c>
      <c r="J197" s="541">
        <v>80.633333333333326</v>
      </c>
      <c r="K197" s="540">
        <v>78.599999999999994</v>
      </c>
      <c r="L197" s="540">
        <v>76.349999999999994</v>
      </c>
      <c r="M197" s="540">
        <v>12.124459999999999</v>
      </c>
    </row>
    <row r="198" spans="1:13">
      <c r="A198" s="254">
        <v>188</v>
      </c>
      <c r="B198" s="567" t="s">
        <v>247</v>
      </c>
      <c r="C198" s="540">
        <v>242.7</v>
      </c>
      <c r="D198" s="541">
        <v>244.4</v>
      </c>
      <c r="E198" s="541">
        <v>237.8</v>
      </c>
      <c r="F198" s="541">
        <v>232.9</v>
      </c>
      <c r="G198" s="541">
        <v>226.3</v>
      </c>
      <c r="H198" s="541">
        <v>249.3</v>
      </c>
      <c r="I198" s="541">
        <v>255.89999999999998</v>
      </c>
      <c r="J198" s="541">
        <v>260.8</v>
      </c>
      <c r="K198" s="540">
        <v>251</v>
      </c>
      <c r="L198" s="540">
        <v>239.5</v>
      </c>
      <c r="M198" s="540">
        <v>10.62035</v>
      </c>
    </row>
    <row r="199" spans="1:13">
      <c r="A199" s="254">
        <v>189</v>
      </c>
      <c r="B199" s="567" t="s">
        <v>378</v>
      </c>
      <c r="C199" s="540">
        <v>729.3</v>
      </c>
      <c r="D199" s="541">
        <v>727.91666666666663</v>
      </c>
      <c r="E199" s="541">
        <v>713.38333333333321</v>
      </c>
      <c r="F199" s="541">
        <v>697.46666666666658</v>
      </c>
      <c r="G199" s="541">
        <v>682.93333333333317</v>
      </c>
      <c r="H199" s="541">
        <v>743.83333333333326</v>
      </c>
      <c r="I199" s="541">
        <v>758.36666666666679</v>
      </c>
      <c r="J199" s="541">
        <v>774.2833333333333</v>
      </c>
      <c r="K199" s="540">
        <v>742.45</v>
      </c>
      <c r="L199" s="540">
        <v>712</v>
      </c>
      <c r="M199" s="540">
        <v>0.26565</v>
      </c>
    </row>
    <row r="200" spans="1:13">
      <c r="A200" s="254">
        <v>190</v>
      </c>
      <c r="B200" s="567" t="s">
        <v>248</v>
      </c>
      <c r="C200" s="540">
        <v>1478.2</v>
      </c>
      <c r="D200" s="541">
        <v>1489.45</v>
      </c>
      <c r="E200" s="541">
        <v>1448.9</v>
      </c>
      <c r="F200" s="541">
        <v>1419.6000000000001</v>
      </c>
      <c r="G200" s="541">
        <v>1379.0500000000002</v>
      </c>
      <c r="H200" s="541">
        <v>1518.75</v>
      </c>
      <c r="I200" s="541">
        <v>1559.2999999999997</v>
      </c>
      <c r="J200" s="541">
        <v>1588.6</v>
      </c>
      <c r="K200" s="540">
        <v>1530</v>
      </c>
      <c r="L200" s="540">
        <v>1460.15</v>
      </c>
      <c r="M200" s="540">
        <v>3.1293899999999999</v>
      </c>
    </row>
    <row r="201" spans="1:13">
      <c r="A201" s="254">
        <v>191</v>
      </c>
      <c r="B201" s="567" t="s">
        <v>107</v>
      </c>
      <c r="C201" s="540">
        <v>920.15</v>
      </c>
      <c r="D201" s="541">
        <v>929.21666666666658</v>
      </c>
      <c r="E201" s="541">
        <v>906.98333333333312</v>
      </c>
      <c r="F201" s="541">
        <v>893.81666666666649</v>
      </c>
      <c r="G201" s="541">
        <v>871.58333333333303</v>
      </c>
      <c r="H201" s="541">
        <v>942.38333333333321</v>
      </c>
      <c r="I201" s="541">
        <v>964.61666666666656</v>
      </c>
      <c r="J201" s="541">
        <v>977.7833333333333</v>
      </c>
      <c r="K201" s="540">
        <v>951.45</v>
      </c>
      <c r="L201" s="540">
        <v>916.05</v>
      </c>
      <c r="M201" s="540">
        <v>50.432029999999997</v>
      </c>
    </row>
    <row r="202" spans="1:13">
      <c r="A202" s="254">
        <v>192</v>
      </c>
      <c r="B202" s="567" t="s">
        <v>249</v>
      </c>
      <c r="C202" s="540">
        <v>2869.05</v>
      </c>
      <c r="D202" s="541">
        <v>2893.8666666666668</v>
      </c>
      <c r="E202" s="541">
        <v>2830.1833333333334</v>
      </c>
      <c r="F202" s="541">
        <v>2791.3166666666666</v>
      </c>
      <c r="G202" s="541">
        <v>2727.6333333333332</v>
      </c>
      <c r="H202" s="541">
        <v>2932.7333333333336</v>
      </c>
      <c r="I202" s="541">
        <v>2996.416666666667</v>
      </c>
      <c r="J202" s="541">
        <v>3035.2833333333338</v>
      </c>
      <c r="K202" s="540">
        <v>2957.55</v>
      </c>
      <c r="L202" s="540">
        <v>2855</v>
      </c>
      <c r="M202" s="540">
        <v>1.5126999999999999</v>
      </c>
    </row>
    <row r="203" spans="1:13">
      <c r="A203" s="254">
        <v>193</v>
      </c>
      <c r="B203" s="567" t="s">
        <v>109</v>
      </c>
      <c r="C203" s="540">
        <v>1548</v>
      </c>
      <c r="D203" s="541">
        <v>1553.7833333333335</v>
      </c>
      <c r="E203" s="541">
        <v>1533.666666666667</v>
      </c>
      <c r="F203" s="541">
        <v>1519.3333333333335</v>
      </c>
      <c r="G203" s="541">
        <v>1499.2166666666669</v>
      </c>
      <c r="H203" s="541">
        <v>1568.116666666667</v>
      </c>
      <c r="I203" s="541">
        <v>1588.2333333333333</v>
      </c>
      <c r="J203" s="541">
        <v>1602.5666666666671</v>
      </c>
      <c r="K203" s="540">
        <v>1573.9</v>
      </c>
      <c r="L203" s="540">
        <v>1539.45</v>
      </c>
      <c r="M203" s="540">
        <v>147.25918999999999</v>
      </c>
    </row>
    <row r="204" spans="1:13">
      <c r="A204" s="254">
        <v>194</v>
      </c>
      <c r="B204" s="567" t="s">
        <v>250</v>
      </c>
      <c r="C204" s="540">
        <v>690.6</v>
      </c>
      <c r="D204" s="541">
        <v>697.43333333333339</v>
      </c>
      <c r="E204" s="541">
        <v>681.21666666666681</v>
      </c>
      <c r="F204" s="541">
        <v>671.83333333333337</v>
      </c>
      <c r="G204" s="541">
        <v>655.61666666666679</v>
      </c>
      <c r="H204" s="541">
        <v>706.81666666666683</v>
      </c>
      <c r="I204" s="541">
        <v>723.03333333333353</v>
      </c>
      <c r="J204" s="541">
        <v>732.41666666666686</v>
      </c>
      <c r="K204" s="540">
        <v>713.65</v>
      </c>
      <c r="L204" s="540">
        <v>688.05</v>
      </c>
      <c r="M204" s="540">
        <v>31.101510000000001</v>
      </c>
    </row>
    <row r="205" spans="1:13">
      <c r="A205" s="254">
        <v>195</v>
      </c>
      <c r="B205" s="567" t="s">
        <v>383</v>
      </c>
      <c r="C205" s="540">
        <v>29.7</v>
      </c>
      <c r="D205" s="541">
        <v>29.75</v>
      </c>
      <c r="E205" s="541">
        <v>28.9</v>
      </c>
      <c r="F205" s="541">
        <v>28.099999999999998</v>
      </c>
      <c r="G205" s="541">
        <v>27.249999999999996</v>
      </c>
      <c r="H205" s="541">
        <v>30.55</v>
      </c>
      <c r="I205" s="541">
        <v>31.400000000000002</v>
      </c>
      <c r="J205" s="541">
        <v>32.200000000000003</v>
      </c>
      <c r="K205" s="540">
        <v>30.6</v>
      </c>
      <c r="L205" s="540">
        <v>28.95</v>
      </c>
      <c r="M205" s="540">
        <v>129.27365</v>
      </c>
    </row>
    <row r="206" spans="1:13">
      <c r="A206" s="254">
        <v>196</v>
      </c>
      <c r="B206" s="567" t="s">
        <v>379</v>
      </c>
      <c r="C206" s="540">
        <v>29.7</v>
      </c>
      <c r="D206" s="541">
        <v>29.816666666666666</v>
      </c>
      <c r="E206" s="541">
        <v>29.433333333333334</v>
      </c>
      <c r="F206" s="541">
        <v>29.166666666666668</v>
      </c>
      <c r="G206" s="541">
        <v>28.783333333333335</v>
      </c>
      <c r="H206" s="541">
        <v>30.083333333333332</v>
      </c>
      <c r="I206" s="541">
        <v>30.466666666666665</v>
      </c>
      <c r="J206" s="541">
        <v>30.733333333333331</v>
      </c>
      <c r="K206" s="540">
        <v>30.2</v>
      </c>
      <c r="L206" s="540">
        <v>29.55</v>
      </c>
      <c r="M206" s="540">
        <v>2.5432299999999999</v>
      </c>
    </row>
    <row r="207" spans="1:13">
      <c r="A207" s="254">
        <v>197</v>
      </c>
      <c r="B207" s="567" t="s">
        <v>380</v>
      </c>
      <c r="C207" s="540">
        <v>712.7</v>
      </c>
      <c r="D207" s="541">
        <v>713.41666666666663</v>
      </c>
      <c r="E207" s="541">
        <v>706.2833333333333</v>
      </c>
      <c r="F207" s="541">
        <v>699.86666666666667</v>
      </c>
      <c r="G207" s="541">
        <v>692.73333333333335</v>
      </c>
      <c r="H207" s="541">
        <v>719.83333333333326</v>
      </c>
      <c r="I207" s="541">
        <v>726.9666666666667</v>
      </c>
      <c r="J207" s="541">
        <v>733.38333333333321</v>
      </c>
      <c r="K207" s="540">
        <v>720.55</v>
      </c>
      <c r="L207" s="540">
        <v>707</v>
      </c>
      <c r="M207" s="540">
        <v>0.1862</v>
      </c>
    </row>
    <row r="208" spans="1:13">
      <c r="A208" s="254">
        <v>198</v>
      </c>
      <c r="B208" s="567" t="s">
        <v>105</v>
      </c>
      <c r="C208" s="540">
        <v>1128.2</v>
      </c>
      <c r="D208" s="541">
        <v>1134.2</v>
      </c>
      <c r="E208" s="541">
        <v>1113.75</v>
      </c>
      <c r="F208" s="541">
        <v>1099.3</v>
      </c>
      <c r="G208" s="541">
        <v>1078.8499999999999</v>
      </c>
      <c r="H208" s="541">
        <v>1148.6500000000001</v>
      </c>
      <c r="I208" s="541">
        <v>1169.1000000000004</v>
      </c>
      <c r="J208" s="541">
        <v>1183.5500000000002</v>
      </c>
      <c r="K208" s="540">
        <v>1154.6500000000001</v>
      </c>
      <c r="L208" s="540">
        <v>1119.75</v>
      </c>
      <c r="M208" s="540">
        <v>25.428349999999998</v>
      </c>
    </row>
    <row r="209" spans="1:13">
      <c r="A209" s="254">
        <v>199</v>
      </c>
      <c r="B209" s="567" t="s">
        <v>381</v>
      </c>
      <c r="C209" s="540">
        <v>225.1</v>
      </c>
      <c r="D209" s="541">
        <v>227.29999999999998</v>
      </c>
      <c r="E209" s="541">
        <v>220.24999999999997</v>
      </c>
      <c r="F209" s="541">
        <v>215.39999999999998</v>
      </c>
      <c r="G209" s="541">
        <v>208.34999999999997</v>
      </c>
      <c r="H209" s="541">
        <v>232.14999999999998</v>
      </c>
      <c r="I209" s="541">
        <v>239.2</v>
      </c>
      <c r="J209" s="541">
        <v>244.04999999999998</v>
      </c>
      <c r="K209" s="540">
        <v>234.35</v>
      </c>
      <c r="L209" s="540">
        <v>222.45</v>
      </c>
      <c r="M209" s="540">
        <v>6.1814799999999996</v>
      </c>
    </row>
    <row r="210" spans="1:13">
      <c r="A210" s="254">
        <v>200</v>
      </c>
      <c r="B210" s="567" t="s">
        <v>382</v>
      </c>
      <c r="C210" s="540">
        <v>323.75</v>
      </c>
      <c r="D210" s="541">
        <v>320.45</v>
      </c>
      <c r="E210" s="541">
        <v>315.5</v>
      </c>
      <c r="F210" s="541">
        <v>307.25</v>
      </c>
      <c r="G210" s="541">
        <v>302.3</v>
      </c>
      <c r="H210" s="541">
        <v>328.7</v>
      </c>
      <c r="I210" s="541">
        <v>333.64999999999992</v>
      </c>
      <c r="J210" s="541">
        <v>341.9</v>
      </c>
      <c r="K210" s="540">
        <v>325.39999999999998</v>
      </c>
      <c r="L210" s="540">
        <v>312.2</v>
      </c>
      <c r="M210" s="540">
        <v>4.7726899999999999</v>
      </c>
    </row>
    <row r="211" spans="1:13">
      <c r="A211" s="254">
        <v>201</v>
      </c>
      <c r="B211" s="567" t="s">
        <v>110</v>
      </c>
      <c r="C211" s="540">
        <v>3414.15</v>
      </c>
      <c r="D211" s="541">
        <v>3399.0833333333335</v>
      </c>
      <c r="E211" s="541">
        <v>3365.2166666666672</v>
      </c>
      <c r="F211" s="541">
        <v>3316.2833333333338</v>
      </c>
      <c r="G211" s="541">
        <v>3282.4166666666674</v>
      </c>
      <c r="H211" s="541">
        <v>3448.0166666666669</v>
      </c>
      <c r="I211" s="541">
        <v>3481.8833333333328</v>
      </c>
      <c r="J211" s="541">
        <v>3530.8166666666666</v>
      </c>
      <c r="K211" s="540">
        <v>3432.95</v>
      </c>
      <c r="L211" s="540">
        <v>3350.15</v>
      </c>
      <c r="M211" s="540">
        <v>9.2134499999999999</v>
      </c>
    </row>
    <row r="212" spans="1:13">
      <c r="A212" s="254">
        <v>202</v>
      </c>
      <c r="B212" s="567" t="s">
        <v>384</v>
      </c>
      <c r="C212" s="540">
        <v>43.3</v>
      </c>
      <c r="D212" s="541">
        <v>44.866666666666667</v>
      </c>
      <c r="E212" s="541">
        <v>40.433333333333337</v>
      </c>
      <c r="F212" s="541">
        <v>37.56666666666667</v>
      </c>
      <c r="G212" s="541">
        <v>33.13333333333334</v>
      </c>
      <c r="H212" s="541">
        <v>47.733333333333334</v>
      </c>
      <c r="I212" s="541">
        <v>52.166666666666657</v>
      </c>
      <c r="J212" s="541">
        <v>55.033333333333331</v>
      </c>
      <c r="K212" s="540">
        <v>49.3</v>
      </c>
      <c r="L212" s="540">
        <v>42</v>
      </c>
      <c r="M212" s="540">
        <v>209.88847000000001</v>
      </c>
    </row>
    <row r="213" spans="1:13">
      <c r="A213" s="254">
        <v>203</v>
      </c>
      <c r="B213" s="567" t="s">
        <v>112</v>
      </c>
      <c r="C213" s="540">
        <v>316.10000000000002</v>
      </c>
      <c r="D213" s="541">
        <v>318.03333333333336</v>
      </c>
      <c r="E213" s="541">
        <v>308.06666666666672</v>
      </c>
      <c r="F213" s="541">
        <v>300.03333333333336</v>
      </c>
      <c r="G213" s="541">
        <v>290.06666666666672</v>
      </c>
      <c r="H213" s="541">
        <v>326.06666666666672</v>
      </c>
      <c r="I213" s="541">
        <v>336.0333333333333</v>
      </c>
      <c r="J213" s="541">
        <v>344.06666666666672</v>
      </c>
      <c r="K213" s="540">
        <v>328</v>
      </c>
      <c r="L213" s="540">
        <v>310</v>
      </c>
      <c r="M213" s="540">
        <v>459.75603000000001</v>
      </c>
    </row>
    <row r="214" spans="1:13">
      <c r="A214" s="254">
        <v>204</v>
      </c>
      <c r="B214" s="567" t="s">
        <v>385</v>
      </c>
      <c r="C214" s="540">
        <v>1053.25</v>
      </c>
      <c r="D214" s="541">
        <v>1061.75</v>
      </c>
      <c r="E214" s="541">
        <v>1031.5</v>
      </c>
      <c r="F214" s="541">
        <v>1009.75</v>
      </c>
      <c r="G214" s="541">
        <v>979.5</v>
      </c>
      <c r="H214" s="541">
        <v>1083.5</v>
      </c>
      <c r="I214" s="541">
        <v>1113.75</v>
      </c>
      <c r="J214" s="541">
        <v>1135.5</v>
      </c>
      <c r="K214" s="540">
        <v>1092</v>
      </c>
      <c r="L214" s="540">
        <v>1040</v>
      </c>
      <c r="M214" s="540">
        <v>11.315759999999999</v>
      </c>
    </row>
    <row r="215" spans="1:13">
      <c r="A215" s="254">
        <v>205</v>
      </c>
      <c r="B215" s="567" t="s">
        <v>386</v>
      </c>
      <c r="C215" s="540">
        <v>98.4</v>
      </c>
      <c r="D215" s="541">
        <v>96.566666666666663</v>
      </c>
      <c r="E215" s="541">
        <v>90.633333333333326</v>
      </c>
      <c r="F215" s="541">
        <v>82.86666666666666</v>
      </c>
      <c r="G215" s="541">
        <v>76.933333333333323</v>
      </c>
      <c r="H215" s="541">
        <v>104.33333333333333</v>
      </c>
      <c r="I215" s="541">
        <v>110.26666666666667</v>
      </c>
      <c r="J215" s="541">
        <v>118.03333333333333</v>
      </c>
      <c r="K215" s="540">
        <v>102.5</v>
      </c>
      <c r="L215" s="540">
        <v>88.8</v>
      </c>
      <c r="M215" s="540">
        <v>240.07354000000001</v>
      </c>
    </row>
    <row r="216" spans="1:13">
      <c r="A216" s="254">
        <v>206</v>
      </c>
      <c r="B216" s="567" t="s">
        <v>113</v>
      </c>
      <c r="C216" s="540">
        <v>241.5</v>
      </c>
      <c r="D216" s="541">
        <v>243.1</v>
      </c>
      <c r="E216" s="541">
        <v>237.89999999999998</v>
      </c>
      <c r="F216" s="541">
        <v>234.29999999999998</v>
      </c>
      <c r="G216" s="541">
        <v>229.09999999999997</v>
      </c>
      <c r="H216" s="541">
        <v>246.7</v>
      </c>
      <c r="I216" s="541">
        <v>251.89999999999998</v>
      </c>
      <c r="J216" s="541">
        <v>255.5</v>
      </c>
      <c r="K216" s="540">
        <v>248.3</v>
      </c>
      <c r="L216" s="540">
        <v>239.5</v>
      </c>
      <c r="M216" s="540">
        <v>75.166510000000002</v>
      </c>
    </row>
    <row r="217" spans="1:13">
      <c r="A217" s="254">
        <v>207</v>
      </c>
      <c r="B217" s="567" t="s">
        <v>114</v>
      </c>
      <c r="C217" s="540">
        <v>2167.6</v>
      </c>
      <c r="D217" s="541">
        <v>2178.0666666666671</v>
      </c>
      <c r="E217" s="541">
        <v>2151.1333333333341</v>
      </c>
      <c r="F217" s="541">
        <v>2134.666666666667</v>
      </c>
      <c r="G217" s="541">
        <v>2107.733333333334</v>
      </c>
      <c r="H217" s="541">
        <v>2194.5333333333342</v>
      </c>
      <c r="I217" s="541">
        <v>2221.4666666666676</v>
      </c>
      <c r="J217" s="541">
        <v>2237.9333333333343</v>
      </c>
      <c r="K217" s="540">
        <v>2205</v>
      </c>
      <c r="L217" s="540">
        <v>2161.6</v>
      </c>
      <c r="M217" s="540">
        <v>26.78023</v>
      </c>
    </row>
    <row r="218" spans="1:13">
      <c r="A218" s="254">
        <v>208</v>
      </c>
      <c r="B218" s="567" t="s">
        <v>251</v>
      </c>
      <c r="C218" s="540">
        <v>304.55</v>
      </c>
      <c r="D218" s="541">
        <v>306.15000000000003</v>
      </c>
      <c r="E218" s="541">
        <v>300.40000000000009</v>
      </c>
      <c r="F218" s="541">
        <v>296.25000000000006</v>
      </c>
      <c r="G218" s="541">
        <v>290.50000000000011</v>
      </c>
      <c r="H218" s="541">
        <v>310.30000000000007</v>
      </c>
      <c r="I218" s="541">
        <v>316.04999999999995</v>
      </c>
      <c r="J218" s="541">
        <v>320.20000000000005</v>
      </c>
      <c r="K218" s="540">
        <v>311.89999999999998</v>
      </c>
      <c r="L218" s="540">
        <v>302</v>
      </c>
      <c r="M218" s="540">
        <v>23.119720000000001</v>
      </c>
    </row>
    <row r="219" spans="1:13">
      <c r="A219" s="254">
        <v>209</v>
      </c>
      <c r="B219" s="567" t="s">
        <v>387</v>
      </c>
      <c r="C219" s="540">
        <v>44908.25</v>
      </c>
      <c r="D219" s="541">
        <v>45903.450000000004</v>
      </c>
      <c r="E219" s="541">
        <v>43162.900000000009</v>
      </c>
      <c r="F219" s="541">
        <v>41417.550000000003</v>
      </c>
      <c r="G219" s="541">
        <v>38677.000000000007</v>
      </c>
      <c r="H219" s="541">
        <v>47648.80000000001</v>
      </c>
      <c r="I219" s="541">
        <v>50389.350000000013</v>
      </c>
      <c r="J219" s="541">
        <v>52134.700000000012</v>
      </c>
      <c r="K219" s="540">
        <v>48644</v>
      </c>
      <c r="L219" s="540">
        <v>44158.1</v>
      </c>
      <c r="M219" s="540">
        <v>0.26569999999999999</v>
      </c>
    </row>
    <row r="220" spans="1:13">
      <c r="A220" s="254">
        <v>210</v>
      </c>
      <c r="B220" s="567" t="s">
        <v>252</v>
      </c>
      <c r="C220" s="540">
        <v>43.7</v>
      </c>
      <c r="D220" s="541">
        <v>44.183333333333337</v>
      </c>
      <c r="E220" s="541">
        <v>42.966666666666676</v>
      </c>
      <c r="F220" s="541">
        <v>42.233333333333341</v>
      </c>
      <c r="G220" s="541">
        <v>41.01666666666668</v>
      </c>
      <c r="H220" s="541">
        <v>44.916666666666671</v>
      </c>
      <c r="I220" s="541">
        <v>46.13333333333334</v>
      </c>
      <c r="J220" s="541">
        <v>46.866666666666667</v>
      </c>
      <c r="K220" s="540">
        <v>45.4</v>
      </c>
      <c r="L220" s="540">
        <v>43.45</v>
      </c>
      <c r="M220" s="540">
        <v>23.13945</v>
      </c>
    </row>
    <row r="221" spans="1:13">
      <c r="A221" s="254">
        <v>211</v>
      </c>
      <c r="B221" s="567" t="s">
        <v>108</v>
      </c>
      <c r="C221" s="540">
        <v>2651.95</v>
      </c>
      <c r="D221" s="541">
        <v>2677.1333333333332</v>
      </c>
      <c r="E221" s="541">
        <v>2612.9666666666662</v>
      </c>
      <c r="F221" s="541">
        <v>2573.9833333333331</v>
      </c>
      <c r="G221" s="541">
        <v>2509.8166666666662</v>
      </c>
      <c r="H221" s="541">
        <v>2716.1166666666663</v>
      </c>
      <c r="I221" s="541">
        <v>2780.2833333333333</v>
      </c>
      <c r="J221" s="541">
        <v>2819.2666666666664</v>
      </c>
      <c r="K221" s="540">
        <v>2741.3</v>
      </c>
      <c r="L221" s="540">
        <v>2638.15</v>
      </c>
      <c r="M221" s="540">
        <v>40.907089999999997</v>
      </c>
    </row>
    <row r="222" spans="1:13">
      <c r="A222" s="254">
        <v>212</v>
      </c>
      <c r="B222" s="567" t="s">
        <v>841</v>
      </c>
      <c r="C222" s="540">
        <v>331</v>
      </c>
      <c r="D222" s="541">
        <v>334.86666666666667</v>
      </c>
      <c r="E222" s="541">
        <v>324.13333333333333</v>
      </c>
      <c r="F222" s="541">
        <v>317.26666666666665</v>
      </c>
      <c r="G222" s="541">
        <v>306.5333333333333</v>
      </c>
      <c r="H222" s="541">
        <v>341.73333333333335</v>
      </c>
      <c r="I222" s="541">
        <v>352.4666666666667</v>
      </c>
      <c r="J222" s="541">
        <v>359.33333333333337</v>
      </c>
      <c r="K222" s="540">
        <v>345.6</v>
      </c>
      <c r="L222" s="540">
        <v>328</v>
      </c>
      <c r="M222" s="540">
        <v>0.72233000000000003</v>
      </c>
    </row>
    <row r="223" spans="1:13">
      <c r="A223" s="254">
        <v>213</v>
      </c>
      <c r="B223" s="567" t="s">
        <v>116</v>
      </c>
      <c r="C223" s="540">
        <v>609.85</v>
      </c>
      <c r="D223" s="541">
        <v>615.48333333333335</v>
      </c>
      <c r="E223" s="541">
        <v>601.66666666666674</v>
      </c>
      <c r="F223" s="541">
        <v>593.48333333333335</v>
      </c>
      <c r="G223" s="541">
        <v>579.66666666666674</v>
      </c>
      <c r="H223" s="541">
        <v>623.66666666666674</v>
      </c>
      <c r="I223" s="541">
        <v>637.48333333333335</v>
      </c>
      <c r="J223" s="541">
        <v>645.66666666666674</v>
      </c>
      <c r="K223" s="540">
        <v>629.29999999999995</v>
      </c>
      <c r="L223" s="540">
        <v>607.29999999999995</v>
      </c>
      <c r="M223" s="540">
        <v>270.92320999999998</v>
      </c>
    </row>
    <row r="224" spans="1:13">
      <c r="A224" s="254">
        <v>214</v>
      </c>
      <c r="B224" s="567" t="s">
        <v>253</v>
      </c>
      <c r="C224" s="540">
        <v>1466.15</v>
      </c>
      <c r="D224" s="541">
        <v>1472.1333333333332</v>
      </c>
      <c r="E224" s="541">
        <v>1446.2666666666664</v>
      </c>
      <c r="F224" s="541">
        <v>1426.3833333333332</v>
      </c>
      <c r="G224" s="541">
        <v>1400.5166666666664</v>
      </c>
      <c r="H224" s="541">
        <v>1492.0166666666664</v>
      </c>
      <c r="I224" s="541">
        <v>1517.8833333333332</v>
      </c>
      <c r="J224" s="541">
        <v>1537.7666666666664</v>
      </c>
      <c r="K224" s="540">
        <v>1498</v>
      </c>
      <c r="L224" s="540">
        <v>1452.25</v>
      </c>
      <c r="M224" s="540">
        <v>7.8744800000000001</v>
      </c>
    </row>
    <row r="225" spans="1:13">
      <c r="A225" s="254">
        <v>215</v>
      </c>
      <c r="B225" s="567" t="s">
        <v>117</v>
      </c>
      <c r="C225" s="540">
        <v>465.75</v>
      </c>
      <c r="D225" s="541">
        <v>472.76666666666665</v>
      </c>
      <c r="E225" s="541">
        <v>455.5333333333333</v>
      </c>
      <c r="F225" s="541">
        <v>445.31666666666666</v>
      </c>
      <c r="G225" s="541">
        <v>428.08333333333331</v>
      </c>
      <c r="H225" s="541">
        <v>482.98333333333329</v>
      </c>
      <c r="I225" s="541">
        <v>500.21666666666664</v>
      </c>
      <c r="J225" s="541">
        <v>510.43333333333328</v>
      </c>
      <c r="K225" s="540">
        <v>490</v>
      </c>
      <c r="L225" s="540">
        <v>462.55</v>
      </c>
      <c r="M225" s="540">
        <v>20.34807</v>
      </c>
    </row>
    <row r="226" spans="1:13">
      <c r="A226" s="254">
        <v>216</v>
      </c>
      <c r="B226" s="567" t="s">
        <v>388</v>
      </c>
      <c r="C226" s="540">
        <v>404.55</v>
      </c>
      <c r="D226" s="541">
        <v>404.06666666666666</v>
      </c>
      <c r="E226" s="541">
        <v>400.58333333333331</v>
      </c>
      <c r="F226" s="541">
        <v>396.61666666666667</v>
      </c>
      <c r="G226" s="541">
        <v>393.13333333333333</v>
      </c>
      <c r="H226" s="541">
        <v>408.0333333333333</v>
      </c>
      <c r="I226" s="541">
        <v>411.51666666666665</v>
      </c>
      <c r="J226" s="541">
        <v>415.48333333333329</v>
      </c>
      <c r="K226" s="540">
        <v>407.55</v>
      </c>
      <c r="L226" s="540">
        <v>400.1</v>
      </c>
      <c r="M226" s="540">
        <v>4.3169700000000004</v>
      </c>
    </row>
    <row r="227" spans="1:13">
      <c r="A227" s="254">
        <v>217</v>
      </c>
      <c r="B227" s="567" t="s">
        <v>389</v>
      </c>
      <c r="C227" s="540">
        <v>2728.2</v>
      </c>
      <c r="D227" s="541">
        <v>2759.4</v>
      </c>
      <c r="E227" s="541">
        <v>2673.8</v>
      </c>
      <c r="F227" s="541">
        <v>2619.4</v>
      </c>
      <c r="G227" s="541">
        <v>2533.8000000000002</v>
      </c>
      <c r="H227" s="541">
        <v>2813.8</v>
      </c>
      <c r="I227" s="541">
        <v>2899.3999999999996</v>
      </c>
      <c r="J227" s="541">
        <v>2953.8</v>
      </c>
      <c r="K227" s="540">
        <v>2845</v>
      </c>
      <c r="L227" s="540">
        <v>2705</v>
      </c>
      <c r="M227" s="540">
        <v>8.2100000000000003E-3</v>
      </c>
    </row>
    <row r="228" spans="1:13">
      <c r="A228" s="254">
        <v>218</v>
      </c>
      <c r="B228" s="567" t="s">
        <v>254</v>
      </c>
      <c r="C228" s="540">
        <v>30.25</v>
      </c>
      <c r="D228" s="541">
        <v>30.666666666666668</v>
      </c>
      <c r="E228" s="541">
        <v>29.633333333333336</v>
      </c>
      <c r="F228" s="541">
        <v>29.016666666666669</v>
      </c>
      <c r="G228" s="541">
        <v>27.983333333333338</v>
      </c>
      <c r="H228" s="541">
        <v>31.283333333333335</v>
      </c>
      <c r="I228" s="541">
        <v>32.316666666666663</v>
      </c>
      <c r="J228" s="541">
        <v>32.933333333333337</v>
      </c>
      <c r="K228" s="540">
        <v>31.7</v>
      </c>
      <c r="L228" s="540">
        <v>30.05</v>
      </c>
      <c r="M228" s="540">
        <v>121.95954</v>
      </c>
    </row>
    <row r="229" spans="1:13">
      <c r="A229" s="254">
        <v>219</v>
      </c>
      <c r="B229" s="567" t="s">
        <v>119</v>
      </c>
      <c r="C229" s="540">
        <v>61.5</v>
      </c>
      <c r="D229" s="541">
        <v>62.016666666666673</v>
      </c>
      <c r="E229" s="541">
        <v>60.183333333333344</v>
      </c>
      <c r="F229" s="541">
        <v>58.866666666666674</v>
      </c>
      <c r="G229" s="541">
        <v>57.033333333333346</v>
      </c>
      <c r="H229" s="541">
        <v>63.333333333333343</v>
      </c>
      <c r="I229" s="541">
        <v>65.166666666666671</v>
      </c>
      <c r="J229" s="541">
        <v>66.483333333333348</v>
      </c>
      <c r="K229" s="540">
        <v>63.85</v>
      </c>
      <c r="L229" s="540">
        <v>60.7</v>
      </c>
      <c r="M229" s="540">
        <v>1051.4876099999999</v>
      </c>
    </row>
    <row r="230" spans="1:13">
      <c r="A230" s="254">
        <v>220</v>
      </c>
      <c r="B230" s="567" t="s">
        <v>390</v>
      </c>
      <c r="C230" s="540">
        <v>51.75</v>
      </c>
      <c r="D230" s="541">
        <v>52.366666666666667</v>
      </c>
      <c r="E230" s="541">
        <v>50.483333333333334</v>
      </c>
      <c r="F230" s="541">
        <v>49.216666666666669</v>
      </c>
      <c r="G230" s="541">
        <v>47.333333333333336</v>
      </c>
      <c r="H230" s="541">
        <v>53.633333333333333</v>
      </c>
      <c r="I230" s="541">
        <v>55.516666666666673</v>
      </c>
      <c r="J230" s="541">
        <v>56.783333333333331</v>
      </c>
      <c r="K230" s="540">
        <v>54.25</v>
      </c>
      <c r="L230" s="540">
        <v>51.1</v>
      </c>
      <c r="M230" s="540">
        <v>177.47029000000001</v>
      </c>
    </row>
    <row r="231" spans="1:13">
      <c r="A231" s="254">
        <v>221</v>
      </c>
      <c r="B231" s="567" t="s">
        <v>391</v>
      </c>
      <c r="C231" s="540">
        <v>1215.7</v>
      </c>
      <c r="D231" s="541">
        <v>1230.5</v>
      </c>
      <c r="E231" s="541">
        <v>1188.25</v>
      </c>
      <c r="F231" s="541">
        <v>1160.8</v>
      </c>
      <c r="G231" s="541">
        <v>1118.55</v>
      </c>
      <c r="H231" s="541">
        <v>1257.95</v>
      </c>
      <c r="I231" s="541">
        <v>1300.2</v>
      </c>
      <c r="J231" s="541">
        <v>1327.65</v>
      </c>
      <c r="K231" s="540">
        <v>1272.75</v>
      </c>
      <c r="L231" s="540">
        <v>1203.05</v>
      </c>
      <c r="M231" s="540">
        <v>0.48751</v>
      </c>
    </row>
    <row r="232" spans="1:13">
      <c r="A232" s="254">
        <v>222</v>
      </c>
      <c r="B232" s="567" t="s">
        <v>392</v>
      </c>
      <c r="C232" s="540">
        <v>236.25</v>
      </c>
      <c r="D232" s="541">
        <v>230.5</v>
      </c>
      <c r="E232" s="541">
        <v>224.75</v>
      </c>
      <c r="F232" s="541">
        <v>213.25</v>
      </c>
      <c r="G232" s="541">
        <v>207.5</v>
      </c>
      <c r="H232" s="541">
        <v>242</v>
      </c>
      <c r="I232" s="541">
        <v>247.75</v>
      </c>
      <c r="J232" s="541">
        <v>259.25</v>
      </c>
      <c r="K232" s="540">
        <v>236.25</v>
      </c>
      <c r="L232" s="540">
        <v>219</v>
      </c>
      <c r="M232" s="540">
        <v>11.45504</v>
      </c>
    </row>
    <row r="233" spans="1:13">
      <c r="A233" s="254">
        <v>223</v>
      </c>
      <c r="B233" s="567" t="s">
        <v>747</v>
      </c>
      <c r="C233" s="540">
        <v>1167.2</v>
      </c>
      <c r="D233" s="541">
        <v>1180.8833333333334</v>
      </c>
      <c r="E233" s="541">
        <v>1146.3166666666668</v>
      </c>
      <c r="F233" s="541">
        <v>1125.4333333333334</v>
      </c>
      <c r="G233" s="541">
        <v>1090.8666666666668</v>
      </c>
      <c r="H233" s="541">
        <v>1201.7666666666669</v>
      </c>
      <c r="I233" s="541">
        <v>1236.3333333333335</v>
      </c>
      <c r="J233" s="541">
        <v>1257.2166666666669</v>
      </c>
      <c r="K233" s="540">
        <v>1215.45</v>
      </c>
      <c r="L233" s="540">
        <v>1160</v>
      </c>
      <c r="M233" s="540">
        <v>0.40891</v>
      </c>
    </row>
    <row r="234" spans="1:13">
      <c r="A234" s="254">
        <v>224</v>
      </c>
      <c r="B234" s="567" t="s">
        <v>751</v>
      </c>
      <c r="C234" s="540">
        <v>564.25</v>
      </c>
      <c r="D234" s="541">
        <v>579.2166666666667</v>
      </c>
      <c r="E234" s="541">
        <v>544.13333333333344</v>
      </c>
      <c r="F234" s="541">
        <v>524.01666666666677</v>
      </c>
      <c r="G234" s="541">
        <v>488.93333333333351</v>
      </c>
      <c r="H234" s="541">
        <v>599.33333333333337</v>
      </c>
      <c r="I234" s="541">
        <v>634.41666666666663</v>
      </c>
      <c r="J234" s="541">
        <v>654.5333333333333</v>
      </c>
      <c r="K234" s="540">
        <v>614.29999999999995</v>
      </c>
      <c r="L234" s="540">
        <v>559.1</v>
      </c>
      <c r="M234" s="540">
        <v>8.9470899999999993</v>
      </c>
    </row>
    <row r="235" spans="1:13">
      <c r="A235" s="254">
        <v>225</v>
      </c>
      <c r="B235" s="567" t="s">
        <v>393</v>
      </c>
      <c r="C235" s="540">
        <v>105.9</v>
      </c>
      <c r="D235" s="541">
        <v>107.01666666666667</v>
      </c>
      <c r="E235" s="541">
        <v>104.08333333333333</v>
      </c>
      <c r="F235" s="541">
        <v>102.26666666666667</v>
      </c>
      <c r="G235" s="541">
        <v>99.333333333333329</v>
      </c>
      <c r="H235" s="541">
        <v>108.83333333333333</v>
      </c>
      <c r="I235" s="541">
        <v>111.76666666666667</v>
      </c>
      <c r="J235" s="541">
        <v>113.58333333333333</v>
      </c>
      <c r="K235" s="540">
        <v>109.95</v>
      </c>
      <c r="L235" s="540">
        <v>105.2</v>
      </c>
      <c r="M235" s="540">
        <v>4.5721100000000003</v>
      </c>
    </row>
    <row r="236" spans="1:13">
      <c r="A236" s="254">
        <v>226</v>
      </c>
      <c r="B236" s="567" t="s">
        <v>394</v>
      </c>
      <c r="C236" s="540">
        <v>95.35</v>
      </c>
      <c r="D236" s="541">
        <v>95.866666666666674</v>
      </c>
      <c r="E236" s="541">
        <v>94.083333333333343</v>
      </c>
      <c r="F236" s="541">
        <v>92.816666666666663</v>
      </c>
      <c r="G236" s="541">
        <v>91.033333333333331</v>
      </c>
      <c r="H236" s="541">
        <v>97.133333333333354</v>
      </c>
      <c r="I236" s="541">
        <v>98.916666666666686</v>
      </c>
      <c r="J236" s="541">
        <v>100.18333333333337</v>
      </c>
      <c r="K236" s="540">
        <v>97.65</v>
      </c>
      <c r="L236" s="540">
        <v>94.6</v>
      </c>
      <c r="M236" s="540">
        <v>16.55772</v>
      </c>
    </row>
    <row r="237" spans="1:13">
      <c r="A237" s="254">
        <v>227</v>
      </c>
      <c r="B237" s="567" t="s">
        <v>126</v>
      </c>
      <c r="C237" s="540">
        <v>207.05</v>
      </c>
      <c r="D237" s="541">
        <v>208.35</v>
      </c>
      <c r="E237" s="541">
        <v>204.7</v>
      </c>
      <c r="F237" s="541">
        <v>202.35</v>
      </c>
      <c r="G237" s="541">
        <v>198.7</v>
      </c>
      <c r="H237" s="541">
        <v>210.7</v>
      </c>
      <c r="I237" s="541">
        <v>214.35000000000002</v>
      </c>
      <c r="J237" s="541">
        <v>216.7</v>
      </c>
      <c r="K237" s="540">
        <v>212</v>
      </c>
      <c r="L237" s="540">
        <v>206</v>
      </c>
      <c r="M237" s="540">
        <v>515.46288000000004</v>
      </c>
    </row>
    <row r="238" spans="1:13">
      <c r="A238" s="254">
        <v>228</v>
      </c>
      <c r="B238" s="567" t="s">
        <v>396</v>
      </c>
      <c r="C238" s="540">
        <v>124.75</v>
      </c>
      <c r="D238" s="541">
        <v>126.05</v>
      </c>
      <c r="E238" s="541">
        <v>122.85</v>
      </c>
      <c r="F238" s="541">
        <v>120.95</v>
      </c>
      <c r="G238" s="541">
        <v>117.75</v>
      </c>
      <c r="H238" s="541">
        <v>127.94999999999999</v>
      </c>
      <c r="I238" s="541">
        <v>131.15</v>
      </c>
      <c r="J238" s="541">
        <v>133.04999999999998</v>
      </c>
      <c r="K238" s="540">
        <v>129.25</v>
      </c>
      <c r="L238" s="540">
        <v>124.15</v>
      </c>
      <c r="M238" s="540">
        <v>6.2324200000000003</v>
      </c>
    </row>
    <row r="239" spans="1:13">
      <c r="A239" s="254">
        <v>229</v>
      </c>
      <c r="B239" s="567" t="s">
        <v>397</v>
      </c>
      <c r="C239" s="540">
        <v>161.35</v>
      </c>
      <c r="D239" s="541">
        <v>162.76666666666665</v>
      </c>
      <c r="E239" s="541">
        <v>158.98333333333329</v>
      </c>
      <c r="F239" s="541">
        <v>156.61666666666665</v>
      </c>
      <c r="G239" s="541">
        <v>152.83333333333329</v>
      </c>
      <c r="H239" s="541">
        <v>165.1333333333333</v>
      </c>
      <c r="I239" s="541">
        <v>168.91666666666666</v>
      </c>
      <c r="J239" s="541">
        <v>171.2833333333333</v>
      </c>
      <c r="K239" s="540">
        <v>166.55</v>
      </c>
      <c r="L239" s="540">
        <v>160.4</v>
      </c>
      <c r="M239" s="540">
        <v>11.45781</v>
      </c>
    </row>
    <row r="240" spans="1:13">
      <c r="A240" s="254">
        <v>230</v>
      </c>
      <c r="B240" s="567" t="s">
        <v>115</v>
      </c>
      <c r="C240" s="540">
        <v>220</v>
      </c>
      <c r="D240" s="541">
        <v>223.11666666666667</v>
      </c>
      <c r="E240" s="541">
        <v>214.48333333333335</v>
      </c>
      <c r="F240" s="541">
        <v>208.96666666666667</v>
      </c>
      <c r="G240" s="541">
        <v>200.33333333333334</v>
      </c>
      <c r="H240" s="541">
        <v>228.63333333333335</v>
      </c>
      <c r="I240" s="541">
        <v>237.26666666666668</v>
      </c>
      <c r="J240" s="541">
        <v>242.78333333333336</v>
      </c>
      <c r="K240" s="540">
        <v>231.75</v>
      </c>
      <c r="L240" s="540">
        <v>217.6</v>
      </c>
      <c r="M240" s="540">
        <v>194.06040999999999</v>
      </c>
    </row>
    <row r="241" spans="1:13">
      <c r="A241" s="254">
        <v>231</v>
      </c>
      <c r="B241" s="567" t="s">
        <v>398</v>
      </c>
      <c r="C241" s="540">
        <v>80.849999999999994</v>
      </c>
      <c r="D241" s="541">
        <v>81.166666666666671</v>
      </c>
      <c r="E241" s="541">
        <v>79.233333333333348</v>
      </c>
      <c r="F241" s="541">
        <v>77.616666666666674</v>
      </c>
      <c r="G241" s="541">
        <v>75.683333333333351</v>
      </c>
      <c r="H241" s="541">
        <v>82.783333333333346</v>
      </c>
      <c r="I241" s="541">
        <v>84.716666666666654</v>
      </c>
      <c r="J241" s="541">
        <v>86.333333333333343</v>
      </c>
      <c r="K241" s="540">
        <v>83.1</v>
      </c>
      <c r="L241" s="540">
        <v>79.55</v>
      </c>
      <c r="M241" s="540">
        <v>34.092089999999999</v>
      </c>
    </row>
    <row r="242" spans="1:13">
      <c r="A242" s="254">
        <v>232</v>
      </c>
      <c r="B242" s="567" t="s">
        <v>748</v>
      </c>
      <c r="C242" s="540">
        <v>8820.25</v>
      </c>
      <c r="D242" s="541">
        <v>8839.8833333333332</v>
      </c>
      <c r="E242" s="541">
        <v>8630.8666666666668</v>
      </c>
      <c r="F242" s="541">
        <v>8441.4833333333336</v>
      </c>
      <c r="G242" s="541">
        <v>8232.4666666666672</v>
      </c>
      <c r="H242" s="541">
        <v>9029.2666666666664</v>
      </c>
      <c r="I242" s="541">
        <v>9238.2833333333328</v>
      </c>
      <c r="J242" s="541">
        <v>9427.6666666666661</v>
      </c>
      <c r="K242" s="540">
        <v>9048.9</v>
      </c>
      <c r="L242" s="540">
        <v>8650.5</v>
      </c>
      <c r="M242" s="540">
        <v>1.02576</v>
      </c>
    </row>
    <row r="243" spans="1:13">
      <c r="A243" s="254">
        <v>233</v>
      </c>
      <c r="B243" s="567" t="s">
        <v>255</v>
      </c>
      <c r="C243" s="540">
        <v>136</v>
      </c>
      <c r="D243" s="541">
        <v>137.6</v>
      </c>
      <c r="E243" s="541">
        <v>131.75</v>
      </c>
      <c r="F243" s="541">
        <v>127.5</v>
      </c>
      <c r="G243" s="541">
        <v>121.65</v>
      </c>
      <c r="H243" s="541">
        <v>141.85</v>
      </c>
      <c r="I243" s="541">
        <v>147.69999999999996</v>
      </c>
      <c r="J243" s="541">
        <v>151.94999999999999</v>
      </c>
      <c r="K243" s="540">
        <v>143.44999999999999</v>
      </c>
      <c r="L243" s="540">
        <v>133.35</v>
      </c>
      <c r="M243" s="540">
        <v>48.494109999999999</v>
      </c>
    </row>
    <row r="244" spans="1:13">
      <c r="A244" s="254">
        <v>234</v>
      </c>
      <c r="B244" s="567" t="s">
        <v>399</v>
      </c>
      <c r="C244" s="540">
        <v>295.25</v>
      </c>
      <c r="D244" s="541">
        <v>296.78333333333336</v>
      </c>
      <c r="E244" s="541">
        <v>288.56666666666672</v>
      </c>
      <c r="F244" s="541">
        <v>281.88333333333338</v>
      </c>
      <c r="G244" s="541">
        <v>273.66666666666674</v>
      </c>
      <c r="H244" s="541">
        <v>303.4666666666667</v>
      </c>
      <c r="I244" s="541">
        <v>311.68333333333328</v>
      </c>
      <c r="J244" s="541">
        <v>318.36666666666667</v>
      </c>
      <c r="K244" s="540">
        <v>305</v>
      </c>
      <c r="L244" s="540">
        <v>290.10000000000002</v>
      </c>
      <c r="M244" s="540">
        <v>36.865729999999999</v>
      </c>
    </row>
    <row r="245" spans="1:13">
      <c r="A245" s="254">
        <v>235</v>
      </c>
      <c r="B245" s="567" t="s">
        <v>256</v>
      </c>
      <c r="C245" s="540">
        <v>119.85</v>
      </c>
      <c r="D245" s="541">
        <v>121</v>
      </c>
      <c r="E245" s="541">
        <v>118.2</v>
      </c>
      <c r="F245" s="541">
        <v>116.55</v>
      </c>
      <c r="G245" s="541">
        <v>113.75</v>
      </c>
      <c r="H245" s="541">
        <v>122.65</v>
      </c>
      <c r="I245" s="541">
        <v>125.45000000000002</v>
      </c>
      <c r="J245" s="541">
        <v>127.10000000000001</v>
      </c>
      <c r="K245" s="540">
        <v>123.8</v>
      </c>
      <c r="L245" s="540">
        <v>119.35</v>
      </c>
      <c r="M245" s="540">
        <v>32.332450000000001</v>
      </c>
    </row>
    <row r="246" spans="1:13">
      <c r="A246" s="254">
        <v>236</v>
      </c>
      <c r="B246" s="567" t="s">
        <v>125</v>
      </c>
      <c r="C246" s="540">
        <v>95.65</v>
      </c>
      <c r="D246" s="541">
        <v>96.416666666666671</v>
      </c>
      <c r="E246" s="541">
        <v>94.333333333333343</v>
      </c>
      <c r="F246" s="541">
        <v>93.016666666666666</v>
      </c>
      <c r="G246" s="541">
        <v>90.933333333333337</v>
      </c>
      <c r="H246" s="541">
        <v>97.733333333333348</v>
      </c>
      <c r="I246" s="541">
        <v>99.816666666666691</v>
      </c>
      <c r="J246" s="541">
        <v>101.13333333333335</v>
      </c>
      <c r="K246" s="540">
        <v>98.5</v>
      </c>
      <c r="L246" s="540">
        <v>95.1</v>
      </c>
      <c r="M246" s="540">
        <v>194.87082000000001</v>
      </c>
    </row>
    <row r="247" spans="1:13">
      <c r="A247" s="254">
        <v>237</v>
      </c>
      <c r="B247" s="567" t="s">
        <v>400</v>
      </c>
      <c r="C247" s="540">
        <v>16.3</v>
      </c>
      <c r="D247" s="541">
        <v>16.516666666666669</v>
      </c>
      <c r="E247" s="541">
        <v>15.63333333333334</v>
      </c>
      <c r="F247" s="541">
        <v>14.96666666666667</v>
      </c>
      <c r="G247" s="541">
        <v>14.083333333333341</v>
      </c>
      <c r="H247" s="541">
        <v>17.183333333333337</v>
      </c>
      <c r="I247" s="541">
        <v>18.06666666666667</v>
      </c>
      <c r="J247" s="541">
        <v>18.733333333333338</v>
      </c>
      <c r="K247" s="540">
        <v>17.399999999999999</v>
      </c>
      <c r="L247" s="540">
        <v>15.85</v>
      </c>
      <c r="M247" s="540">
        <v>553.25377000000003</v>
      </c>
    </row>
    <row r="248" spans="1:13">
      <c r="A248" s="254">
        <v>238</v>
      </c>
      <c r="B248" s="567" t="s">
        <v>773</v>
      </c>
      <c r="C248" s="540">
        <v>1615.85</v>
      </c>
      <c r="D248" s="541">
        <v>1629.6166666666668</v>
      </c>
      <c r="E248" s="541">
        <v>1584.2333333333336</v>
      </c>
      <c r="F248" s="541">
        <v>1552.6166666666668</v>
      </c>
      <c r="G248" s="541">
        <v>1507.2333333333336</v>
      </c>
      <c r="H248" s="541">
        <v>1661.2333333333336</v>
      </c>
      <c r="I248" s="541">
        <v>1706.6166666666668</v>
      </c>
      <c r="J248" s="541">
        <v>1738.2333333333336</v>
      </c>
      <c r="K248" s="540">
        <v>1675</v>
      </c>
      <c r="L248" s="540">
        <v>1598</v>
      </c>
      <c r="M248" s="540">
        <v>17.177990000000001</v>
      </c>
    </row>
    <row r="249" spans="1:13">
      <c r="A249" s="254">
        <v>239</v>
      </c>
      <c r="B249" s="567" t="s">
        <v>749</v>
      </c>
      <c r="C249" s="540">
        <v>293.10000000000002</v>
      </c>
      <c r="D249" s="541">
        <v>295.84999999999997</v>
      </c>
      <c r="E249" s="541">
        <v>289.69999999999993</v>
      </c>
      <c r="F249" s="541">
        <v>286.29999999999995</v>
      </c>
      <c r="G249" s="541">
        <v>280.14999999999992</v>
      </c>
      <c r="H249" s="541">
        <v>299.24999999999994</v>
      </c>
      <c r="I249" s="541">
        <v>305.39999999999992</v>
      </c>
      <c r="J249" s="541">
        <v>308.79999999999995</v>
      </c>
      <c r="K249" s="540">
        <v>302</v>
      </c>
      <c r="L249" s="540">
        <v>292.45</v>
      </c>
      <c r="M249" s="540">
        <v>0.41306999999999999</v>
      </c>
    </row>
    <row r="250" spans="1:13">
      <c r="A250" s="254">
        <v>240</v>
      </c>
      <c r="B250" s="567" t="s">
        <v>120</v>
      </c>
      <c r="C250" s="540">
        <v>524.04999999999995</v>
      </c>
      <c r="D250" s="541">
        <v>530.26666666666665</v>
      </c>
      <c r="E250" s="541">
        <v>515.5333333333333</v>
      </c>
      <c r="F250" s="541">
        <v>507.01666666666665</v>
      </c>
      <c r="G250" s="541">
        <v>492.2833333333333</v>
      </c>
      <c r="H250" s="541">
        <v>538.7833333333333</v>
      </c>
      <c r="I250" s="541">
        <v>553.51666666666665</v>
      </c>
      <c r="J250" s="541">
        <v>562.0333333333333</v>
      </c>
      <c r="K250" s="540">
        <v>545</v>
      </c>
      <c r="L250" s="540">
        <v>521.75</v>
      </c>
      <c r="M250" s="540">
        <v>25.64152</v>
      </c>
    </row>
    <row r="251" spans="1:13">
      <c r="A251" s="254">
        <v>241</v>
      </c>
      <c r="B251" s="567" t="s">
        <v>831</v>
      </c>
      <c r="C251" s="540">
        <v>266.35000000000002</v>
      </c>
      <c r="D251" s="541">
        <v>266.20000000000005</v>
      </c>
      <c r="E251" s="541">
        <v>261.60000000000008</v>
      </c>
      <c r="F251" s="541">
        <v>256.85000000000002</v>
      </c>
      <c r="G251" s="541">
        <v>252.25000000000006</v>
      </c>
      <c r="H251" s="541">
        <v>270.9500000000001</v>
      </c>
      <c r="I251" s="541">
        <v>275.55</v>
      </c>
      <c r="J251" s="541">
        <v>280.30000000000013</v>
      </c>
      <c r="K251" s="540">
        <v>270.8</v>
      </c>
      <c r="L251" s="540">
        <v>261.45</v>
      </c>
      <c r="M251" s="540">
        <v>109.9315</v>
      </c>
    </row>
    <row r="252" spans="1:13">
      <c r="A252" s="254">
        <v>242</v>
      </c>
      <c r="B252" s="567" t="s">
        <v>122</v>
      </c>
      <c r="C252" s="540">
        <v>1022.9</v>
      </c>
      <c r="D252" s="541">
        <v>1036</v>
      </c>
      <c r="E252" s="541">
        <v>1004.9000000000001</v>
      </c>
      <c r="F252" s="541">
        <v>986.90000000000009</v>
      </c>
      <c r="G252" s="541">
        <v>955.80000000000018</v>
      </c>
      <c r="H252" s="541">
        <v>1054</v>
      </c>
      <c r="I252" s="541">
        <v>1085.0999999999999</v>
      </c>
      <c r="J252" s="541">
        <v>1103.0999999999999</v>
      </c>
      <c r="K252" s="540">
        <v>1067.0999999999999</v>
      </c>
      <c r="L252" s="540">
        <v>1018</v>
      </c>
      <c r="M252" s="540">
        <v>94.122649999999993</v>
      </c>
    </row>
    <row r="253" spans="1:13">
      <c r="A253" s="254">
        <v>243</v>
      </c>
      <c r="B253" s="567" t="s">
        <v>257</v>
      </c>
      <c r="C253" s="540">
        <v>4993.6499999999996</v>
      </c>
      <c r="D253" s="541">
        <v>5037.2166666666662</v>
      </c>
      <c r="E253" s="541">
        <v>4914.4333333333325</v>
      </c>
      <c r="F253" s="541">
        <v>4835.2166666666662</v>
      </c>
      <c r="G253" s="541">
        <v>4712.4333333333325</v>
      </c>
      <c r="H253" s="541">
        <v>5116.4333333333325</v>
      </c>
      <c r="I253" s="541">
        <v>5239.2166666666672</v>
      </c>
      <c r="J253" s="541">
        <v>5318.4333333333325</v>
      </c>
      <c r="K253" s="540">
        <v>5160</v>
      </c>
      <c r="L253" s="540">
        <v>4958</v>
      </c>
      <c r="M253" s="540">
        <v>6.9343599999999999</v>
      </c>
    </row>
    <row r="254" spans="1:13">
      <c r="A254" s="254">
        <v>244</v>
      </c>
      <c r="B254" s="567" t="s">
        <v>124</v>
      </c>
      <c r="C254" s="540">
        <v>1265.2</v>
      </c>
      <c r="D254" s="541">
        <v>1277.9166666666667</v>
      </c>
      <c r="E254" s="541">
        <v>1247.2833333333335</v>
      </c>
      <c r="F254" s="541">
        <v>1229.3666666666668</v>
      </c>
      <c r="G254" s="541">
        <v>1198.7333333333336</v>
      </c>
      <c r="H254" s="541">
        <v>1295.8333333333335</v>
      </c>
      <c r="I254" s="541">
        <v>1326.4666666666667</v>
      </c>
      <c r="J254" s="541">
        <v>1344.3833333333334</v>
      </c>
      <c r="K254" s="540">
        <v>1308.55</v>
      </c>
      <c r="L254" s="540">
        <v>1260</v>
      </c>
      <c r="M254" s="540">
        <v>73.713030000000003</v>
      </c>
    </row>
    <row r="255" spans="1:13">
      <c r="A255" s="254">
        <v>245</v>
      </c>
      <c r="B255" s="567" t="s">
        <v>750</v>
      </c>
      <c r="C255" s="540">
        <v>737.4</v>
      </c>
      <c r="D255" s="541">
        <v>737.59999999999991</v>
      </c>
      <c r="E255" s="541">
        <v>728.89999999999986</v>
      </c>
      <c r="F255" s="541">
        <v>720.4</v>
      </c>
      <c r="G255" s="541">
        <v>711.69999999999993</v>
      </c>
      <c r="H255" s="541">
        <v>746.0999999999998</v>
      </c>
      <c r="I255" s="541">
        <v>754.79999999999984</v>
      </c>
      <c r="J255" s="541">
        <v>763.29999999999973</v>
      </c>
      <c r="K255" s="540">
        <v>746.3</v>
      </c>
      <c r="L255" s="540">
        <v>729.1</v>
      </c>
      <c r="M255" s="540">
        <v>0.27128999999999998</v>
      </c>
    </row>
    <row r="256" spans="1:13">
      <c r="A256" s="254">
        <v>246</v>
      </c>
      <c r="B256" s="567" t="s">
        <v>401</v>
      </c>
      <c r="C256" s="540">
        <v>305.35000000000002</v>
      </c>
      <c r="D256" s="541">
        <v>310.01666666666665</v>
      </c>
      <c r="E256" s="541">
        <v>296.33333333333331</v>
      </c>
      <c r="F256" s="541">
        <v>287.31666666666666</v>
      </c>
      <c r="G256" s="541">
        <v>273.63333333333333</v>
      </c>
      <c r="H256" s="541">
        <v>319.0333333333333</v>
      </c>
      <c r="I256" s="541">
        <v>332.7166666666667</v>
      </c>
      <c r="J256" s="541">
        <v>341.73333333333329</v>
      </c>
      <c r="K256" s="540">
        <v>323.7</v>
      </c>
      <c r="L256" s="540">
        <v>301</v>
      </c>
      <c r="M256" s="540">
        <v>14.060449999999999</v>
      </c>
    </row>
    <row r="257" spans="1:13">
      <c r="A257" s="254">
        <v>247</v>
      </c>
      <c r="B257" s="567" t="s">
        <v>121</v>
      </c>
      <c r="C257" s="540">
        <v>1512.25</v>
      </c>
      <c r="D257" s="541">
        <v>1526.7833333333335</v>
      </c>
      <c r="E257" s="541">
        <v>1487.7666666666671</v>
      </c>
      <c r="F257" s="541">
        <v>1463.2833333333335</v>
      </c>
      <c r="G257" s="541">
        <v>1424.2666666666671</v>
      </c>
      <c r="H257" s="541">
        <v>1551.2666666666671</v>
      </c>
      <c r="I257" s="541">
        <v>1590.2833333333335</v>
      </c>
      <c r="J257" s="541">
        <v>1614.7666666666671</v>
      </c>
      <c r="K257" s="540">
        <v>1565.8</v>
      </c>
      <c r="L257" s="540">
        <v>1502.3</v>
      </c>
      <c r="M257" s="540">
        <v>10.74104</v>
      </c>
    </row>
    <row r="258" spans="1:13">
      <c r="A258" s="254">
        <v>248</v>
      </c>
      <c r="B258" s="567" t="s">
        <v>258</v>
      </c>
      <c r="C258" s="540">
        <v>1817.9</v>
      </c>
      <c r="D258" s="541">
        <v>1828.5333333333335</v>
      </c>
      <c r="E258" s="541">
        <v>1799.366666666667</v>
      </c>
      <c r="F258" s="541">
        <v>1780.8333333333335</v>
      </c>
      <c r="G258" s="541">
        <v>1751.666666666667</v>
      </c>
      <c r="H258" s="541">
        <v>1847.0666666666671</v>
      </c>
      <c r="I258" s="541">
        <v>1876.2333333333336</v>
      </c>
      <c r="J258" s="541">
        <v>1894.7666666666671</v>
      </c>
      <c r="K258" s="540">
        <v>1857.7</v>
      </c>
      <c r="L258" s="540">
        <v>1810</v>
      </c>
      <c r="M258" s="540">
        <v>2.0220799999999999</v>
      </c>
    </row>
    <row r="259" spans="1:13">
      <c r="A259" s="254">
        <v>249</v>
      </c>
      <c r="B259" s="567" t="s">
        <v>402</v>
      </c>
      <c r="C259" s="540">
        <v>1089.05</v>
      </c>
      <c r="D259" s="541">
        <v>1102.3666666666666</v>
      </c>
      <c r="E259" s="541">
        <v>1067.7833333333331</v>
      </c>
      <c r="F259" s="541">
        <v>1046.5166666666664</v>
      </c>
      <c r="G259" s="541">
        <v>1011.9333333333329</v>
      </c>
      <c r="H259" s="541">
        <v>1123.6333333333332</v>
      </c>
      <c r="I259" s="541">
        <v>1158.2166666666667</v>
      </c>
      <c r="J259" s="541">
        <v>1179.4833333333333</v>
      </c>
      <c r="K259" s="540">
        <v>1136.95</v>
      </c>
      <c r="L259" s="540">
        <v>1081.0999999999999</v>
      </c>
      <c r="M259" s="540">
        <v>1.1894400000000001</v>
      </c>
    </row>
    <row r="260" spans="1:13">
      <c r="A260" s="254">
        <v>250</v>
      </c>
      <c r="B260" s="567" t="s">
        <v>403</v>
      </c>
      <c r="C260" s="540">
        <v>2705.75</v>
      </c>
      <c r="D260" s="541">
        <v>2686.7000000000003</v>
      </c>
      <c r="E260" s="541">
        <v>2644.3500000000004</v>
      </c>
      <c r="F260" s="541">
        <v>2582.9500000000003</v>
      </c>
      <c r="G260" s="541">
        <v>2540.6000000000004</v>
      </c>
      <c r="H260" s="541">
        <v>2748.1000000000004</v>
      </c>
      <c r="I260" s="541">
        <v>2790.45</v>
      </c>
      <c r="J260" s="541">
        <v>2851.8500000000004</v>
      </c>
      <c r="K260" s="540">
        <v>2729.05</v>
      </c>
      <c r="L260" s="540">
        <v>2625.3</v>
      </c>
      <c r="M260" s="540">
        <v>1.13588</v>
      </c>
    </row>
    <row r="261" spans="1:13">
      <c r="A261" s="254">
        <v>251</v>
      </c>
      <c r="B261" s="567" t="s">
        <v>404</v>
      </c>
      <c r="C261" s="540">
        <v>366.3</v>
      </c>
      <c r="D261" s="541">
        <v>369.98333333333329</v>
      </c>
      <c r="E261" s="541">
        <v>360.96666666666658</v>
      </c>
      <c r="F261" s="541">
        <v>355.63333333333327</v>
      </c>
      <c r="G261" s="541">
        <v>346.61666666666656</v>
      </c>
      <c r="H261" s="541">
        <v>375.31666666666661</v>
      </c>
      <c r="I261" s="541">
        <v>384.33333333333337</v>
      </c>
      <c r="J261" s="541">
        <v>389.66666666666663</v>
      </c>
      <c r="K261" s="540">
        <v>379</v>
      </c>
      <c r="L261" s="540">
        <v>364.65</v>
      </c>
      <c r="M261" s="540">
        <v>1.82718</v>
      </c>
    </row>
    <row r="262" spans="1:13">
      <c r="A262" s="254">
        <v>252</v>
      </c>
      <c r="B262" s="567" t="s">
        <v>405</v>
      </c>
      <c r="C262" s="540">
        <v>139.65</v>
      </c>
      <c r="D262" s="541">
        <v>140.43333333333334</v>
      </c>
      <c r="E262" s="541">
        <v>137.96666666666667</v>
      </c>
      <c r="F262" s="541">
        <v>136.28333333333333</v>
      </c>
      <c r="G262" s="541">
        <v>133.81666666666666</v>
      </c>
      <c r="H262" s="541">
        <v>142.11666666666667</v>
      </c>
      <c r="I262" s="541">
        <v>144.58333333333337</v>
      </c>
      <c r="J262" s="541">
        <v>146.26666666666668</v>
      </c>
      <c r="K262" s="540">
        <v>142.9</v>
      </c>
      <c r="L262" s="540">
        <v>138.75</v>
      </c>
      <c r="M262" s="540">
        <v>10.95499</v>
      </c>
    </row>
    <row r="263" spans="1:13">
      <c r="A263" s="254">
        <v>253</v>
      </c>
      <c r="B263" s="567" t="s">
        <v>406</v>
      </c>
      <c r="C263" s="540">
        <v>124.15</v>
      </c>
      <c r="D263" s="541">
        <v>123.95</v>
      </c>
      <c r="E263" s="541">
        <v>121.35000000000001</v>
      </c>
      <c r="F263" s="541">
        <v>118.55000000000001</v>
      </c>
      <c r="G263" s="541">
        <v>115.95000000000002</v>
      </c>
      <c r="H263" s="541">
        <v>126.75</v>
      </c>
      <c r="I263" s="541">
        <v>129.35</v>
      </c>
      <c r="J263" s="541">
        <v>132.14999999999998</v>
      </c>
      <c r="K263" s="540">
        <v>126.55</v>
      </c>
      <c r="L263" s="540">
        <v>121.15</v>
      </c>
      <c r="M263" s="540">
        <v>22.945270000000001</v>
      </c>
    </row>
    <row r="264" spans="1:13">
      <c r="A264" s="254">
        <v>254</v>
      </c>
      <c r="B264" s="567" t="s">
        <v>407</v>
      </c>
      <c r="C264" s="540">
        <v>90.8</v>
      </c>
      <c r="D264" s="541">
        <v>90.766666666666652</v>
      </c>
      <c r="E264" s="541">
        <v>89.133333333333297</v>
      </c>
      <c r="F264" s="541">
        <v>87.46666666666664</v>
      </c>
      <c r="G264" s="541">
        <v>85.833333333333286</v>
      </c>
      <c r="H264" s="541">
        <v>92.433333333333309</v>
      </c>
      <c r="I264" s="541">
        <v>94.066666666666663</v>
      </c>
      <c r="J264" s="541">
        <v>95.73333333333332</v>
      </c>
      <c r="K264" s="540">
        <v>92.4</v>
      </c>
      <c r="L264" s="540">
        <v>89.1</v>
      </c>
      <c r="M264" s="540">
        <v>8.8415199999999992</v>
      </c>
    </row>
    <row r="265" spans="1:13">
      <c r="A265" s="254">
        <v>255</v>
      </c>
      <c r="B265" s="567" t="s">
        <v>259</v>
      </c>
      <c r="C265" s="540">
        <v>71.8</v>
      </c>
      <c r="D265" s="541">
        <v>72.283333333333346</v>
      </c>
      <c r="E265" s="541">
        <v>70.566666666666691</v>
      </c>
      <c r="F265" s="541">
        <v>69.333333333333343</v>
      </c>
      <c r="G265" s="541">
        <v>67.616666666666688</v>
      </c>
      <c r="H265" s="541">
        <v>73.516666666666694</v>
      </c>
      <c r="I265" s="541">
        <v>75.233333333333363</v>
      </c>
      <c r="J265" s="541">
        <v>76.466666666666697</v>
      </c>
      <c r="K265" s="540">
        <v>74</v>
      </c>
      <c r="L265" s="540">
        <v>71.05</v>
      </c>
      <c r="M265" s="540">
        <v>13.8155</v>
      </c>
    </row>
    <row r="266" spans="1:13">
      <c r="A266" s="254">
        <v>256</v>
      </c>
      <c r="B266" s="567" t="s">
        <v>128</v>
      </c>
      <c r="C266" s="540">
        <v>406.1</v>
      </c>
      <c r="D266" s="541">
        <v>405.36666666666662</v>
      </c>
      <c r="E266" s="541">
        <v>396.88333333333321</v>
      </c>
      <c r="F266" s="541">
        <v>387.66666666666657</v>
      </c>
      <c r="G266" s="541">
        <v>379.18333333333317</v>
      </c>
      <c r="H266" s="541">
        <v>414.58333333333326</v>
      </c>
      <c r="I266" s="541">
        <v>423.06666666666672</v>
      </c>
      <c r="J266" s="541">
        <v>432.2833333333333</v>
      </c>
      <c r="K266" s="540">
        <v>413.85</v>
      </c>
      <c r="L266" s="540">
        <v>396.15</v>
      </c>
      <c r="M266" s="540">
        <v>93.716970000000003</v>
      </c>
    </row>
    <row r="267" spans="1:13">
      <c r="A267" s="254">
        <v>257</v>
      </c>
      <c r="B267" s="567" t="s">
        <v>752</v>
      </c>
      <c r="C267" s="540">
        <v>87.7</v>
      </c>
      <c r="D267" s="541">
        <v>88.149999999999991</v>
      </c>
      <c r="E267" s="541">
        <v>86.59999999999998</v>
      </c>
      <c r="F267" s="541">
        <v>85.499999999999986</v>
      </c>
      <c r="G267" s="541">
        <v>83.949999999999974</v>
      </c>
      <c r="H267" s="541">
        <v>89.249999999999986</v>
      </c>
      <c r="I267" s="541">
        <v>90.8</v>
      </c>
      <c r="J267" s="541">
        <v>91.899999999999991</v>
      </c>
      <c r="K267" s="540">
        <v>89.7</v>
      </c>
      <c r="L267" s="540">
        <v>87.05</v>
      </c>
      <c r="M267" s="540">
        <v>1.65374</v>
      </c>
    </row>
    <row r="268" spans="1:13">
      <c r="A268" s="254">
        <v>258</v>
      </c>
      <c r="B268" s="567" t="s">
        <v>408</v>
      </c>
      <c r="C268" s="540">
        <v>53.75</v>
      </c>
      <c r="D268" s="541">
        <v>54.533333333333331</v>
      </c>
      <c r="E268" s="541">
        <v>51.266666666666666</v>
      </c>
      <c r="F268" s="541">
        <v>48.783333333333331</v>
      </c>
      <c r="G268" s="541">
        <v>45.516666666666666</v>
      </c>
      <c r="H268" s="541">
        <v>57.016666666666666</v>
      </c>
      <c r="I268" s="541">
        <v>60.283333333333331</v>
      </c>
      <c r="J268" s="541">
        <v>62.766666666666666</v>
      </c>
      <c r="K268" s="540">
        <v>57.8</v>
      </c>
      <c r="L268" s="540">
        <v>52.05</v>
      </c>
      <c r="M268" s="540">
        <v>101.20504</v>
      </c>
    </row>
    <row r="269" spans="1:13">
      <c r="A269" s="254">
        <v>259</v>
      </c>
      <c r="B269" s="567" t="s">
        <v>409</v>
      </c>
      <c r="C269" s="540">
        <v>87.75</v>
      </c>
      <c r="D269" s="541">
        <v>88.8</v>
      </c>
      <c r="E269" s="541">
        <v>86.449999999999989</v>
      </c>
      <c r="F269" s="541">
        <v>85.149999999999991</v>
      </c>
      <c r="G269" s="541">
        <v>82.799999999999983</v>
      </c>
      <c r="H269" s="541">
        <v>90.1</v>
      </c>
      <c r="I269" s="541">
        <v>92.449999999999989</v>
      </c>
      <c r="J269" s="541">
        <v>93.75</v>
      </c>
      <c r="K269" s="540">
        <v>91.15</v>
      </c>
      <c r="L269" s="540">
        <v>87.5</v>
      </c>
      <c r="M269" s="540">
        <v>9.0994200000000003</v>
      </c>
    </row>
    <row r="270" spans="1:13">
      <c r="A270" s="254">
        <v>260</v>
      </c>
      <c r="B270" s="567" t="s">
        <v>410</v>
      </c>
      <c r="C270" s="540">
        <v>29.05</v>
      </c>
      <c r="D270" s="541">
        <v>29.349999999999998</v>
      </c>
      <c r="E270" s="541">
        <v>28.499999999999996</v>
      </c>
      <c r="F270" s="541">
        <v>27.95</v>
      </c>
      <c r="G270" s="541">
        <v>27.099999999999998</v>
      </c>
      <c r="H270" s="541">
        <v>29.899999999999995</v>
      </c>
      <c r="I270" s="541">
        <v>30.749999999999996</v>
      </c>
      <c r="J270" s="541">
        <v>31.299999999999994</v>
      </c>
      <c r="K270" s="540">
        <v>30.2</v>
      </c>
      <c r="L270" s="540">
        <v>28.8</v>
      </c>
      <c r="M270" s="540">
        <v>38.928930000000001</v>
      </c>
    </row>
    <row r="271" spans="1:13">
      <c r="A271" s="254">
        <v>261</v>
      </c>
      <c r="B271" s="567" t="s">
        <v>411</v>
      </c>
      <c r="C271" s="540">
        <v>65.95</v>
      </c>
      <c r="D271" s="541">
        <v>66.55</v>
      </c>
      <c r="E271" s="541">
        <v>64.899999999999991</v>
      </c>
      <c r="F271" s="541">
        <v>63.849999999999994</v>
      </c>
      <c r="G271" s="541">
        <v>62.199999999999989</v>
      </c>
      <c r="H271" s="541">
        <v>67.599999999999994</v>
      </c>
      <c r="I271" s="541">
        <v>69.25</v>
      </c>
      <c r="J271" s="541">
        <v>70.3</v>
      </c>
      <c r="K271" s="540">
        <v>68.2</v>
      </c>
      <c r="L271" s="540">
        <v>65.5</v>
      </c>
      <c r="M271" s="540">
        <v>7.5786800000000003</v>
      </c>
    </row>
    <row r="272" spans="1:13">
      <c r="A272" s="254">
        <v>262</v>
      </c>
      <c r="B272" s="567" t="s">
        <v>412</v>
      </c>
      <c r="C272" s="540">
        <v>72</v>
      </c>
      <c r="D272" s="541">
        <v>72.933333333333323</v>
      </c>
      <c r="E272" s="541">
        <v>70.166666666666643</v>
      </c>
      <c r="F272" s="541">
        <v>68.333333333333314</v>
      </c>
      <c r="G272" s="541">
        <v>65.566666666666634</v>
      </c>
      <c r="H272" s="541">
        <v>74.766666666666652</v>
      </c>
      <c r="I272" s="541">
        <v>77.533333333333331</v>
      </c>
      <c r="J272" s="541">
        <v>79.36666666666666</v>
      </c>
      <c r="K272" s="540">
        <v>75.7</v>
      </c>
      <c r="L272" s="540">
        <v>71.099999999999994</v>
      </c>
      <c r="M272" s="540">
        <v>13.117800000000001</v>
      </c>
    </row>
    <row r="273" spans="1:13">
      <c r="A273" s="254">
        <v>263</v>
      </c>
      <c r="B273" s="567" t="s">
        <v>413</v>
      </c>
      <c r="C273" s="540">
        <v>123</v>
      </c>
      <c r="D273" s="541">
        <v>122.83333333333333</v>
      </c>
      <c r="E273" s="541">
        <v>120.61666666666666</v>
      </c>
      <c r="F273" s="541">
        <v>118.23333333333333</v>
      </c>
      <c r="G273" s="541">
        <v>116.01666666666667</v>
      </c>
      <c r="H273" s="541">
        <v>125.21666666666665</v>
      </c>
      <c r="I273" s="541">
        <v>127.43333333333332</v>
      </c>
      <c r="J273" s="541">
        <v>129.81666666666666</v>
      </c>
      <c r="K273" s="540">
        <v>125.05</v>
      </c>
      <c r="L273" s="540">
        <v>120.45</v>
      </c>
      <c r="M273" s="540">
        <v>6.3952600000000004</v>
      </c>
    </row>
    <row r="274" spans="1:13">
      <c r="A274" s="254">
        <v>264</v>
      </c>
      <c r="B274" s="567" t="s">
        <v>414</v>
      </c>
      <c r="C274" s="540">
        <v>69.2</v>
      </c>
      <c r="D274" s="541">
        <v>69.7</v>
      </c>
      <c r="E274" s="541">
        <v>67.900000000000006</v>
      </c>
      <c r="F274" s="541">
        <v>66.600000000000009</v>
      </c>
      <c r="G274" s="541">
        <v>64.800000000000011</v>
      </c>
      <c r="H274" s="541">
        <v>71</v>
      </c>
      <c r="I274" s="541">
        <v>72.799999999999983</v>
      </c>
      <c r="J274" s="541">
        <v>74.099999999999994</v>
      </c>
      <c r="K274" s="540">
        <v>71.5</v>
      </c>
      <c r="L274" s="540">
        <v>68.400000000000006</v>
      </c>
      <c r="M274" s="540">
        <v>5.9494199999999999</v>
      </c>
    </row>
    <row r="275" spans="1:13">
      <c r="A275" s="254">
        <v>265</v>
      </c>
      <c r="B275" s="567" t="s">
        <v>127</v>
      </c>
      <c r="C275" s="540">
        <v>321.64999999999998</v>
      </c>
      <c r="D275" s="541">
        <v>324.01666666666665</v>
      </c>
      <c r="E275" s="541">
        <v>315.63333333333333</v>
      </c>
      <c r="F275" s="541">
        <v>309.61666666666667</v>
      </c>
      <c r="G275" s="541">
        <v>301.23333333333335</v>
      </c>
      <c r="H275" s="541">
        <v>330.0333333333333</v>
      </c>
      <c r="I275" s="541">
        <v>338.41666666666663</v>
      </c>
      <c r="J275" s="541">
        <v>344.43333333333328</v>
      </c>
      <c r="K275" s="540">
        <v>332.4</v>
      </c>
      <c r="L275" s="540">
        <v>318</v>
      </c>
      <c r="M275" s="540">
        <v>111.65599</v>
      </c>
    </row>
    <row r="276" spans="1:13">
      <c r="A276" s="254">
        <v>266</v>
      </c>
      <c r="B276" s="567" t="s">
        <v>415</v>
      </c>
      <c r="C276" s="540">
        <v>2459.15</v>
      </c>
      <c r="D276" s="541">
        <v>2461.0499999999997</v>
      </c>
      <c r="E276" s="541">
        <v>2447.0999999999995</v>
      </c>
      <c r="F276" s="541">
        <v>2435.0499999999997</v>
      </c>
      <c r="G276" s="541">
        <v>2421.0999999999995</v>
      </c>
      <c r="H276" s="541">
        <v>2473.0999999999995</v>
      </c>
      <c r="I276" s="541">
        <v>2487.0499999999993</v>
      </c>
      <c r="J276" s="541">
        <v>2499.0999999999995</v>
      </c>
      <c r="K276" s="540">
        <v>2475</v>
      </c>
      <c r="L276" s="540">
        <v>2449</v>
      </c>
      <c r="M276" s="540">
        <v>0.1106</v>
      </c>
    </row>
    <row r="277" spans="1:13">
      <c r="A277" s="254">
        <v>267</v>
      </c>
      <c r="B277" s="567" t="s">
        <v>129</v>
      </c>
      <c r="C277" s="540">
        <v>3114.1</v>
      </c>
      <c r="D277" s="541">
        <v>3062.7000000000003</v>
      </c>
      <c r="E277" s="541">
        <v>2996.4000000000005</v>
      </c>
      <c r="F277" s="541">
        <v>2878.7000000000003</v>
      </c>
      <c r="G277" s="541">
        <v>2812.4000000000005</v>
      </c>
      <c r="H277" s="541">
        <v>3180.4000000000005</v>
      </c>
      <c r="I277" s="541">
        <v>3246.7000000000007</v>
      </c>
      <c r="J277" s="541">
        <v>3364.4000000000005</v>
      </c>
      <c r="K277" s="540">
        <v>3129</v>
      </c>
      <c r="L277" s="540">
        <v>2945</v>
      </c>
      <c r="M277" s="540">
        <v>29.517510000000001</v>
      </c>
    </row>
    <row r="278" spans="1:13">
      <c r="A278" s="254">
        <v>268</v>
      </c>
      <c r="B278" s="567" t="s">
        <v>130</v>
      </c>
      <c r="C278" s="540">
        <v>615.54999999999995</v>
      </c>
      <c r="D278" s="541">
        <v>620.65</v>
      </c>
      <c r="E278" s="541">
        <v>600.09999999999991</v>
      </c>
      <c r="F278" s="541">
        <v>584.65</v>
      </c>
      <c r="G278" s="541">
        <v>564.09999999999991</v>
      </c>
      <c r="H278" s="541">
        <v>636.09999999999991</v>
      </c>
      <c r="I278" s="541">
        <v>656.64999999999986</v>
      </c>
      <c r="J278" s="541">
        <v>672.09999999999991</v>
      </c>
      <c r="K278" s="540">
        <v>641.20000000000005</v>
      </c>
      <c r="L278" s="540">
        <v>605.20000000000005</v>
      </c>
      <c r="M278" s="540">
        <v>9.4180100000000007</v>
      </c>
    </row>
    <row r="279" spans="1:13">
      <c r="A279" s="254">
        <v>269</v>
      </c>
      <c r="B279" s="567" t="s">
        <v>416</v>
      </c>
      <c r="C279" s="540">
        <v>147.25</v>
      </c>
      <c r="D279" s="541">
        <v>147.58333333333334</v>
      </c>
      <c r="E279" s="541">
        <v>144.66666666666669</v>
      </c>
      <c r="F279" s="541">
        <v>142.08333333333334</v>
      </c>
      <c r="G279" s="541">
        <v>139.16666666666669</v>
      </c>
      <c r="H279" s="541">
        <v>150.16666666666669</v>
      </c>
      <c r="I279" s="541">
        <v>153.08333333333337</v>
      </c>
      <c r="J279" s="541">
        <v>155.66666666666669</v>
      </c>
      <c r="K279" s="540">
        <v>150.5</v>
      </c>
      <c r="L279" s="540">
        <v>145</v>
      </c>
      <c r="M279" s="540">
        <v>2.7620800000000001</v>
      </c>
    </row>
    <row r="280" spans="1:13">
      <c r="A280" s="254">
        <v>270</v>
      </c>
      <c r="B280" s="567" t="s">
        <v>418</v>
      </c>
      <c r="C280" s="540">
        <v>497.35</v>
      </c>
      <c r="D280" s="541">
        <v>497.81666666666661</v>
      </c>
      <c r="E280" s="541">
        <v>492.68333333333322</v>
      </c>
      <c r="F280" s="541">
        <v>488.01666666666659</v>
      </c>
      <c r="G280" s="541">
        <v>482.88333333333321</v>
      </c>
      <c r="H280" s="541">
        <v>502.48333333333323</v>
      </c>
      <c r="I280" s="541">
        <v>507.61666666666667</v>
      </c>
      <c r="J280" s="541">
        <v>512.2833333333333</v>
      </c>
      <c r="K280" s="540">
        <v>502.95</v>
      </c>
      <c r="L280" s="540">
        <v>493.15</v>
      </c>
      <c r="M280" s="540">
        <v>1.87435</v>
      </c>
    </row>
    <row r="281" spans="1:13">
      <c r="A281" s="254">
        <v>271</v>
      </c>
      <c r="B281" s="567" t="s">
        <v>419</v>
      </c>
      <c r="C281" s="540">
        <v>205.6</v>
      </c>
      <c r="D281" s="541">
        <v>208.53333333333333</v>
      </c>
      <c r="E281" s="541">
        <v>201.06666666666666</v>
      </c>
      <c r="F281" s="541">
        <v>196.53333333333333</v>
      </c>
      <c r="G281" s="541">
        <v>189.06666666666666</v>
      </c>
      <c r="H281" s="541">
        <v>213.06666666666666</v>
      </c>
      <c r="I281" s="541">
        <v>220.5333333333333</v>
      </c>
      <c r="J281" s="541">
        <v>225.06666666666666</v>
      </c>
      <c r="K281" s="540">
        <v>216</v>
      </c>
      <c r="L281" s="540">
        <v>204</v>
      </c>
      <c r="M281" s="540">
        <v>6.8299799999999999</v>
      </c>
    </row>
    <row r="282" spans="1:13">
      <c r="A282" s="254">
        <v>272</v>
      </c>
      <c r="B282" s="567" t="s">
        <v>420</v>
      </c>
      <c r="C282" s="540">
        <v>203.6</v>
      </c>
      <c r="D282" s="541">
        <v>207.18333333333331</v>
      </c>
      <c r="E282" s="541">
        <v>197.86666666666662</v>
      </c>
      <c r="F282" s="541">
        <v>192.1333333333333</v>
      </c>
      <c r="G282" s="541">
        <v>182.81666666666661</v>
      </c>
      <c r="H282" s="541">
        <v>212.91666666666663</v>
      </c>
      <c r="I282" s="541">
        <v>222.23333333333329</v>
      </c>
      <c r="J282" s="541">
        <v>227.96666666666664</v>
      </c>
      <c r="K282" s="540">
        <v>216.5</v>
      </c>
      <c r="L282" s="540">
        <v>201.45</v>
      </c>
      <c r="M282" s="540">
        <v>4.8817899999999996</v>
      </c>
    </row>
    <row r="283" spans="1:13">
      <c r="A283" s="254">
        <v>273</v>
      </c>
      <c r="B283" s="567" t="s">
        <v>753</v>
      </c>
      <c r="C283" s="540">
        <v>663.8</v>
      </c>
      <c r="D283" s="541">
        <v>669.30000000000007</v>
      </c>
      <c r="E283" s="541">
        <v>654.60000000000014</v>
      </c>
      <c r="F283" s="541">
        <v>645.40000000000009</v>
      </c>
      <c r="G283" s="541">
        <v>630.70000000000016</v>
      </c>
      <c r="H283" s="541">
        <v>678.50000000000011</v>
      </c>
      <c r="I283" s="541">
        <v>693.20000000000016</v>
      </c>
      <c r="J283" s="541">
        <v>702.40000000000009</v>
      </c>
      <c r="K283" s="540">
        <v>684</v>
      </c>
      <c r="L283" s="540">
        <v>660.1</v>
      </c>
      <c r="M283" s="540">
        <v>0.23627000000000001</v>
      </c>
    </row>
    <row r="284" spans="1:13">
      <c r="A284" s="254">
        <v>274</v>
      </c>
      <c r="B284" s="567" t="s">
        <v>421</v>
      </c>
      <c r="C284" s="540">
        <v>977.25</v>
      </c>
      <c r="D284" s="541">
        <v>978.28333333333342</v>
      </c>
      <c r="E284" s="541">
        <v>963.66666666666686</v>
      </c>
      <c r="F284" s="541">
        <v>950.08333333333348</v>
      </c>
      <c r="G284" s="541">
        <v>935.46666666666692</v>
      </c>
      <c r="H284" s="541">
        <v>991.86666666666679</v>
      </c>
      <c r="I284" s="541">
        <v>1006.4833333333333</v>
      </c>
      <c r="J284" s="541">
        <v>1020.0666666666667</v>
      </c>
      <c r="K284" s="540">
        <v>992.9</v>
      </c>
      <c r="L284" s="540">
        <v>964.7</v>
      </c>
      <c r="M284" s="540">
        <v>2.09476</v>
      </c>
    </row>
    <row r="285" spans="1:13">
      <c r="A285" s="254">
        <v>275</v>
      </c>
      <c r="B285" s="567" t="s">
        <v>422</v>
      </c>
      <c r="C285" s="540">
        <v>376.5</v>
      </c>
      <c r="D285" s="541">
        <v>373.66666666666669</v>
      </c>
      <c r="E285" s="541">
        <v>365.93333333333339</v>
      </c>
      <c r="F285" s="541">
        <v>355.36666666666673</v>
      </c>
      <c r="G285" s="541">
        <v>347.63333333333344</v>
      </c>
      <c r="H285" s="541">
        <v>384.23333333333335</v>
      </c>
      <c r="I285" s="541">
        <v>391.96666666666658</v>
      </c>
      <c r="J285" s="541">
        <v>402.5333333333333</v>
      </c>
      <c r="K285" s="540">
        <v>381.4</v>
      </c>
      <c r="L285" s="540">
        <v>363.1</v>
      </c>
      <c r="M285" s="540">
        <v>3.5852400000000002</v>
      </c>
    </row>
    <row r="286" spans="1:13">
      <c r="A286" s="254">
        <v>276</v>
      </c>
      <c r="B286" s="567" t="s">
        <v>423</v>
      </c>
      <c r="C286" s="540">
        <v>564.5</v>
      </c>
      <c r="D286" s="541">
        <v>562.83333333333337</v>
      </c>
      <c r="E286" s="541">
        <v>556.81666666666672</v>
      </c>
      <c r="F286" s="541">
        <v>549.13333333333333</v>
      </c>
      <c r="G286" s="541">
        <v>543.11666666666667</v>
      </c>
      <c r="H286" s="541">
        <v>570.51666666666677</v>
      </c>
      <c r="I286" s="541">
        <v>576.53333333333342</v>
      </c>
      <c r="J286" s="541">
        <v>584.21666666666681</v>
      </c>
      <c r="K286" s="540">
        <v>568.85</v>
      </c>
      <c r="L286" s="540">
        <v>555.15</v>
      </c>
      <c r="M286" s="540">
        <v>1.65177</v>
      </c>
    </row>
    <row r="287" spans="1:13">
      <c r="A287" s="254">
        <v>277</v>
      </c>
      <c r="B287" s="567" t="s">
        <v>424</v>
      </c>
      <c r="C287" s="540">
        <v>66.75</v>
      </c>
      <c r="D287" s="541">
        <v>67.283333333333331</v>
      </c>
      <c r="E287" s="541">
        <v>65.61666666666666</v>
      </c>
      <c r="F287" s="541">
        <v>64.483333333333334</v>
      </c>
      <c r="G287" s="541">
        <v>62.816666666666663</v>
      </c>
      <c r="H287" s="541">
        <v>68.416666666666657</v>
      </c>
      <c r="I287" s="541">
        <v>70.083333333333343</v>
      </c>
      <c r="J287" s="541">
        <v>71.216666666666654</v>
      </c>
      <c r="K287" s="540">
        <v>68.95</v>
      </c>
      <c r="L287" s="540">
        <v>66.150000000000006</v>
      </c>
      <c r="M287" s="540">
        <v>37.45993</v>
      </c>
    </row>
    <row r="288" spans="1:13">
      <c r="A288" s="254">
        <v>278</v>
      </c>
      <c r="B288" s="567" t="s">
        <v>425</v>
      </c>
      <c r="C288" s="540">
        <v>62.75</v>
      </c>
      <c r="D288" s="541">
        <v>61.5</v>
      </c>
      <c r="E288" s="541">
        <v>59.85</v>
      </c>
      <c r="F288" s="541">
        <v>56.95</v>
      </c>
      <c r="G288" s="541">
        <v>55.300000000000004</v>
      </c>
      <c r="H288" s="541">
        <v>64.400000000000006</v>
      </c>
      <c r="I288" s="541">
        <v>66.050000000000011</v>
      </c>
      <c r="J288" s="541">
        <v>68.949999999999989</v>
      </c>
      <c r="K288" s="540">
        <v>63.15</v>
      </c>
      <c r="L288" s="540">
        <v>58.6</v>
      </c>
      <c r="M288" s="540">
        <v>74.374210000000005</v>
      </c>
    </row>
    <row r="289" spans="1:13">
      <c r="A289" s="254">
        <v>279</v>
      </c>
      <c r="B289" s="567" t="s">
        <v>426</v>
      </c>
      <c r="C289" s="540">
        <v>507.35</v>
      </c>
      <c r="D289" s="541">
        <v>509.10000000000008</v>
      </c>
      <c r="E289" s="541">
        <v>503.25000000000011</v>
      </c>
      <c r="F289" s="541">
        <v>499.15000000000003</v>
      </c>
      <c r="G289" s="541">
        <v>493.30000000000007</v>
      </c>
      <c r="H289" s="541">
        <v>513.20000000000016</v>
      </c>
      <c r="I289" s="541">
        <v>519.05000000000018</v>
      </c>
      <c r="J289" s="541">
        <v>523.1500000000002</v>
      </c>
      <c r="K289" s="540">
        <v>514.95000000000005</v>
      </c>
      <c r="L289" s="540">
        <v>505</v>
      </c>
      <c r="M289" s="540">
        <v>0.97182000000000002</v>
      </c>
    </row>
    <row r="290" spans="1:13">
      <c r="A290" s="254">
        <v>280</v>
      </c>
      <c r="B290" s="567" t="s">
        <v>427</v>
      </c>
      <c r="C290" s="540">
        <v>411.85</v>
      </c>
      <c r="D290" s="541">
        <v>417.51666666666665</v>
      </c>
      <c r="E290" s="541">
        <v>402.2833333333333</v>
      </c>
      <c r="F290" s="541">
        <v>392.71666666666664</v>
      </c>
      <c r="G290" s="541">
        <v>377.48333333333329</v>
      </c>
      <c r="H290" s="541">
        <v>427.08333333333331</v>
      </c>
      <c r="I290" s="541">
        <v>442.31666666666666</v>
      </c>
      <c r="J290" s="541">
        <v>451.88333333333333</v>
      </c>
      <c r="K290" s="540">
        <v>432.75</v>
      </c>
      <c r="L290" s="540">
        <v>407.95</v>
      </c>
      <c r="M290" s="540">
        <v>1.3478000000000001</v>
      </c>
    </row>
    <row r="291" spans="1:13">
      <c r="A291" s="254">
        <v>281</v>
      </c>
      <c r="B291" s="567" t="s">
        <v>428</v>
      </c>
      <c r="C291" s="540">
        <v>237.2</v>
      </c>
      <c r="D291" s="541">
        <v>239.48333333333335</v>
      </c>
      <c r="E291" s="541">
        <v>234.2166666666667</v>
      </c>
      <c r="F291" s="541">
        <v>231.23333333333335</v>
      </c>
      <c r="G291" s="541">
        <v>225.9666666666667</v>
      </c>
      <c r="H291" s="541">
        <v>242.4666666666667</v>
      </c>
      <c r="I291" s="541">
        <v>247.73333333333335</v>
      </c>
      <c r="J291" s="541">
        <v>250.7166666666667</v>
      </c>
      <c r="K291" s="540">
        <v>244.75</v>
      </c>
      <c r="L291" s="540">
        <v>236.5</v>
      </c>
      <c r="M291" s="540">
        <v>0.55091000000000001</v>
      </c>
    </row>
    <row r="292" spans="1:13">
      <c r="A292" s="254">
        <v>282</v>
      </c>
      <c r="B292" s="567" t="s">
        <v>131</v>
      </c>
      <c r="C292" s="540">
        <v>1949.6</v>
      </c>
      <c r="D292" s="541">
        <v>1944.4166666666667</v>
      </c>
      <c r="E292" s="541">
        <v>1926.7833333333335</v>
      </c>
      <c r="F292" s="541">
        <v>1903.9666666666667</v>
      </c>
      <c r="G292" s="541">
        <v>1886.3333333333335</v>
      </c>
      <c r="H292" s="541">
        <v>1967.2333333333336</v>
      </c>
      <c r="I292" s="541">
        <v>1984.8666666666668</v>
      </c>
      <c r="J292" s="541">
        <v>2007.6833333333336</v>
      </c>
      <c r="K292" s="540">
        <v>1962.05</v>
      </c>
      <c r="L292" s="540">
        <v>1921.6</v>
      </c>
      <c r="M292" s="540">
        <v>38.532760000000003</v>
      </c>
    </row>
    <row r="293" spans="1:13">
      <c r="A293" s="254">
        <v>283</v>
      </c>
      <c r="B293" s="567" t="s">
        <v>132</v>
      </c>
      <c r="C293" s="540">
        <v>95.85</v>
      </c>
      <c r="D293" s="541">
        <v>97.233333333333334</v>
      </c>
      <c r="E293" s="541">
        <v>93.616666666666674</v>
      </c>
      <c r="F293" s="541">
        <v>91.38333333333334</v>
      </c>
      <c r="G293" s="541">
        <v>87.76666666666668</v>
      </c>
      <c r="H293" s="541">
        <v>99.466666666666669</v>
      </c>
      <c r="I293" s="541">
        <v>103.08333333333331</v>
      </c>
      <c r="J293" s="541">
        <v>105.31666666666666</v>
      </c>
      <c r="K293" s="540">
        <v>100.85</v>
      </c>
      <c r="L293" s="540">
        <v>95</v>
      </c>
      <c r="M293" s="540">
        <v>197.77212</v>
      </c>
    </row>
    <row r="294" spans="1:13">
      <c r="A294" s="254">
        <v>284</v>
      </c>
      <c r="B294" s="567" t="s">
        <v>260</v>
      </c>
      <c r="C294" s="540">
        <v>2536.65</v>
      </c>
      <c r="D294" s="541">
        <v>2568.6833333333334</v>
      </c>
      <c r="E294" s="541">
        <v>2487.9666666666667</v>
      </c>
      <c r="F294" s="541">
        <v>2439.2833333333333</v>
      </c>
      <c r="G294" s="541">
        <v>2358.5666666666666</v>
      </c>
      <c r="H294" s="541">
        <v>2617.3666666666668</v>
      </c>
      <c r="I294" s="541">
        <v>2698.0833333333339</v>
      </c>
      <c r="J294" s="541">
        <v>2746.7666666666669</v>
      </c>
      <c r="K294" s="540">
        <v>2649.4</v>
      </c>
      <c r="L294" s="540">
        <v>2520</v>
      </c>
      <c r="M294" s="540">
        <v>1.07952</v>
      </c>
    </row>
    <row r="295" spans="1:13">
      <c r="A295" s="254">
        <v>285</v>
      </c>
      <c r="B295" s="567" t="s">
        <v>133</v>
      </c>
      <c r="C295" s="540">
        <v>428.15</v>
      </c>
      <c r="D295" s="541">
        <v>435.45</v>
      </c>
      <c r="E295" s="541">
        <v>418.15</v>
      </c>
      <c r="F295" s="541">
        <v>408.15</v>
      </c>
      <c r="G295" s="541">
        <v>390.84999999999997</v>
      </c>
      <c r="H295" s="541">
        <v>445.45</v>
      </c>
      <c r="I295" s="541">
        <v>462.75000000000006</v>
      </c>
      <c r="J295" s="541">
        <v>472.75</v>
      </c>
      <c r="K295" s="540">
        <v>452.75</v>
      </c>
      <c r="L295" s="540">
        <v>425.45</v>
      </c>
      <c r="M295" s="540">
        <v>61.435409999999997</v>
      </c>
    </row>
    <row r="296" spans="1:13">
      <c r="A296" s="254">
        <v>286</v>
      </c>
      <c r="B296" s="567" t="s">
        <v>754</v>
      </c>
      <c r="C296" s="540">
        <v>220.9</v>
      </c>
      <c r="D296" s="541">
        <v>221.65</v>
      </c>
      <c r="E296" s="541">
        <v>217.3</v>
      </c>
      <c r="F296" s="541">
        <v>213.70000000000002</v>
      </c>
      <c r="G296" s="541">
        <v>209.35000000000002</v>
      </c>
      <c r="H296" s="541">
        <v>225.25</v>
      </c>
      <c r="I296" s="541">
        <v>229.59999999999997</v>
      </c>
      <c r="J296" s="541">
        <v>233.2</v>
      </c>
      <c r="K296" s="540">
        <v>226</v>
      </c>
      <c r="L296" s="540">
        <v>218.05</v>
      </c>
      <c r="M296" s="540">
        <v>1.79115</v>
      </c>
    </row>
    <row r="297" spans="1:13">
      <c r="A297" s="254">
        <v>287</v>
      </c>
      <c r="B297" s="567" t="s">
        <v>429</v>
      </c>
      <c r="C297" s="540">
        <v>6256.15</v>
      </c>
      <c r="D297" s="541">
        <v>6220.2166666666672</v>
      </c>
      <c r="E297" s="541">
        <v>6072.1333333333341</v>
      </c>
      <c r="F297" s="541">
        <v>5888.1166666666668</v>
      </c>
      <c r="G297" s="541">
        <v>5740.0333333333338</v>
      </c>
      <c r="H297" s="541">
        <v>6404.2333333333345</v>
      </c>
      <c r="I297" s="541">
        <v>6552.3166666666666</v>
      </c>
      <c r="J297" s="541">
        <v>6736.3333333333348</v>
      </c>
      <c r="K297" s="540">
        <v>6368.3</v>
      </c>
      <c r="L297" s="540">
        <v>6036.2</v>
      </c>
      <c r="M297" s="540">
        <v>0.29457</v>
      </c>
    </row>
    <row r="298" spans="1:13">
      <c r="A298" s="254">
        <v>288</v>
      </c>
      <c r="B298" s="567" t="s">
        <v>261</v>
      </c>
      <c r="C298" s="540">
        <v>3793.7</v>
      </c>
      <c r="D298" s="541">
        <v>3807.8833333333332</v>
      </c>
      <c r="E298" s="541">
        <v>3760.8166666666666</v>
      </c>
      <c r="F298" s="541">
        <v>3727.9333333333334</v>
      </c>
      <c r="G298" s="541">
        <v>3680.8666666666668</v>
      </c>
      <c r="H298" s="541">
        <v>3840.7666666666664</v>
      </c>
      <c r="I298" s="541">
        <v>3887.833333333333</v>
      </c>
      <c r="J298" s="541">
        <v>3920.7166666666662</v>
      </c>
      <c r="K298" s="540">
        <v>3854.95</v>
      </c>
      <c r="L298" s="540">
        <v>3775</v>
      </c>
      <c r="M298" s="540">
        <v>0.63480000000000003</v>
      </c>
    </row>
    <row r="299" spans="1:13">
      <c r="A299" s="254">
        <v>289</v>
      </c>
      <c r="B299" s="567" t="s">
        <v>134</v>
      </c>
      <c r="C299" s="540">
        <v>1452.2</v>
      </c>
      <c r="D299" s="541">
        <v>1470.4166666666667</v>
      </c>
      <c r="E299" s="541">
        <v>1428.8833333333334</v>
      </c>
      <c r="F299" s="541">
        <v>1405.5666666666666</v>
      </c>
      <c r="G299" s="541">
        <v>1364.0333333333333</v>
      </c>
      <c r="H299" s="541">
        <v>1493.7333333333336</v>
      </c>
      <c r="I299" s="541">
        <v>1535.2666666666669</v>
      </c>
      <c r="J299" s="541">
        <v>1558.5833333333337</v>
      </c>
      <c r="K299" s="540">
        <v>1511.95</v>
      </c>
      <c r="L299" s="540">
        <v>1447.1</v>
      </c>
      <c r="M299" s="540">
        <v>61.681080000000001</v>
      </c>
    </row>
    <row r="300" spans="1:13">
      <c r="A300" s="254">
        <v>290</v>
      </c>
      <c r="B300" s="567" t="s">
        <v>430</v>
      </c>
      <c r="C300" s="540">
        <v>358.1</v>
      </c>
      <c r="D300" s="541">
        <v>360.7</v>
      </c>
      <c r="E300" s="541">
        <v>352.4</v>
      </c>
      <c r="F300" s="541">
        <v>346.7</v>
      </c>
      <c r="G300" s="541">
        <v>338.4</v>
      </c>
      <c r="H300" s="541">
        <v>366.4</v>
      </c>
      <c r="I300" s="541">
        <v>374.70000000000005</v>
      </c>
      <c r="J300" s="541">
        <v>380.4</v>
      </c>
      <c r="K300" s="540">
        <v>369</v>
      </c>
      <c r="L300" s="540">
        <v>355</v>
      </c>
      <c r="M300" s="540">
        <v>17.395040000000002</v>
      </c>
    </row>
    <row r="301" spans="1:13">
      <c r="A301" s="254">
        <v>291</v>
      </c>
      <c r="B301" s="567" t="s">
        <v>431</v>
      </c>
      <c r="C301" s="540">
        <v>40.4</v>
      </c>
      <c r="D301" s="541">
        <v>40.866666666666667</v>
      </c>
      <c r="E301" s="541">
        <v>39.733333333333334</v>
      </c>
      <c r="F301" s="541">
        <v>39.06666666666667</v>
      </c>
      <c r="G301" s="541">
        <v>37.933333333333337</v>
      </c>
      <c r="H301" s="541">
        <v>41.533333333333331</v>
      </c>
      <c r="I301" s="541">
        <v>42.666666666666671</v>
      </c>
      <c r="J301" s="541">
        <v>43.333333333333329</v>
      </c>
      <c r="K301" s="540">
        <v>42</v>
      </c>
      <c r="L301" s="540">
        <v>40.200000000000003</v>
      </c>
      <c r="M301" s="540">
        <v>17.857240000000001</v>
      </c>
    </row>
    <row r="302" spans="1:13">
      <c r="A302" s="254">
        <v>292</v>
      </c>
      <c r="B302" s="567" t="s">
        <v>432</v>
      </c>
      <c r="C302" s="540">
        <v>1329.45</v>
      </c>
      <c r="D302" s="541">
        <v>1360.1499999999999</v>
      </c>
      <c r="E302" s="541">
        <v>1289.2999999999997</v>
      </c>
      <c r="F302" s="541">
        <v>1249.1499999999999</v>
      </c>
      <c r="G302" s="541">
        <v>1178.2999999999997</v>
      </c>
      <c r="H302" s="541">
        <v>1400.2999999999997</v>
      </c>
      <c r="I302" s="541">
        <v>1471.1499999999996</v>
      </c>
      <c r="J302" s="541">
        <v>1511.2999999999997</v>
      </c>
      <c r="K302" s="540">
        <v>1431</v>
      </c>
      <c r="L302" s="540">
        <v>1320</v>
      </c>
      <c r="M302" s="540">
        <v>0.78073000000000004</v>
      </c>
    </row>
    <row r="303" spans="1:13">
      <c r="A303" s="254">
        <v>293</v>
      </c>
      <c r="B303" s="567" t="s">
        <v>135</v>
      </c>
      <c r="C303" s="540">
        <v>995.5</v>
      </c>
      <c r="D303" s="541">
        <v>1003.35</v>
      </c>
      <c r="E303" s="541">
        <v>977.2</v>
      </c>
      <c r="F303" s="541">
        <v>958.9</v>
      </c>
      <c r="G303" s="541">
        <v>932.75</v>
      </c>
      <c r="H303" s="541">
        <v>1021.6500000000001</v>
      </c>
      <c r="I303" s="541">
        <v>1047.8</v>
      </c>
      <c r="J303" s="541">
        <v>1066.1000000000001</v>
      </c>
      <c r="K303" s="540">
        <v>1029.5</v>
      </c>
      <c r="L303" s="540">
        <v>985.05</v>
      </c>
      <c r="M303" s="540">
        <v>34.552810000000001</v>
      </c>
    </row>
    <row r="304" spans="1:13">
      <c r="A304" s="254">
        <v>294</v>
      </c>
      <c r="B304" s="567" t="s">
        <v>433</v>
      </c>
      <c r="C304" s="540">
        <v>1749.1</v>
      </c>
      <c r="D304" s="541">
        <v>1759.3333333333333</v>
      </c>
      <c r="E304" s="541">
        <v>1734.7666666666664</v>
      </c>
      <c r="F304" s="541">
        <v>1720.4333333333332</v>
      </c>
      <c r="G304" s="541">
        <v>1695.8666666666663</v>
      </c>
      <c r="H304" s="541">
        <v>1773.6666666666665</v>
      </c>
      <c r="I304" s="541">
        <v>1798.2333333333336</v>
      </c>
      <c r="J304" s="541">
        <v>1812.5666666666666</v>
      </c>
      <c r="K304" s="540">
        <v>1783.9</v>
      </c>
      <c r="L304" s="540">
        <v>1745</v>
      </c>
      <c r="M304" s="540">
        <v>0.33454</v>
      </c>
    </row>
    <row r="305" spans="1:13">
      <c r="A305" s="254">
        <v>295</v>
      </c>
      <c r="B305" s="567" t="s">
        <v>434</v>
      </c>
      <c r="C305" s="540">
        <v>831.9</v>
      </c>
      <c r="D305" s="541">
        <v>836.06666666666661</v>
      </c>
      <c r="E305" s="541">
        <v>822.83333333333326</v>
      </c>
      <c r="F305" s="541">
        <v>813.76666666666665</v>
      </c>
      <c r="G305" s="541">
        <v>800.5333333333333</v>
      </c>
      <c r="H305" s="541">
        <v>845.13333333333321</v>
      </c>
      <c r="I305" s="541">
        <v>858.36666666666656</v>
      </c>
      <c r="J305" s="541">
        <v>867.43333333333317</v>
      </c>
      <c r="K305" s="540">
        <v>849.3</v>
      </c>
      <c r="L305" s="540">
        <v>827</v>
      </c>
      <c r="M305" s="540">
        <v>0.17943000000000001</v>
      </c>
    </row>
    <row r="306" spans="1:13">
      <c r="A306" s="254">
        <v>296</v>
      </c>
      <c r="B306" s="567" t="s">
        <v>435</v>
      </c>
      <c r="C306" s="540">
        <v>31.05</v>
      </c>
      <c r="D306" s="541">
        <v>31.399999999999995</v>
      </c>
      <c r="E306" s="541">
        <v>29.79999999999999</v>
      </c>
      <c r="F306" s="541">
        <v>28.549999999999994</v>
      </c>
      <c r="G306" s="541">
        <v>26.949999999999989</v>
      </c>
      <c r="H306" s="541">
        <v>32.649999999999991</v>
      </c>
      <c r="I306" s="541">
        <v>34.249999999999993</v>
      </c>
      <c r="J306" s="541">
        <v>35.499999999999993</v>
      </c>
      <c r="K306" s="540">
        <v>33</v>
      </c>
      <c r="L306" s="540">
        <v>30.15</v>
      </c>
      <c r="M306" s="540">
        <v>102.91279</v>
      </c>
    </row>
    <row r="307" spans="1:13">
      <c r="A307" s="254">
        <v>297</v>
      </c>
      <c r="B307" s="567" t="s">
        <v>436</v>
      </c>
      <c r="C307" s="540">
        <v>147.25</v>
      </c>
      <c r="D307" s="541">
        <v>147.65</v>
      </c>
      <c r="E307" s="541">
        <v>145.65</v>
      </c>
      <c r="F307" s="541">
        <v>144.05000000000001</v>
      </c>
      <c r="G307" s="541">
        <v>142.05000000000001</v>
      </c>
      <c r="H307" s="541">
        <v>149.25</v>
      </c>
      <c r="I307" s="541">
        <v>151.25</v>
      </c>
      <c r="J307" s="541">
        <v>152.85</v>
      </c>
      <c r="K307" s="540">
        <v>149.65</v>
      </c>
      <c r="L307" s="540">
        <v>146.05000000000001</v>
      </c>
      <c r="M307" s="540">
        <v>9.6278799999999993</v>
      </c>
    </row>
    <row r="308" spans="1:13">
      <c r="A308" s="254">
        <v>298</v>
      </c>
      <c r="B308" s="567" t="s">
        <v>146</v>
      </c>
      <c r="C308" s="540">
        <v>86921.3</v>
      </c>
      <c r="D308" s="541">
        <v>87315.766666666663</v>
      </c>
      <c r="E308" s="541">
        <v>85831.533333333326</v>
      </c>
      <c r="F308" s="541">
        <v>84741.766666666663</v>
      </c>
      <c r="G308" s="541">
        <v>83257.533333333326</v>
      </c>
      <c r="H308" s="541">
        <v>88405.533333333326</v>
      </c>
      <c r="I308" s="541">
        <v>89889.766666666663</v>
      </c>
      <c r="J308" s="541">
        <v>90979.533333333326</v>
      </c>
      <c r="K308" s="540">
        <v>88800</v>
      </c>
      <c r="L308" s="540">
        <v>86226</v>
      </c>
      <c r="M308" s="540">
        <v>0.33728999999999998</v>
      </c>
    </row>
    <row r="309" spans="1:13">
      <c r="A309" s="254">
        <v>299</v>
      </c>
      <c r="B309" s="567" t="s">
        <v>143</v>
      </c>
      <c r="C309" s="540">
        <v>1150.3499999999999</v>
      </c>
      <c r="D309" s="541">
        <v>1158.1500000000001</v>
      </c>
      <c r="E309" s="541">
        <v>1136.6000000000001</v>
      </c>
      <c r="F309" s="541">
        <v>1122.8500000000001</v>
      </c>
      <c r="G309" s="541">
        <v>1101.3000000000002</v>
      </c>
      <c r="H309" s="541">
        <v>1171.9000000000001</v>
      </c>
      <c r="I309" s="541">
        <v>1193.4500000000003</v>
      </c>
      <c r="J309" s="541">
        <v>1207.2</v>
      </c>
      <c r="K309" s="540">
        <v>1179.7</v>
      </c>
      <c r="L309" s="540">
        <v>1144.4000000000001</v>
      </c>
      <c r="M309" s="540">
        <v>5.9332200000000004</v>
      </c>
    </row>
    <row r="310" spans="1:13">
      <c r="A310" s="254">
        <v>300</v>
      </c>
      <c r="B310" s="567" t="s">
        <v>437</v>
      </c>
      <c r="C310" s="540">
        <v>3674.45</v>
      </c>
      <c r="D310" s="541">
        <v>3718.1666666666665</v>
      </c>
      <c r="E310" s="541">
        <v>3616.333333333333</v>
      </c>
      <c r="F310" s="541">
        <v>3558.2166666666667</v>
      </c>
      <c r="G310" s="541">
        <v>3456.3833333333332</v>
      </c>
      <c r="H310" s="541">
        <v>3776.2833333333328</v>
      </c>
      <c r="I310" s="541">
        <v>3878.1166666666659</v>
      </c>
      <c r="J310" s="541">
        <v>3936.2333333333327</v>
      </c>
      <c r="K310" s="540">
        <v>3820</v>
      </c>
      <c r="L310" s="540">
        <v>3660.05</v>
      </c>
      <c r="M310" s="540">
        <v>6.386E-2</v>
      </c>
    </row>
    <row r="311" spans="1:13">
      <c r="A311" s="254">
        <v>301</v>
      </c>
      <c r="B311" s="567" t="s">
        <v>438</v>
      </c>
      <c r="C311" s="540">
        <v>286.95</v>
      </c>
      <c r="D311" s="541">
        <v>289.01666666666671</v>
      </c>
      <c r="E311" s="541">
        <v>281.03333333333342</v>
      </c>
      <c r="F311" s="541">
        <v>275.11666666666673</v>
      </c>
      <c r="G311" s="541">
        <v>267.13333333333344</v>
      </c>
      <c r="H311" s="541">
        <v>294.93333333333339</v>
      </c>
      <c r="I311" s="541">
        <v>302.91666666666663</v>
      </c>
      <c r="J311" s="541">
        <v>308.83333333333337</v>
      </c>
      <c r="K311" s="540">
        <v>297</v>
      </c>
      <c r="L311" s="540">
        <v>283.10000000000002</v>
      </c>
      <c r="M311" s="540">
        <v>1.2747599999999999</v>
      </c>
    </row>
    <row r="312" spans="1:13">
      <c r="A312" s="254">
        <v>302</v>
      </c>
      <c r="B312" s="567" t="s">
        <v>137</v>
      </c>
      <c r="C312" s="540">
        <v>207.2</v>
      </c>
      <c r="D312" s="541">
        <v>208.4</v>
      </c>
      <c r="E312" s="541">
        <v>198.8</v>
      </c>
      <c r="F312" s="541">
        <v>190.4</v>
      </c>
      <c r="G312" s="541">
        <v>180.8</v>
      </c>
      <c r="H312" s="541">
        <v>216.8</v>
      </c>
      <c r="I312" s="541">
        <v>226.39999999999998</v>
      </c>
      <c r="J312" s="541">
        <v>234.8</v>
      </c>
      <c r="K312" s="540">
        <v>218</v>
      </c>
      <c r="L312" s="540">
        <v>200</v>
      </c>
      <c r="M312" s="540">
        <v>137.80199999999999</v>
      </c>
    </row>
    <row r="313" spans="1:13">
      <c r="A313" s="254">
        <v>303</v>
      </c>
      <c r="B313" s="567" t="s">
        <v>136</v>
      </c>
      <c r="C313" s="540">
        <v>837.1</v>
      </c>
      <c r="D313" s="541">
        <v>850.9</v>
      </c>
      <c r="E313" s="541">
        <v>819.3</v>
      </c>
      <c r="F313" s="541">
        <v>801.5</v>
      </c>
      <c r="G313" s="541">
        <v>769.9</v>
      </c>
      <c r="H313" s="541">
        <v>868.69999999999993</v>
      </c>
      <c r="I313" s="541">
        <v>900.30000000000007</v>
      </c>
      <c r="J313" s="541">
        <v>918.09999999999991</v>
      </c>
      <c r="K313" s="540">
        <v>882.5</v>
      </c>
      <c r="L313" s="540">
        <v>833.1</v>
      </c>
      <c r="M313" s="540">
        <v>59.608699999999999</v>
      </c>
    </row>
    <row r="314" spans="1:13">
      <c r="A314" s="254">
        <v>304</v>
      </c>
      <c r="B314" s="567" t="s">
        <v>439</v>
      </c>
      <c r="C314" s="540">
        <v>179.3</v>
      </c>
      <c r="D314" s="541">
        <v>183.45000000000002</v>
      </c>
      <c r="E314" s="541">
        <v>171.95000000000005</v>
      </c>
      <c r="F314" s="541">
        <v>164.60000000000002</v>
      </c>
      <c r="G314" s="541">
        <v>153.10000000000005</v>
      </c>
      <c r="H314" s="541">
        <v>190.80000000000004</v>
      </c>
      <c r="I314" s="541">
        <v>202.29999999999998</v>
      </c>
      <c r="J314" s="541">
        <v>209.65000000000003</v>
      </c>
      <c r="K314" s="540">
        <v>194.95</v>
      </c>
      <c r="L314" s="540">
        <v>176.1</v>
      </c>
      <c r="M314" s="540">
        <v>8.8139599999999998</v>
      </c>
    </row>
    <row r="315" spans="1:13">
      <c r="A315" s="254">
        <v>305</v>
      </c>
      <c r="B315" s="567" t="s">
        <v>440</v>
      </c>
      <c r="C315" s="540">
        <v>223.7</v>
      </c>
      <c r="D315" s="541">
        <v>225.20000000000002</v>
      </c>
      <c r="E315" s="541">
        <v>220.50000000000003</v>
      </c>
      <c r="F315" s="541">
        <v>217.3</v>
      </c>
      <c r="G315" s="541">
        <v>212.60000000000002</v>
      </c>
      <c r="H315" s="541">
        <v>228.40000000000003</v>
      </c>
      <c r="I315" s="541">
        <v>233.10000000000002</v>
      </c>
      <c r="J315" s="541">
        <v>236.30000000000004</v>
      </c>
      <c r="K315" s="540">
        <v>229.9</v>
      </c>
      <c r="L315" s="540">
        <v>222</v>
      </c>
      <c r="M315" s="540">
        <v>0.45322000000000001</v>
      </c>
    </row>
    <row r="316" spans="1:13">
      <c r="A316" s="254">
        <v>306</v>
      </c>
      <c r="B316" s="567" t="s">
        <v>441</v>
      </c>
      <c r="C316" s="540">
        <v>472.1</v>
      </c>
      <c r="D316" s="541">
        <v>476.95</v>
      </c>
      <c r="E316" s="541">
        <v>460.15</v>
      </c>
      <c r="F316" s="541">
        <v>448.2</v>
      </c>
      <c r="G316" s="541">
        <v>431.4</v>
      </c>
      <c r="H316" s="541">
        <v>488.9</v>
      </c>
      <c r="I316" s="541">
        <v>505.70000000000005</v>
      </c>
      <c r="J316" s="541">
        <v>517.65</v>
      </c>
      <c r="K316" s="540">
        <v>493.75</v>
      </c>
      <c r="L316" s="540">
        <v>465</v>
      </c>
      <c r="M316" s="540">
        <v>0.43009999999999998</v>
      </c>
    </row>
    <row r="317" spans="1:13">
      <c r="A317" s="254">
        <v>307</v>
      </c>
      <c r="B317" s="567" t="s">
        <v>138</v>
      </c>
      <c r="C317" s="540">
        <v>167.35</v>
      </c>
      <c r="D317" s="541">
        <v>168.78333333333333</v>
      </c>
      <c r="E317" s="541">
        <v>163.11666666666667</v>
      </c>
      <c r="F317" s="541">
        <v>158.88333333333335</v>
      </c>
      <c r="G317" s="541">
        <v>153.2166666666667</v>
      </c>
      <c r="H317" s="541">
        <v>173.01666666666665</v>
      </c>
      <c r="I317" s="541">
        <v>178.68333333333334</v>
      </c>
      <c r="J317" s="541">
        <v>182.91666666666663</v>
      </c>
      <c r="K317" s="540">
        <v>174.45</v>
      </c>
      <c r="L317" s="540">
        <v>164.55</v>
      </c>
      <c r="M317" s="540">
        <v>75.770129999999995</v>
      </c>
    </row>
    <row r="318" spans="1:13">
      <c r="A318" s="254">
        <v>308</v>
      </c>
      <c r="B318" s="567" t="s">
        <v>262</v>
      </c>
      <c r="C318" s="540">
        <v>36.75</v>
      </c>
      <c r="D318" s="541">
        <v>37.083333333333336</v>
      </c>
      <c r="E318" s="541">
        <v>35.916666666666671</v>
      </c>
      <c r="F318" s="541">
        <v>35.083333333333336</v>
      </c>
      <c r="G318" s="541">
        <v>33.916666666666671</v>
      </c>
      <c r="H318" s="541">
        <v>37.916666666666671</v>
      </c>
      <c r="I318" s="541">
        <v>39.083333333333343</v>
      </c>
      <c r="J318" s="541">
        <v>39.916666666666671</v>
      </c>
      <c r="K318" s="540">
        <v>38.25</v>
      </c>
      <c r="L318" s="540">
        <v>36.25</v>
      </c>
      <c r="M318" s="540">
        <v>11.90091</v>
      </c>
    </row>
    <row r="319" spans="1:13">
      <c r="A319" s="254">
        <v>309</v>
      </c>
      <c r="B319" s="567" t="s">
        <v>139</v>
      </c>
      <c r="C319" s="540">
        <v>420.9</v>
      </c>
      <c r="D319" s="541">
        <v>423.48333333333329</v>
      </c>
      <c r="E319" s="541">
        <v>413.01666666666659</v>
      </c>
      <c r="F319" s="541">
        <v>405.13333333333333</v>
      </c>
      <c r="G319" s="541">
        <v>394.66666666666663</v>
      </c>
      <c r="H319" s="541">
        <v>431.36666666666656</v>
      </c>
      <c r="I319" s="541">
        <v>441.83333333333326</v>
      </c>
      <c r="J319" s="541">
        <v>449.71666666666653</v>
      </c>
      <c r="K319" s="540">
        <v>433.95</v>
      </c>
      <c r="L319" s="540">
        <v>415.6</v>
      </c>
      <c r="M319" s="540">
        <v>52.126840000000001</v>
      </c>
    </row>
    <row r="320" spans="1:13">
      <c r="A320" s="254">
        <v>310</v>
      </c>
      <c r="B320" s="567" t="s">
        <v>140</v>
      </c>
      <c r="C320" s="540">
        <v>7086.45</v>
      </c>
      <c r="D320" s="541">
        <v>7155.8166666666666</v>
      </c>
      <c r="E320" s="541">
        <v>6986.6333333333332</v>
      </c>
      <c r="F320" s="541">
        <v>6886.8166666666666</v>
      </c>
      <c r="G320" s="541">
        <v>6717.6333333333332</v>
      </c>
      <c r="H320" s="541">
        <v>7255.6333333333332</v>
      </c>
      <c r="I320" s="541">
        <v>7424.8166666666657</v>
      </c>
      <c r="J320" s="541">
        <v>7524.6333333333332</v>
      </c>
      <c r="K320" s="540">
        <v>7325</v>
      </c>
      <c r="L320" s="540">
        <v>7056</v>
      </c>
      <c r="M320" s="540">
        <v>15.02068</v>
      </c>
    </row>
    <row r="321" spans="1:13">
      <c r="A321" s="254">
        <v>311</v>
      </c>
      <c r="B321" s="567" t="s">
        <v>142</v>
      </c>
      <c r="C321" s="540">
        <v>836.1</v>
      </c>
      <c r="D321" s="541">
        <v>845.9</v>
      </c>
      <c r="E321" s="541">
        <v>820.19999999999993</v>
      </c>
      <c r="F321" s="541">
        <v>804.3</v>
      </c>
      <c r="G321" s="541">
        <v>778.59999999999991</v>
      </c>
      <c r="H321" s="541">
        <v>861.8</v>
      </c>
      <c r="I321" s="541">
        <v>887.5</v>
      </c>
      <c r="J321" s="541">
        <v>903.4</v>
      </c>
      <c r="K321" s="540">
        <v>871.6</v>
      </c>
      <c r="L321" s="540">
        <v>830</v>
      </c>
      <c r="M321" s="540">
        <v>21.655519999999999</v>
      </c>
    </row>
    <row r="322" spans="1:13">
      <c r="A322" s="254">
        <v>312</v>
      </c>
      <c r="B322" s="567" t="s">
        <v>442</v>
      </c>
      <c r="C322" s="540">
        <v>1972.9</v>
      </c>
      <c r="D322" s="541">
        <v>1983.6333333333332</v>
      </c>
      <c r="E322" s="541">
        <v>1937.2666666666664</v>
      </c>
      <c r="F322" s="541">
        <v>1901.6333333333332</v>
      </c>
      <c r="G322" s="541">
        <v>1855.2666666666664</v>
      </c>
      <c r="H322" s="541">
        <v>2019.2666666666664</v>
      </c>
      <c r="I322" s="541">
        <v>2065.6333333333332</v>
      </c>
      <c r="J322" s="541">
        <v>2101.2666666666664</v>
      </c>
      <c r="K322" s="540">
        <v>2030</v>
      </c>
      <c r="L322" s="540">
        <v>1948</v>
      </c>
      <c r="M322" s="540">
        <v>0.86614000000000002</v>
      </c>
    </row>
    <row r="323" spans="1:13">
      <c r="A323" s="254">
        <v>313</v>
      </c>
      <c r="B323" s="567" t="s">
        <v>144</v>
      </c>
      <c r="C323" s="540">
        <v>1614.55</v>
      </c>
      <c r="D323" s="541">
        <v>1641.5166666666667</v>
      </c>
      <c r="E323" s="541">
        <v>1573.0333333333333</v>
      </c>
      <c r="F323" s="541">
        <v>1531.5166666666667</v>
      </c>
      <c r="G323" s="541">
        <v>1463.0333333333333</v>
      </c>
      <c r="H323" s="541">
        <v>1683.0333333333333</v>
      </c>
      <c r="I323" s="541">
        <v>1751.5166666666664</v>
      </c>
      <c r="J323" s="541">
        <v>1793.0333333333333</v>
      </c>
      <c r="K323" s="540">
        <v>1710</v>
      </c>
      <c r="L323" s="540">
        <v>1600</v>
      </c>
      <c r="M323" s="540">
        <v>5.1510300000000004</v>
      </c>
    </row>
    <row r="324" spans="1:13">
      <c r="A324" s="254">
        <v>314</v>
      </c>
      <c r="B324" s="567" t="s">
        <v>443</v>
      </c>
      <c r="C324" s="540">
        <v>99.9</v>
      </c>
      <c r="D324" s="541">
        <v>100.31666666666666</v>
      </c>
      <c r="E324" s="541">
        <v>97.833333333333329</v>
      </c>
      <c r="F324" s="541">
        <v>95.766666666666666</v>
      </c>
      <c r="G324" s="541">
        <v>93.283333333333331</v>
      </c>
      <c r="H324" s="541">
        <v>102.38333333333333</v>
      </c>
      <c r="I324" s="541">
        <v>104.86666666666667</v>
      </c>
      <c r="J324" s="541">
        <v>106.93333333333332</v>
      </c>
      <c r="K324" s="540">
        <v>102.8</v>
      </c>
      <c r="L324" s="540">
        <v>98.25</v>
      </c>
      <c r="M324" s="540">
        <v>18.47438</v>
      </c>
    </row>
    <row r="325" spans="1:13">
      <c r="A325" s="254">
        <v>315</v>
      </c>
      <c r="B325" s="567" t="s">
        <v>444</v>
      </c>
      <c r="C325" s="540">
        <v>539.1</v>
      </c>
      <c r="D325" s="541">
        <v>549.61666666666667</v>
      </c>
      <c r="E325" s="541">
        <v>520.73333333333335</v>
      </c>
      <c r="F325" s="541">
        <v>502.36666666666667</v>
      </c>
      <c r="G325" s="541">
        <v>473.48333333333335</v>
      </c>
      <c r="H325" s="541">
        <v>567.98333333333335</v>
      </c>
      <c r="I325" s="541">
        <v>596.86666666666679</v>
      </c>
      <c r="J325" s="541">
        <v>615.23333333333335</v>
      </c>
      <c r="K325" s="540">
        <v>578.5</v>
      </c>
      <c r="L325" s="540">
        <v>531.25</v>
      </c>
      <c r="M325" s="540">
        <v>1.7031000000000001</v>
      </c>
    </row>
    <row r="326" spans="1:13">
      <c r="A326" s="254">
        <v>316</v>
      </c>
      <c r="B326" s="567" t="s">
        <v>755</v>
      </c>
      <c r="C326" s="540">
        <v>184.55</v>
      </c>
      <c r="D326" s="541">
        <v>184.9</v>
      </c>
      <c r="E326" s="541">
        <v>180.9</v>
      </c>
      <c r="F326" s="541">
        <v>177.25</v>
      </c>
      <c r="G326" s="541">
        <v>173.25</v>
      </c>
      <c r="H326" s="541">
        <v>188.55</v>
      </c>
      <c r="I326" s="541">
        <v>192.55</v>
      </c>
      <c r="J326" s="541">
        <v>196.20000000000002</v>
      </c>
      <c r="K326" s="540">
        <v>188.9</v>
      </c>
      <c r="L326" s="540">
        <v>181.25</v>
      </c>
      <c r="M326" s="540">
        <v>3.13157</v>
      </c>
    </row>
    <row r="327" spans="1:13">
      <c r="A327" s="254">
        <v>317</v>
      </c>
      <c r="B327" s="567" t="s">
        <v>145</v>
      </c>
      <c r="C327" s="540">
        <v>215.6</v>
      </c>
      <c r="D327" s="541">
        <v>216.5</v>
      </c>
      <c r="E327" s="541">
        <v>212</v>
      </c>
      <c r="F327" s="541">
        <v>208.4</v>
      </c>
      <c r="G327" s="541">
        <v>203.9</v>
      </c>
      <c r="H327" s="541">
        <v>220.1</v>
      </c>
      <c r="I327" s="541">
        <v>224.6</v>
      </c>
      <c r="J327" s="541">
        <v>228.2</v>
      </c>
      <c r="K327" s="540">
        <v>221</v>
      </c>
      <c r="L327" s="540">
        <v>212.9</v>
      </c>
      <c r="M327" s="540">
        <v>289.90080999999998</v>
      </c>
    </row>
    <row r="328" spans="1:13">
      <c r="A328" s="254">
        <v>318</v>
      </c>
      <c r="B328" s="567" t="s">
        <v>445</v>
      </c>
      <c r="C328" s="540">
        <v>610.95000000000005</v>
      </c>
      <c r="D328" s="541">
        <v>611.48333333333335</v>
      </c>
      <c r="E328" s="541">
        <v>606.76666666666665</v>
      </c>
      <c r="F328" s="541">
        <v>602.58333333333326</v>
      </c>
      <c r="G328" s="541">
        <v>597.86666666666656</v>
      </c>
      <c r="H328" s="541">
        <v>615.66666666666674</v>
      </c>
      <c r="I328" s="541">
        <v>620.38333333333344</v>
      </c>
      <c r="J328" s="541">
        <v>624.56666666666683</v>
      </c>
      <c r="K328" s="540">
        <v>616.20000000000005</v>
      </c>
      <c r="L328" s="540">
        <v>607.29999999999995</v>
      </c>
      <c r="M328" s="540">
        <v>1.08403</v>
      </c>
    </row>
    <row r="329" spans="1:13">
      <c r="A329" s="254">
        <v>319</v>
      </c>
      <c r="B329" s="567" t="s">
        <v>263</v>
      </c>
      <c r="C329" s="540">
        <v>1699.45</v>
      </c>
      <c r="D329" s="541">
        <v>1696.0999999999997</v>
      </c>
      <c r="E329" s="541">
        <v>1644.1999999999994</v>
      </c>
      <c r="F329" s="541">
        <v>1588.9499999999996</v>
      </c>
      <c r="G329" s="541">
        <v>1537.0499999999993</v>
      </c>
      <c r="H329" s="541">
        <v>1751.3499999999995</v>
      </c>
      <c r="I329" s="541">
        <v>1803.2499999999995</v>
      </c>
      <c r="J329" s="541">
        <v>1858.4999999999995</v>
      </c>
      <c r="K329" s="540">
        <v>1748</v>
      </c>
      <c r="L329" s="540">
        <v>1640.85</v>
      </c>
      <c r="M329" s="540">
        <v>5.3883299999999998</v>
      </c>
    </row>
    <row r="330" spans="1:13">
      <c r="A330" s="254">
        <v>320</v>
      </c>
      <c r="B330" s="567" t="s">
        <v>446</v>
      </c>
      <c r="C330" s="540">
        <v>1489.9</v>
      </c>
      <c r="D330" s="541">
        <v>1496.7833333333335</v>
      </c>
      <c r="E330" s="541">
        <v>1471.616666666667</v>
      </c>
      <c r="F330" s="541">
        <v>1453.3333333333335</v>
      </c>
      <c r="G330" s="541">
        <v>1428.166666666667</v>
      </c>
      <c r="H330" s="541">
        <v>1515.0666666666671</v>
      </c>
      <c r="I330" s="541">
        <v>1540.2333333333336</v>
      </c>
      <c r="J330" s="541">
        <v>1558.5166666666671</v>
      </c>
      <c r="K330" s="540">
        <v>1521.95</v>
      </c>
      <c r="L330" s="540">
        <v>1478.5</v>
      </c>
      <c r="M330" s="540">
        <v>1.77677</v>
      </c>
    </row>
    <row r="331" spans="1:13">
      <c r="A331" s="254">
        <v>321</v>
      </c>
      <c r="B331" s="567" t="s">
        <v>147</v>
      </c>
      <c r="C331" s="540">
        <v>1291.4000000000001</v>
      </c>
      <c r="D331" s="541">
        <v>1298.2333333333333</v>
      </c>
      <c r="E331" s="541">
        <v>1271.8666666666668</v>
      </c>
      <c r="F331" s="541">
        <v>1252.3333333333335</v>
      </c>
      <c r="G331" s="541">
        <v>1225.9666666666669</v>
      </c>
      <c r="H331" s="541">
        <v>1317.7666666666667</v>
      </c>
      <c r="I331" s="541">
        <v>1344.133333333333</v>
      </c>
      <c r="J331" s="541">
        <v>1363.6666666666665</v>
      </c>
      <c r="K331" s="540">
        <v>1324.6</v>
      </c>
      <c r="L331" s="540">
        <v>1278.7</v>
      </c>
      <c r="M331" s="540">
        <v>19.029910000000001</v>
      </c>
    </row>
    <row r="332" spans="1:13">
      <c r="A332" s="254">
        <v>322</v>
      </c>
      <c r="B332" s="567" t="s">
        <v>264</v>
      </c>
      <c r="C332" s="540">
        <v>794.7</v>
      </c>
      <c r="D332" s="541">
        <v>802.63333333333333</v>
      </c>
      <c r="E332" s="541">
        <v>779.31666666666661</v>
      </c>
      <c r="F332" s="541">
        <v>763.93333333333328</v>
      </c>
      <c r="G332" s="541">
        <v>740.61666666666656</v>
      </c>
      <c r="H332" s="541">
        <v>818.01666666666665</v>
      </c>
      <c r="I332" s="541">
        <v>841.33333333333348</v>
      </c>
      <c r="J332" s="541">
        <v>856.7166666666667</v>
      </c>
      <c r="K332" s="540">
        <v>825.95</v>
      </c>
      <c r="L332" s="540">
        <v>787.25</v>
      </c>
      <c r="M332" s="540">
        <v>4.8044500000000001</v>
      </c>
    </row>
    <row r="333" spans="1:13">
      <c r="A333" s="254">
        <v>323</v>
      </c>
      <c r="B333" s="567" t="s">
        <v>149</v>
      </c>
      <c r="C333" s="540">
        <v>36.299999999999997</v>
      </c>
      <c r="D333" s="541">
        <v>36.849999999999994</v>
      </c>
      <c r="E333" s="541">
        <v>35.04999999999999</v>
      </c>
      <c r="F333" s="541">
        <v>33.799999999999997</v>
      </c>
      <c r="G333" s="541">
        <v>31.999999999999993</v>
      </c>
      <c r="H333" s="541">
        <v>38.099999999999987</v>
      </c>
      <c r="I333" s="541">
        <v>39.9</v>
      </c>
      <c r="J333" s="541">
        <v>41.149999999999984</v>
      </c>
      <c r="K333" s="540">
        <v>38.65</v>
      </c>
      <c r="L333" s="540">
        <v>35.6</v>
      </c>
      <c r="M333" s="540">
        <v>257.26810999999998</v>
      </c>
    </row>
    <row r="334" spans="1:13">
      <c r="A334" s="254">
        <v>324</v>
      </c>
      <c r="B334" s="567" t="s">
        <v>150</v>
      </c>
      <c r="C334" s="540">
        <v>87.7</v>
      </c>
      <c r="D334" s="541">
        <v>88.666666666666671</v>
      </c>
      <c r="E334" s="541">
        <v>85.833333333333343</v>
      </c>
      <c r="F334" s="541">
        <v>83.966666666666669</v>
      </c>
      <c r="G334" s="541">
        <v>81.13333333333334</v>
      </c>
      <c r="H334" s="541">
        <v>90.533333333333346</v>
      </c>
      <c r="I334" s="541">
        <v>93.366666666666688</v>
      </c>
      <c r="J334" s="541">
        <v>95.233333333333348</v>
      </c>
      <c r="K334" s="540">
        <v>91.5</v>
      </c>
      <c r="L334" s="540">
        <v>86.8</v>
      </c>
      <c r="M334" s="540">
        <v>67.675790000000006</v>
      </c>
    </row>
    <row r="335" spans="1:13">
      <c r="A335" s="254">
        <v>325</v>
      </c>
      <c r="B335" s="567" t="s">
        <v>447</v>
      </c>
      <c r="C335" s="540">
        <v>590.45000000000005</v>
      </c>
      <c r="D335" s="541">
        <v>591.4666666666667</v>
      </c>
      <c r="E335" s="541">
        <v>583.98333333333335</v>
      </c>
      <c r="F335" s="541">
        <v>577.51666666666665</v>
      </c>
      <c r="G335" s="541">
        <v>570.0333333333333</v>
      </c>
      <c r="H335" s="541">
        <v>597.93333333333339</v>
      </c>
      <c r="I335" s="541">
        <v>605.41666666666674</v>
      </c>
      <c r="J335" s="541">
        <v>611.88333333333344</v>
      </c>
      <c r="K335" s="540">
        <v>598.95000000000005</v>
      </c>
      <c r="L335" s="540">
        <v>585</v>
      </c>
      <c r="M335" s="540">
        <v>0.61890999999999996</v>
      </c>
    </row>
    <row r="336" spans="1:13">
      <c r="A336" s="254">
        <v>326</v>
      </c>
      <c r="B336" s="567" t="s">
        <v>265</v>
      </c>
      <c r="C336" s="540">
        <v>24.05</v>
      </c>
      <c r="D336" s="541">
        <v>24.25</v>
      </c>
      <c r="E336" s="541">
        <v>23.65</v>
      </c>
      <c r="F336" s="541">
        <v>23.25</v>
      </c>
      <c r="G336" s="541">
        <v>22.65</v>
      </c>
      <c r="H336" s="541">
        <v>24.65</v>
      </c>
      <c r="I336" s="541">
        <v>25.25</v>
      </c>
      <c r="J336" s="541">
        <v>25.65</v>
      </c>
      <c r="K336" s="540">
        <v>24.85</v>
      </c>
      <c r="L336" s="540">
        <v>23.85</v>
      </c>
      <c r="M336" s="540">
        <v>100.52312000000001</v>
      </c>
    </row>
    <row r="337" spans="1:13">
      <c r="A337" s="254">
        <v>327</v>
      </c>
      <c r="B337" s="567" t="s">
        <v>448</v>
      </c>
      <c r="C337" s="540">
        <v>51.05</v>
      </c>
      <c r="D337" s="541">
        <v>51.383333333333333</v>
      </c>
      <c r="E337" s="541">
        <v>50.516666666666666</v>
      </c>
      <c r="F337" s="541">
        <v>49.983333333333334</v>
      </c>
      <c r="G337" s="541">
        <v>49.116666666666667</v>
      </c>
      <c r="H337" s="541">
        <v>51.916666666666664</v>
      </c>
      <c r="I337" s="541">
        <v>52.783333333333324</v>
      </c>
      <c r="J337" s="541">
        <v>53.316666666666663</v>
      </c>
      <c r="K337" s="540">
        <v>52.25</v>
      </c>
      <c r="L337" s="540">
        <v>50.85</v>
      </c>
      <c r="M337" s="540">
        <v>9.2435500000000008</v>
      </c>
    </row>
    <row r="338" spans="1:13">
      <c r="A338" s="254">
        <v>328</v>
      </c>
      <c r="B338" s="567" t="s">
        <v>152</v>
      </c>
      <c r="C338" s="540">
        <v>120</v>
      </c>
      <c r="D338" s="541">
        <v>119.60000000000001</v>
      </c>
      <c r="E338" s="541">
        <v>117.80000000000001</v>
      </c>
      <c r="F338" s="541">
        <v>115.60000000000001</v>
      </c>
      <c r="G338" s="541">
        <v>113.80000000000001</v>
      </c>
      <c r="H338" s="541">
        <v>121.80000000000001</v>
      </c>
      <c r="I338" s="541">
        <v>123.6</v>
      </c>
      <c r="J338" s="541">
        <v>125.80000000000001</v>
      </c>
      <c r="K338" s="540">
        <v>121.4</v>
      </c>
      <c r="L338" s="540">
        <v>117.4</v>
      </c>
      <c r="M338" s="540">
        <v>153.88616999999999</v>
      </c>
    </row>
    <row r="339" spans="1:13">
      <c r="A339" s="254">
        <v>329</v>
      </c>
      <c r="B339" s="567" t="s">
        <v>695</v>
      </c>
      <c r="C339" s="540">
        <v>171.55</v>
      </c>
      <c r="D339" s="541">
        <v>173.43333333333337</v>
      </c>
      <c r="E339" s="541">
        <v>166.96666666666673</v>
      </c>
      <c r="F339" s="541">
        <v>162.38333333333335</v>
      </c>
      <c r="G339" s="541">
        <v>155.91666666666671</v>
      </c>
      <c r="H339" s="541">
        <v>178.01666666666674</v>
      </c>
      <c r="I339" s="541">
        <v>184.48333333333338</v>
      </c>
      <c r="J339" s="541">
        <v>189.06666666666675</v>
      </c>
      <c r="K339" s="540">
        <v>179.9</v>
      </c>
      <c r="L339" s="540">
        <v>168.85</v>
      </c>
      <c r="M339" s="540">
        <v>9.9338599999999992</v>
      </c>
    </row>
    <row r="340" spans="1:13">
      <c r="A340" s="254">
        <v>330</v>
      </c>
      <c r="B340" s="567" t="s">
        <v>153</v>
      </c>
      <c r="C340" s="540">
        <v>102.05</v>
      </c>
      <c r="D340" s="541">
        <v>103.25</v>
      </c>
      <c r="E340" s="541">
        <v>100.2</v>
      </c>
      <c r="F340" s="541">
        <v>98.350000000000009</v>
      </c>
      <c r="G340" s="541">
        <v>95.300000000000011</v>
      </c>
      <c r="H340" s="541">
        <v>105.1</v>
      </c>
      <c r="I340" s="541">
        <v>108.15</v>
      </c>
      <c r="J340" s="541">
        <v>109.99999999999999</v>
      </c>
      <c r="K340" s="540">
        <v>106.3</v>
      </c>
      <c r="L340" s="540">
        <v>101.4</v>
      </c>
      <c r="M340" s="540">
        <v>306.36415</v>
      </c>
    </row>
    <row r="341" spans="1:13">
      <c r="A341" s="254">
        <v>331</v>
      </c>
      <c r="B341" s="567" t="s">
        <v>449</v>
      </c>
      <c r="C341" s="540">
        <v>460.9</v>
      </c>
      <c r="D341" s="541">
        <v>463.48333333333335</v>
      </c>
      <c r="E341" s="541">
        <v>452.9666666666667</v>
      </c>
      <c r="F341" s="541">
        <v>445.03333333333336</v>
      </c>
      <c r="G341" s="541">
        <v>434.51666666666671</v>
      </c>
      <c r="H341" s="541">
        <v>471.41666666666669</v>
      </c>
      <c r="I341" s="541">
        <v>481.93333333333334</v>
      </c>
      <c r="J341" s="541">
        <v>489.86666666666667</v>
      </c>
      <c r="K341" s="540">
        <v>474</v>
      </c>
      <c r="L341" s="540">
        <v>455.55</v>
      </c>
      <c r="M341" s="540">
        <v>9.12134</v>
      </c>
    </row>
    <row r="342" spans="1:13">
      <c r="A342" s="254">
        <v>332</v>
      </c>
      <c r="B342" s="567" t="s">
        <v>148</v>
      </c>
      <c r="C342" s="540">
        <v>52.6</v>
      </c>
      <c r="D342" s="541">
        <v>52.733333333333327</v>
      </c>
      <c r="E342" s="541">
        <v>51.466666666666654</v>
      </c>
      <c r="F342" s="541">
        <v>50.333333333333329</v>
      </c>
      <c r="G342" s="541">
        <v>49.066666666666656</v>
      </c>
      <c r="H342" s="541">
        <v>53.866666666666653</v>
      </c>
      <c r="I342" s="541">
        <v>55.133333333333319</v>
      </c>
      <c r="J342" s="541">
        <v>56.266666666666652</v>
      </c>
      <c r="K342" s="540">
        <v>54</v>
      </c>
      <c r="L342" s="540">
        <v>51.6</v>
      </c>
      <c r="M342" s="540">
        <v>336.57236</v>
      </c>
    </row>
    <row r="343" spans="1:13">
      <c r="A343" s="254">
        <v>333</v>
      </c>
      <c r="B343" s="567" t="s">
        <v>450</v>
      </c>
      <c r="C343" s="540">
        <v>37.950000000000003</v>
      </c>
      <c r="D343" s="541">
        <v>38.433333333333337</v>
      </c>
      <c r="E343" s="541">
        <v>37.266666666666673</v>
      </c>
      <c r="F343" s="541">
        <v>36.583333333333336</v>
      </c>
      <c r="G343" s="541">
        <v>35.416666666666671</v>
      </c>
      <c r="H343" s="541">
        <v>39.116666666666674</v>
      </c>
      <c r="I343" s="541">
        <v>40.283333333333331</v>
      </c>
      <c r="J343" s="541">
        <v>40.966666666666676</v>
      </c>
      <c r="K343" s="540">
        <v>39.6</v>
      </c>
      <c r="L343" s="540">
        <v>37.75</v>
      </c>
      <c r="M343" s="540">
        <v>7.9267599999999998</v>
      </c>
    </row>
    <row r="344" spans="1:13">
      <c r="A344" s="254">
        <v>334</v>
      </c>
      <c r="B344" s="567" t="s">
        <v>451</v>
      </c>
      <c r="C344" s="540">
        <v>2500.5</v>
      </c>
      <c r="D344" s="541">
        <v>2503.2833333333333</v>
      </c>
      <c r="E344" s="541">
        <v>2468.2166666666667</v>
      </c>
      <c r="F344" s="541">
        <v>2435.9333333333334</v>
      </c>
      <c r="G344" s="541">
        <v>2400.8666666666668</v>
      </c>
      <c r="H344" s="541">
        <v>2535.5666666666666</v>
      </c>
      <c r="I344" s="541">
        <v>2570.6333333333332</v>
      </c>
      <c r="J344" s="541">
        <v>2602.9166666666665</v>
      </c>
      <c r="K344" s="540">
        <v>2538.35</v>
      </c>
      <c r="L344" s="540">
        <v>2471</v>
      </c>
      <c r="M344" s="540">
        <v>0.90225</v>
      </c>
    </row>
    <row r="345" spans="1:13">
      <c r="A345" s="254">
        <v>335</v>
      </c>
      <c r="B345" s="567" t="s">
        <v>756</v>
      </c>
      <c r="C345" s="540">
        <v>85.2</v>
      </c>
      <c r="D345" s="541">
        <v>86.483333333333334</v>
      </c>
      <c r="E345" s="541">
        <v>82.966666666666669</v>
      </c>
      <c r="F345" s="541">
        <v>80.733333333333334</v>
      </c>
      <c r="G345" s="541">
        <v>77.216666666666669</v>
      </c>
      <c r="H345" s="541">
        <v>88.716666666666669</v>
      </c>
      <c r="I345" s="541">
        <v>92.233333333333348</v>
      </c>
      <c r="J345" s="541">
        <v>94.466666666666669</v>
      </c>
      <c r="K345" s="540">
        <v>90</v>
      </c>
      <c r="L345" s="540">
        <v>84.25</v>
      </c>
      <c r="M345" s="540">
        <v>1.4288099999999999</v>
      </c>
    </row>
    <row r="346" spans="1:13">
      <c r="A346" s="254">
        <v>336</v>
      </c>
      <c r="B346" s="567" t="s">
        <v>151</v>
      </c>
      <c r="C346" s="540">
        <v>16096.3</v>
      </c>
      <c r="D346" s="541">
        <v>16216.966666666667</v>
      </c>
      <c r="E346" s="541">
        <v>15903.933333333334</v>
      </c>
      <c r="F346" s="541">
        <v>15711.566666666668</v>
      </c>
      <c r="G346" s="541">
        <v>15398.533333333335</v>
      </c>
      <c r="H346" s="541">
        <v>16409.333333333336</v>
      </c>
      <c r="I346" s="541">
        <v>16722.366666666669</v>
      </c>
      <c r="J346" s="541">
        <v>16914.733333333334</v>
      </c>
      <c r="K346" s="540">
        <v>16530</v>
      </c>
      <c r="L346" s="540">
        <v>16024.6</v>
      </c>
      <c r="M346" s="540">
        <v>2.1491500000000001</v>
      </c>
    </row>
    <row r="347" spans="1:13">
      <c r="A347" s="254">
        <v>337</v>
      </c>
      <c r="B347" s="567" t="s">
        <v>793</v>
      </c>
      <c r="C347" s="540">
        <v>36.4</v>
      </c>
      <c r="D347" s="541">
        <v>36.666666666666664</v>
      </c>
      <c r="E347" s="541">
        <v>35.883333333333326</v>
      </c>
      <c r="F347" s="541">
        <v>35.36666666666666</v>
      </c>
      <c r="G347" s="541">
        <v>34.583333333333321</v>
      </c>
      <c r="H347" s="541">
        <v>37.18333333333333</v>
      </c>
      <c r="I347" s="541">
        <v>37.966666666666676</v>
      </c>
      <c r="J347" s="541">
        <v>38.483333333333334</v>
      </c>
      <c r="K347" s="540">
        <v>37.450000000000003</v>
      </c>
      <c r="L347" s="540">
        <v>36.15</v>
      </c>
      <c r="M347" s="540">
        <v>11.22105</v>
      </c>
    </row>
    <row r="348" spans="1:13">
      <c r="A348" s="254">
        <v>338</v>
      </c>
      <c r="B348" s="567" t="s">
        <v>452</v>
      </c>
      <c r="C348" s="540">
        <v>1783.7</v>
      </c>
      <c r="D348" s="541">
        <v>1786.2</v>
      </c>
      <c r="E348" s="541">
        <v>1752.5</v>
      </c>
      <c r="F348" s="541">
        <v>1721.3</v>
      </c>
      <c r="G348" s="541">
        <v>1687.6</v>
      </c>
      <c r="H348" s="541">
        <v>1817.4</v>
      </c>
      <c r="I348" s="541">
        <v>1851.1000000000004</v>
      </c>
      <c r="J348" s="541">
        <v>1882.3000000000002</v>
      </c>
      <c r="K348" s="540">
        <v>1819.9</v>
      </c>
      <c r="L348" s="540">
        <v>1755</v>
      </c>
      <c r="M348" s="540">
        <v>0.1517</v>
      </c>
    </row>
    <row r="349" spans="1:13">
      <c r="A349" s="254">
        <v>339</v>
      </c>
      <c r="B349" s="567" t="s">
        <v>792</v>
      </c>
      <c r="C349" s="540">
        <v>320.95</v>
      </c>
      <c r="D349" s="541">
        <v>325.49999999999994</v>
      </c>
      <c r="E349" s="541">
        <v>313.59999999999991</v>
      </c>
      <c r="F349" s="541">
        <v>306.24999999999994</v>
      </c>
      <c r="G349" s="541">
        <v>294.34999999999991</v>
      </c>
      <c r="H349" s="541">
        <v>332.84999999999991</v>
      </c>
      <c r="I349" s="541">
        <v>344.74999999999989</v>
      </c>
      <c r="J349" s="541">
        <v>352.09999999999991</v>
      </c>
      <c r="K349" s="540">
        <v>337.4</v>
      </c>
      <c r="L349" s="540">
        <v>318.14999999999998</v>
      </c>
      <c r="M349" s="540">
        <v>6.9799800000000003</v>
      </c>
    </row>
    <row r="350" spans="1:13">
      <c r="A350" s="254">
        <v>340</v>
      </c>
      <c r="B350" s="567" t="s">
        <v>266</v>
      </c>
      <c r="C350" s="540">
        <v>565.85</v>
      </c>
      <c r="D350" s="541">
        <v>564.35</v>
      </c>
      <c r="E350" s="541">
        <v>556.70000000000005</v>
      </c>
      <c r="F350" s="541">
        <v>547.55000000000007</v>
      </c>
      <c r="G350" s="541">
        <v>539.90000000000009</v>
      </c>
      <c r="H350" s="541">
        <v>573.5</v>
      </c>
      <c r="I350" s="541">
        <v>581.14999999999986</v>
      </c>
      <c r="J350" s="541">
        <v>590.29999999999995</v>
      </c>
      <c r="K350" s="540">
        <v>572</v>
      </c>
      <c r="L350" s="540">
        <v>555.20000000000005</v>
      </c>
      <c r="M350" s="540">
        <v>1.71421</v>
      </c>
    </row>
    <row r="351" spans="1:13">
      <c r="A351" s="254">
        <v>341</v>
      </c>
      <c r="B351" s="567" t="s">
        <v>155</v>
      </c>
      <c r="C351" s="540">
        <v>106.3</v>
      </c>
      <c r="D351" s="541">
        <v>106.71666666666665</v>
      </c>
      <c r="E351" s="541">
        <v>104.88333333333331</v>
      </c>
      <c r="F351" s="541">
        <v>103.46666666666665</v>
      </c>
      <c r="G351" s="541">
        <v>101.63333333333331</v>
      </c>
      <c r="H351" s="541">
        <v>108.13333333333331</v>
      </c>
      <c r="I351" s="541">
        <v>109.96666666666665</v>
      </c>
      <c r="J351" s="541">
        <v>111.38333333333331</v>
      </c>
      <c r="K351" s="540">
        <v>108.55</v>
      </c>
      <c r="L351" s="540">
        <v>105.3</v>
      </c>
      <c r="M351" s="540">
        <v>365.92043000000001</v>
      </c>
    </row>
    <row r="352" spans="1:13">
      <c r="A352" s="254">
        <v>342</v>
      </c>
      <c r="B352" s="567" t="s">
        <v>154</v>
      </c>
      <c r="C352" s="540">
        <v>124.3</v>
      </c>
      <c r="D352" s="541">
        <v>124.06666666666666</v>
      </c>
      <c r="E352" s="541">
        <v>122.58333333333333</v>
      </c>
      <c r="F352" s="541">
        <v>120.86666666666666</v>
      </c>
      <c r="G352" s="541">
        <v>119.38333333333333</v>
      </c>
      <c r="H352" s="541">
        <v>125.78333333333333</v>
      </c>
      <c r="I352" s="541">
        <v>127.26666666666668</v>
      </c>
      <c r="J352" s="541">
        <v>128.98333333333335</v>
      </c>
      <c r="K352" s="540">
        <v>125.55</v>
      </c>
      <c r="L352" s="540">
        <v>122.35</v>
      </c>
      <c r="M352" s="540">
        <v>23.239840000000001</v>
      </c>
    </row>
    <row r="353" spans="1:13">
      <c r="A353" s="254">
        <v>343</v>
      </c>
      <c r="B353" s="567" t="s">
        <v>453</v>
      </c>
      <c r="C353" s="540">
        <v>71.900000000000006</v>
      </c>
      <c r="D353" s="541">
        <v>72.316666666666663</v>
      </c>
      <c r="E353" s="541">
        <v>70.783333333333331</v>
      </c>
      <c r="F353" s="541">
        <v>69.666666666666671</v>
      </c>
      <c r="G353" s="541">
        <v>68.13333333333334</v>
      </c>
      <c r="H353" s="541">
        <v>73.433333333333323</v>
      </c>
      <c r="I353" s="541">
        <v>74.966666666666654</v>
      </c>
      <c r="J353" s="541">
        <v>76.083333333333314</v>
      </c>
      <c r="K353" s="540">
        <v>73.849999999999994</v>
      </c>
      <c r="L353" s="540">
        <v>71.2</v>
      </c>
      <c r="M353" s="540">
        <v>0.74382999999999999</v>
      </c>
    </row>
    <row r="354" spans="1:13">
      <c r="A354" s="254">
        <v>344</v>
      </c>
      <c r="B354" s="567" t="s">
        <v>267</v>
      </c>
      <c r="C354" s="540">
        <v>2971.9</v>
      </c>
      <c r="D354" s="541">
        <v>3011.7166666666672</v>
      </c>
      <c r="E354" s="541">
        <v>2891.2333333333345</v>
      </c>
      <c r="F354" s="541">
        <v>2810.5666666666675</v>
      </c>
      <c r="G354" s="541">
        <v>2690.0833333333348</v>
      </c>
      <c r="H354" s="541">
        <v>3092.3833333333341</v>
      </c>
      <c r="I354" s="541">
        <v>3212.8666666666668</v>
      </c>
      <c r="J354" s="541">
        <v>3293.5333333333338</v>
      </c>
      <c r="K354" s="540">
        <v>3132.2</v>
      </c>
      <c r="L354" s="540">
        <v>2931.05</v>
      </c>
      <c r="M354" s="540">
        <v>1.5872999999999999</v>
      </c>
    </row>
    <row r="355" spans="1:13">
      <c r="A355" s="254">
        <v>345</v>
      </c>
      <c r="B355" s="567" t="s">
        <v>454</v>
      </c>
      <c r="C355" s="540">
        <v>89.9</v>
      </c>
      <c r="D355" s="541">
        <v>90.633333333333326</v>
      </c>
      <c r="E355" s="541">
        <v>88.266666666666652</v>
      </c>
      <c r="F355" s="541">
        <v>86.633333333333326</v>
      </c>
      <c r="G355" s="541">
        <v>84.266666666666652</v>
      </c>
      <c r="H355" s="541">
        <v>92.266666666666652</v>
      </c>
      <c r="I355" s="541">
        <v>94.633333333333326</v>
      </c>
      <c r="J355" s="541">
        <v>96.266666666666652</v>
      </c>
      <c r="K355" s="540">
        <v>93</v>
      </c>
      <c r="L355" s="540">
        <v>89</v>
      </c>
      <c r="M355" s="540">
        <v>3.7230500000000002</v>
      </c>
    </row>
    <row r="356" spans="1:13">
      <c r="A356" s="254">
        <v>346</v>
      </c>
      <c r="B356" s="567" t="s">
        <v>455</v>
      </c>
      <c r="C356" s="540">
        <v>268.39999999999998</v>
      </c>
      <c r="D356" s="541">
        <v>269.36666666666662</v>
      </c>
      <c r="E356" s="541">
        <v>265.03333333333325</v>
      </c>
      <c r="F356" s="541">
        <v>261.66666666666663</v>
      </c>
      <c r="G356" s="541">
        <v>257.33333333333326</v>
      </c>
      <c r="H356" s="541">
        <v>272.73333333333323</v>
      </c>
      <c r="I356" s="541">
        <v>277.06666666666661</v>
      </c>
      <c r="J356" s="541">
        <v>280.43333333333322</v>
      </c>
      <c r="K356" s="540">
        <v>273.7</v>
      </c>
      <c r="L356" s="540">
        <v>266</v>
      </c>
      <c r="M356" s="540">
        <v>1.3956</v>
      </c>
    </row>
    <row r="357" spans="1:13">
      <c r="A357" s="254">
        <v>347</v>
      </c>
      <c r="B357" s="567" t="s">
        <v>456</v>
      </c>
      <c r="C357" s="540">
        <v>239.7</v>
      </c>
      <c r="D357" s="541">
        <v>240.28333333333333</v>
      </c>
      <c r="E357" s="541">
        <v>236.16666666666666</v>
      </c>
      <c r="F357" s="541">
        <v>232.63333333333333</v>
      </c>
      <c r="G357" s="541">
        <v>228.51666666666665</v>
      </c>
      <c r="H357" s="541">
        <v>243.81666666666666</v>
      </c>
      <c r="I357" s="541">
        <v>247.93333333333334</v>
      </c>
      <c r="J357" s="541">
        <v>251.46666666666667</v>
      </c>
      <c r="K357" s="540">
        <v>244.4</v>
      </c>
      <c r="L357" s="540">
        <v>236.75</v>
      </c>
      <c r="M357" s="540">
        <v>1.5024</v>
      </c>
    </row>
    <row r="358" spans="1:13">
      <c r="A358" s="254">
        <v>348</v>
      </c>
      <c r="B358" s="567" t="s">
        <v>268</v>
      </c>
      <c r="C358" s="540">
        <v>2234.9</v>
      </c>
      <c r="D358" s="541">
        <v>2240.7999999999997</v>
      </c>
      <c r="E358" s="541">
        <v>2212.0999999999995</v>
      </c>
      <c r="F358" s="541">
        <v>2189.2999999999997</v>
      </c>
      <c r="G358" s="541">
        <v>2160.5999999999995</v>
      </c>
      <c r="H358" s="541">
        <v>2263.5999999999995</v>
      </c>
      <c r="I358" s="541">
        <v>2292.2999999999993</v>
      </c>
      <c r="J358" s="541">
        <v>2315.0999999999995</v>
      </c>
      <c r="K358" s="540">
        <v>2269.5</v>
      </c>
      <c r="L358" s="540">
        <v>2218</v>
      </c>
      <c r="M358" s="540">
        <v>1.3630100000000001</v>
      </c>
    </row>
    <row r="359" spans="1:13">
      <c r="A359" s="254">
        <v>349</v>
      </c>
      <c r="B359" s="567" t="s">
        <v>269</v>
      </c>
      <c r="C359" s="540">
        <v>424.2</v>
      </c>
      <c r="D359" s="541">
        <v>431.29999999999995</v>
      </c>
      <c r="E359" s="541">
        <v>408.19999999999993</v>
      </c>
      <c r="F359" s="541">
        <v>392.2</v>
      </c>
      <c r="G359" s="541">
        <v>369.09999999999997</v>
      </c>
      <c r="H359" s="541">
        <v>447.2999999999999</v>
      </c>
      <c r="I359" s="541">
        <v>470.39999999999992</v>
      </c>
      <c r="J359" s="541">
        <v>486.39999999999986</v>
      </c>
      <c r="K359" s="540">
        <v>454.4</v>
      </c>
      <c r="L359" s="540">
        <v>415.3</v>
      </c>
      <c r="M359" s="540">
        <v>12.851649999999999</v>
      </c>
    </row>
    <row r="360" spans="1:13">
      <c r="A360" s="254">
        <v>350</v>
      </c>
      <c r="B360" s="567" t="s">
        <v>457</v>
      </c>
      <c r="C360" s="540">
        <v>256.25</v>
      </c>
      <c r="D360" s="541">
        <v>255.41666666666666</v>
      </c>
      <c r="E360" s="541">
        <v>245.83333333333331</v>
      </c>
      <c r="F360" s="541">
        <v>235.41666666666666</v>
      </c>
      <c r="G360" s="541">
        <v>225.83333333333331</v>
      </c>
      <c r="H360" s="541">
        <v>265.83333333333331</v>
      </c>
      <c r="I360" s="541">
        <v>275.41666666666663</v>
      </c>
      <c r="J360" s="541">
        <v>285.83333333333331</v>
      </c>
      <c r="K360" s="540">
        <v>265</v>
      </c>
      <c r="L360" s="540">
        <v>245</v>
      </c>
      <c r="M360" s="540">
        <v>3.9024899999999998</v>
      </c>
    </row>
    <row r="361" spans="1:13">
      <c r="A361" s="254">
        <v>351</v>
      </c>
      <c r="B361" s="567" t="s">
        <v>759</v>
      </c>
      <c r="C361" s="540">
        <v>471.3</v>
      </c>
      <c r="D361" s="541">
        <v>470.3</v>
      </c>
      <c r="E361" s="541">
        <v>461</v>
      </c>
      <c r="F361" s="541">
        <v>450.7</v>
      </c>
      <c r="G361" s="541">
        <v>441.4</v>
      </c>
      <c r="H361" s="541">
        <v>480.6</v>
      </c>
      <c r="I361" s="541">
        <v>489.90000000000009</v>
      </c>
      <c r="J361" s="541">
        <v>500.20000000000005</v>
      </c>
      <c r="K361" s="540">
        <v>479.6</v>
      </c>
      <c r="L361" s="540">
        <v>460</v>
      </c>
      <c r="M361" s="540">
        <v>1.14208</v>
      </c>
    </row>
    <row r="362" spans="1:13">
      <c r="A362" s="254">
        <v>352</v>
      </c>
      <c r="B362" s="567" t="s">
        <v>458</v>
      </c>
      <c r="C362" s="540">
        <v>69.349999999999994</v>
      </c>
      <c r="D362" s="541">
        <v>70.433333333333337</v>
      </c>
      <c r="E362" s="541">
        <v>67.916666666666671</v>
      </c>
      <c r="F362" s="541">
        <v>66.483333333333334</v>
      </c>
      <c r="G362" s="541">
        <v>63.966666666666669</v>
      </c>
      <c r="H362" s="541">
        <v>71.866666666666674</v>
      </c>
      <c r="I362" s="541">
        <v>74.383333333333326</v>
      </c>
      <c r="J362" s="541">
        <v>75.816666666666677</v>
      </c>
      <c r="K362" s="540">
        <v>72.95</v>
      </c>
      <c r="L362" s="540">
        <v>69</v>
      </c>
      <c r="M362" s="540">
        <v>17.70889</v>
      </c>
    </row>
    <row r="363" spans="1:13">
      <c r="A363" s="254">
        <v>353</v>
      </c>
      <c r="B363" s="567" t="s">
        <v>163</v>
      </c>
      <c r="C363" s="540">
        <v>1382.3</v>
      </c>
      <c r="D363" s="541">
        <v>1403.2333333333333</v>
      </c>
      <c r="E363" s="541">
        <v>1348.0666666666666</v>
      </c>
      <c r="F363" s="541">
        <v>1313.8333333333333</v>
      </c>
      <c r="G363" s="541">
        <v>1258.6666666666665</v>
      </c>
      <c r="H363" s="541">
        <v>1437.4666666666667</v>
      </c>
      <c r="I363" s="541">
        <v>1492.6333333333332</v>
      </c>
      <c r="J363" s="541">
        <v>1526.8666666666668</v>
      </c>
      <c r="K363" s="540">
        <v>1458.4</v>
      </c>
      <c r="L363" s="540">
        <v>1369</v>
      </c>
      <c r="M363" s="540">
        <v>25.17398</v>
      </c>
    </row>
    <row r="364" spans="1:13">
      <c r="A364" s="254">
        <v>354</v>
      </c>
      <c r="B364" s="567" t="s">
        <v>156</v>
      </c>
      <c r="C364" s="540">
        <v>27512.45</v>
      </c>
      <c r="D364" s="541">
        <v>27766.100000000002</v>
      </c>
      <c r="E364" s="541">
        <v>27012.350000000006</v>
      </c>
      <c r="F364" s="541">
        <v>26512.250000000004</v>
      </c>
      <c r="G364" s="541">
        <v>25758.500000000007</v>
      </c>
      <c r="H364" s="541">
        <v>28266.200000000004</v>
      </c>
      <c r="I364" s="541">
        <v>29019.949999999997</v>
      </c>
      <c r="J364" s="541">
        <v>29520.050000000003</v>
      </c>
      <c r="K364" s="540">
        <v>28519.85</v>
      </c>
      <c r="L364" s="540">
        <v>27266</v>
      </c>
      <c r="M364" s="540">
        <v>0.25752999999999998</v>
      </c>
    </row>
    <row r="365" spans="1:13">
      <c r="A365" s="254">
        <v>355</v>
      </c>
      <c r="B365" s="567" t="s">
        <v>459</v>
      </c>
      <c r="C365" s="540">
        <v>1653.15</v>
      </c>
      <c r="D365" s="541">
        <v>1654.55</v>
      </c>
      <c r="E365" s="541">
        <v>1629.6</v>
      </c>
      <c r="F365" s="541">
        <v>1606.05</v>
      </c>
      <c r="G365" s="541">
        <v>1581.1</v>
      </c>
      <c r="H365" s="541">
        <v>1678.1</v>
      </c>
      <c r="I365" s="541">
        <v>1703.0500000000002</v>
      </c>
      <c r="J365" s="541">
        <v>1726.6</v>
      </c>
      <c r="K365" s="540">
        <v>1679.5</v>
      </c>
      <c r="L365" s="540">
        <v>1631</v>
      </c>
      <c r="M365" s="540">
        <v>0.67523</v>
      </c>
    </row>
    <row r="366" spans="1:13">
      <c r="A366" s="254">
        <v>356</v>
      </c>
      <c r="B366" s="567" t="s">
        <v>158</v>
      </c>
      <c r="C366" s="540">
        <v>251.9</v>
      </c>
      <c r="D366" s="541">
        <v>253.43333333333331</v>
      </c>
      <c r="E366" s="541">
        <v>248.86666666666662</v>
      </c>
      <c r="F366" s="541">
        <v>245.83333333333331</v>
      </c>
      <c r="G366" s="541">
        <v>241.26666666666662</v>
      </c>
      <c r="H366" s="541">
        <v>256.46666666666658</v>
      </c>
      <c r="I366" s="541">
        <v>261.0333333333333</v>
      </c>
      <c r="J366" s="541">
        <v>264.06666666666661</v>
      </c>
      <c r="K366" s="540">
        <v>258</v>
      </c>
      <c r="L366" s="540">
        <v>250.4</v>
      </c>
      <c r="M366" s="540">
        <v>84.530779999999993</v>
      </c>
    </row>
    <row r="367" spans="1:13">
      <c r="A367" s="254">
        <v>357</v>
      </c>
      <c r="B367" s="567" t="s">
        <v>270</v>
      </c>
      <c r="C367" s="540">
        <v>4537.6000000000004</v>
      </c>
      <c r="D367" s="541">
        <v>4534.2</v>
      </c>
      <c r="E367" s="541">
        <v>4478.3999999999996</v>
      </c>
      <c r="F367" s="541">
        <v>4419.2</v>
      </c>
      <c r="G367" s="541">
        <v>4363.3999999999996</v>
      </c>
      <c r="H367" s="541">
        <v>4593.3999999999996</v>
      </c>
      <c r="I367" s="541">
        <v>4649.2000000000007</v>
      </c>
      <c r="J367" s="541">
        <v>4708.3999999999996</v>
      </c>
      <c r="K367" s="540">
        <v>4590</v>
      </c>
      <c r="L367" s="540">
        <v>4475</v>
      </c>
      <c r="M367" s="540">
        <v>0.46801999999999999</v>
      </c>
    </row>
    <row r="368" spans="1:13">
      <c r="A368" s="254">
        <v>358</v>
      </c>
      <c r="B368" s="567" t="s">
        <v>460</v>
      </c>
      <c r="C368" s="540">
        <v>196.05</v>
      </c>
      <c r="D368" s="541">
        <v>198.20000000000002</v>
      </c>
      <c r="E368" s="541">
        <v>192.90000000000003</v>
      </c>
      <c r="F368" s="541">
        <v>189.75000000000003</v>
      </c>
      <c r="G368" s="541">
        <v>184.45000000000005</v>
      </c>
      <c r="H368" s="541">
        <v>201.35000000000002</v>
      </c>
      <c r="I368" s="541">
        <v>206.65000000000003</v>
      </c>
      <c r="J368" s="541">
        <v>209.8</v>
      </c>
      <c r="K368" s="540">
        <v>203.5</v>
      </c>
      <c r="L368" s="540">
        <v>195.05</v>
      </c>
      <c r="M368" s="540">
        <v>9.4599200000000003</v>
      </c>
    </row>
    <row r="369" spans="1:13">
      <c r="A369" s="254">
        <v>359</v>
      </c>
      <c r="B369" s="567" t="s">
        <v>461</v>
      </c>
      <c r="C369" s="540">
        <v>770.15</v>
      </c>
      <c r="D369" s="541">
        <v>786.83333333333337</v>
      </c>
      <c r="E369" s="541">
        <v>735.36666666666679</v>
      </c>
      <c r="F369" s="541">
        <v>700.58333333333337</v>
      </c>
      <c r="G369" s="541">
        <v>649.11666666666679</v>
      </c>
      <c r="H369" s="541">
        <v>821.61666666666679</v>
      </c>
      <c r="I369" s="541">
        <v>873.08333333333326</v>
      </c>
      <c r="J369" s="541">
        <v>907.86666666666679</v>
      </c>
      <c r="K369" s="540">
        <v>838.3</v>
      </c>
      <c r="L369" s="540">
        <v>752.05</v>
      </c>
      <c r="M369" s="540">
        <v>2.6255999999999999</v>
      </c>
    </row>
    <row r="370" spans="1:13">
      <c r="A370" s="254">
        <v>360</v>
      </c>
      <c r="B370" s="567" t="s">
        <v>160</v>
      </c>
      <c r="C370" s="540">
        <v>1742.25</v>
      </c>
      <c r="D370" s="541">
        <v>1754.2666666666667</v>
      </c>
      <c r="E370" s="541">
        <v>1717.9833333333333</v>
      </c>
      <c r="F370" s="541">
        <v>1693.7166666666667</v>
      </c>
      <c r="G370" s="541">
        <v>1657.4333333333334</v>
      </c>
      <c r="H370" s="541">
        <v>1778.5333333333333</v>
      </c>
      <c r="I370" s="541">
        <v>1814.8166666666666</v>
      </c>
      <c r="J370" s="541">
        <v>1839.0833333333333</v>
      </c>
      <c r="K370" s="540">
        <v>1790.55</v>
      </c>
      <c r="L370" s="540">
        <v>1730</v>
      </c>
      <c r="M370" s="540">
        <v>6.1924700000000001</v>
      </c>
    </row>
    <row r="371" spans="1:13">
      <c r="A371" s="254">
        <v>361</v>
      </c>
      <c r="B371" s="567" t="s">
        <v>157</v>
      </c>
      <c r="C371" s="540">
        <v>1807.25</v>
      </c>
      <c r="D371" s="541">
        <v>1806.8999999999999</v>
      </c>
      <c r="E371" s="541">
        <v>1773.8999999999996</v>
      </c>
      <c r="F371" s="541">
        <v>1740.5499999999997</v>
      </c>
      <c r="G371" s="541">
        <v>1707.5499999999995</v>
      </c>
      <c r="H371" s="541">
        <v>1840.2499999999998</v>
      </c>
      <c r="I371" s="541">
        <v>1873.2500000000002</v>
      </c>
      <c r="J371" s="541">
        <v>1906.6</v>
      </c>
      <c r="K371" s="540">
        <v>1839.9</v>
      </c>
      <c r="L371" s="540">
        <v>1773.55</v>
      </c>
      <c r="M371" s="540">
        <v>11.06413</v>
      </c>
    </row>
    <row r="372" spans="1:13">
      <c r="A372" s="254">
        <v>362</v>
      </c>
      <c r="B372" s="567" t="s">
        <v>757</v>
      </c>
      <c r="C372" s="540">
        <v>698.05</v>
      </c>
      <c r="D372" s="541">
        <v>695.19999999999993</v>
      </c>
      <c r="E372" s="541">
        <v>675.69999999999982</v>
      </c>
      <c r="F372" s="541">
        <v>653.34999999999991</v>
      </c>
      <c r="G372" s="541">
        <v>633.8499999999998</v>
      </c>
      <c r="H372" s="541">
        <v>717.54999999999984</v>
      </c>
      <c r="I372" s="541">
        <v>737.05000000000007</v>
      </c>
      <c r="J372" s="541">
        <v>759.39999999999986</v>
      </c>
      <c r="K372" s="540">
        <v>714.7</v>
      </c>
      <c r="L372" s="540">
        <v>672.85</v>
      </c>
      <c r="M372" s="540">
        <v>5.93065</v>
      </c>
    </row>
    <row r="373" spans="1:13">
      <c r="A373" s="254">
        <v>363</v>
      </c>
      <c r="B373" s="567" t="s">
        <v>462</v>
      </c>
      <c r="C373" s="540">
        <v>1338.85</v>
      </c>
      <c r="D373" s="541">
        <v>1341.1166666666668</v>
      </c>
      <c r="E373" s="541">
        <v>1294.2833333333335</v>
      </c>
      <c r="F373" s="541">
        <v>1249.7166666666667</v>
      </c>
      <c r="G373" s="541">
        <v>1202.8833333333334</v>
      </c>
      <c r="H373" s="541">
        <v>1385.6833333333336</v>
      </c>
      <c r="I373" s="541">
        <v>1432.5166666666667</v>
      </c>
      <c r="J373" s="541">
        <v>1477.0833333333337</v>
      </c>
      <c r="K373" s="540">
        <v>1387.95</v>
      </c>
      <c r="L373" s="540">
        <v>1296.55</v>
      </c>
      <c r="M373" s="540">
        <v>5.1809599999999998</v>
      </c>
    </row>
    <row r="374" spans="1:13">
      <c r="A374" s="254">
        <v>364</v>
      </c>
      <c r="B374" s="567" t="s">
        <v>758</v>
      </c>
      <c r="C374" s="540">
        <v>771.5</v>
      </c>
      <c r="D374" s="541">
        <v>774.35</v>
      </c>
      <c r="E374" s="541">
        <v>762.7</v>
      </c>
      <c r="F374" s="541">
        <v>753.9</v>
      </c>
      <c r="G374" s="541">
        <v>742.25</v>
      </c>
      <c r="H374" s="541">
        <v>783.15000000000009</v>
      </c>
      <c r="I374" s="541">
        <v>794.8</v>
      </c>
      <c r="J374" s="541">
        <v>803.60000000000014</v>
      </c>
      <c r="K374" s="540">
        <v>786</v>
      </c>
      <c r="L374" s="540">
        <v>765.55</v>
      </c>
      <c r="M374" s="540">
        <v>1.44001</v>
      </c>
    </row>
    <row r="375" spans="1:13">
      <c r="A375" s="254">
        <v>365</v>
      </c>
      <c r="B375" s="567" t="s">
        <v>159</v>
      </c>
      <c r="C375" s="540">
        <v>121.65</v>
      </c>
      <c r="D375" s="541">
        <v>122.96666666666665</v>
      </c>
      <c r="E375" s="541">
        <v>119.2833333333333</v>
      </c>
      <c r="F375" s="541">
        <v>116.91666666666664</v>
      </c>
      <c r="G375" s="541">
        <v>113.23333333333329</v>
      </c>
      <c r="H375" s="541">
        <v>125.33333333333331</v>
      </c>
      <c r="I375" s="541">
        <v>129.01666666666668</v>
      </c>
      <c r="J375" s="541">
        <v>131.38333333333333</v>
      </c>
      <c r="K375" s="540">
        <v>126.65</v>
      </c>
      <c r="L375" s="540">
        <v>120.6</v>
      </c>
      <c r="M375" s="540">
        <v>56.806950000000001</v>
      </c>
    </row>
    <row r="376" spans="1:13">
      <c r="A376" s="254">
        <v>366</v>
      </c>
      <c r="B376" s="567" t="s">
        <v>162</v>
      </c>
      <c r="C376" s="540">
        <v>224.95</v>
      </c>
      <c r="D376" s="541">
        <v>227.48333333333335</v>
      </c>
      <c r="E376" s="541">
        <v>221.06666666666669</v>
      </c>
      <c r="F376" s="541">
        <v>217.18333333333334</v>
      </c>
      <c r="G376" s="541">
        <v>210.76666666666668</v>
      </c>
      <c r="H376" s="541">
        <v>231.3666666666667</v>
      </c>
      <c r="I376" s="541">
        <v>237.78333333333333</v>
      </c>
      <c r="J376" s="541">
        <v>241.66666666666671</v>
      </c>
      <c r="K376" s="540">
        <v>233.9</v>
      </c>
      <c r="L376" s="540">
        <v>223.6</v>
      </c>
      <c r="M376" s="540">
        <v>145.12979999999999</v>
      </c>
    </row>
    <row r="377" spans="1:13">
      <c r="A377" s="254">
        <v>367</v>
      </c>
      <c r="B377" s="567" t="s">
        <v>463</v>
      </c>
      <c r="C377" s="540">
        <v>138</v>
      </c>
      <c r="D377" s="541">
        <v>139.18333333333334</v>
      </c>
      <c r="E377" s="541">
        <v>134.01666666666668</v>
      </c>
      <c r="F377" s="541">
        <v>130.03333333333333</v>
      </c>
      <c r="G377" s="541">
        <v>124.86666666666667</v>
      </c>
      <c r="H377" s="541">
        <v>143.16666666666669</v>
      </c>
      <c r="I377" s="541">
        <v>148.33333333333331</v>
      </c>
      <c r="J377" s="541">
        <v>152.31666666666669</v>
      </c>
      <c r="K377" s="540">
        <v>144.35</v>
      </c>
      <c r="L377" s="540">
        <v>135.19999999999999</v>
      </c>
      <c r="M377" s="540">
        <v>19.515440000000002</v>
      </c>
    </row>
    <row r="378" spans="1:13">
      <c r="A378" s="254">
        <v>368</v>
      </c>
      <c r="B378" s="567" t="s">
        <v>271</v>
      </c>
      <c r="C378" s="540">
        <v>282.05</v>
      </c>
      <c r="D378" s="541">
        <v>287.78333333333336</v>
      </c>
      <c r="E378" s="541">
        <v>274.26666666666671</v>
      </c>
      <c r="F378" s="541">
        <v>266.48333333333335</v>
      </c>
      <c r="G378" s="541">
        <v>252.9666666666667</v>
      </c>
      <c r="H378" s="541">
        <v>295.56666666666672</v>
      </c>
      <c r="I378" s="541">
        <v>309.08333333333337</v>
      </c>
      <c r="J378" s="541">
        <v>316.86666666666673</v>
      </c>
      <c r="K378" s="540">
        <v>301.3</v>
      </c>
      <c r="L378" s="540">
        <v>280</v>
      </c>
      <c r="M378" s="540">
        <v>4.0944200000000004</v>
      </c>
    </row>
    <row r="379" spans="1:13">
      <c r="A379" s="254">
        <v>369</v>
      </c>
      <c r="B379" s="567" t="s">
        <v>464</v>
      </c>
      <c r="C379" s="540">
        <v>109.55</v>
      </c>
      <c r="D379" s="541">
        <v>109.21666666666665</v>
      </c>
      <c r="E379" s="541">
        <v>106.43333333333331</v>
      </c>
      <c r="F379" s="541">
        <v>103.31666666666665</v>
      </c>
      <c r="G379" s="541">
        <v>100.5333333333333</v>
      </c>
      <c r="H379" s="541">
        <v>112.33333333333331</v>
      </c>
      <c r="I379" s="541">
        <v>115.11666666666665</v>
      </c>
      <c r="J379" s="541">
        <v>118.23333333333332</v>
      </c>
      <c r="K379" s="540">
        <v>112</v>
      </c>
      <c r="L379" s="540">
        <v>106.1</v>
      </c>
      <c r="M379" s="540">
        <v>10.728070000000001</v>
      </c>
    </row>
    <row r="380" spans="1:13">
      <c r="A380" s="254">
        <v>370</v>
      </c>
      <c r="B380" s="567" t="s">
        <v>465</v>
      </c>
      <c r="C380" s="540">
        <v>6999.65</v>
      </c>
      <c r="D380" s="541">
        <v>7056.55</v>
      </c>
      <c r="E380" s="541">
        <v>6913.1</v>
      </c>
      <c r="F380" s="541">
        <v>6826.55</v>
      </c>
      <c r="G380" s="541">
        <v>6683.1</v>
      </c>
      <c r="H380" s="541">
        <v>7143.1</v>
      </c>
      <c r="I380" s="541">
        <v>7286.5499999999993</v>
      </c>
      <c r="J380" s="541">
        <v>7373.1</v>
      </c>
      <c r="K380" s="540">
        <v>7200</v>
      </c>
      <c r="L380" s="540">
        <v>6970</v>
      </c>
      <c r="M380" s="540">
        <v>8.4529999999999994E-2</v>
      </c>
    </row>
    <row r="381" spans="1:13">
      <c r="A381" s="254">
        <v>371</v>
      </c>
      <c r="B381" s="567" t="s">
        <v>272</v>
      </c>
      <c r="C381" s="540">
        <v>13051.25</v>
      </c>
      <c r="D381" s="541">
        <v>13017.166666666666</v>
      </c>
      <c r="E381" s="541">
        <v>12884.333333333332</v>
      </c>
      <c r="F381" s="541">
        <v>12717.416666666666</v>
      </c>
      <c r="G381" s="541">
        <v>12584.583333333332</v>
      </c>
      <c r="H381" s="541">
        <v>13184.083333333332</v>
      </c>
      <c r="I381" s="541">
        <v>13316.916666666664</v>
      </c>
      <c r="J381" s="541">
        <v>13483.833333333332</v>
      </c>
      <c r="K381" s="540">
        <v>13150</v>
      </c>
      <c r="L381" s="540">
        <v>12850.25</v>
      </c>
      <c r="M381" s="540">
        <v>8.8690000000000005E-2</v>
      </c>
    </row>
    <row r="382" spans="1:13">
      <c r="A382" s="254">
        <v>372</v>
      </c>
      <c r="B382" s="567" t="s">
        <v>161</v>
      </c>
      <c r="C382" s="540">
        <v>41.05</v>
      </c>
      <c r="D382" s="541">
        <v>41.366666666666667</v>
      </c>
      <c r="E382" s="541">
        <v>39.883333333333333</v>
      </c>
      <c r="F382" s="541">
        <v>38.716666666666669</v>
      </c>
      <c r="G382" s="541">
        <v>37.233333333333334</v>
      </c>
      <c r="H382" s="541">
        <v>42.533333333333331</v>
      </c>
      <c r="I382" s="541">
        <v>44.016666666666666</v>
      </c>
      <c r="J382" s="541">
        <v>45.18333333333333</v>
      </c>
      <c r="K382" s="540">
        <v>42.85</v>
      </c>
      <c r="L382" s="540">
        <v>40.200000000000003</v>
      </c>
      <c r="M382" s="540">
        <v>2079.0916900000002</v>
      </c>
    </row>
    <row r="383" spans="1:13">
      <c r="A383" s="254">
        <v>373</v>
      </c>
      <c r="B383" s="567" t="s">
        <v>273</v>
      </c>
      <c r="C383" s="540">
        <v>719.75</v>
      </c>
      <c r="D383" s="541">
        <v>713.06666666666661</v>
      </c>
      <c r="E383" s="541">
        <v>688.13333333333321</v>
      </c>
      <c r="F383" s="541">
        <v>656.51666666666665</v>
      </c>
      <c r="G383" s="541">
        <v>631.58333333333326</v>
      </c>
      <c r="H383" s="541">
        <v>744.68333333333317</v>
      </c>
      <c r="I383" s="541">
        <v>769.61666666666656</v>
      </c>
      <c r="J383" s="541">
        <v>801.23333333333312</v>
      </c>
      <c r="K383" s="540">
        <v>738</v>
      </c>
      <c r="L383" s="540">
        <v>681.45</v>
      </c>
      <c r="M383" s="540">
        <v>3.5331800000000002</v>
      </c>
    </row>
    <row r="384" spans="1:13">
      <c r="A384" s="254">
        <v>374</v>
      </c>
      <c r="B384" s="567" t="s">
        <v>165</v>
      </c>
      <c r="C384" s="540">
        <v>236.5</v>
      </c>
      <c r="D384" s="541">
        <v>239.45000000000002</v>
      </c>
      <c r="E384" s="541">
        <v>230.85000000000002</v>
      </c>
      <c r="F384" s="541">
        <v>225.20000000000002</v>
      </c>
      <c r="G384" s="541">
        <v>216.60000000000002</v>
      </c>
      <c r="H384" s="541">
        <v>245.10000000000002</v>
      </c>
      <c r="I384" s="541">
        <v>253.7</v>
      </c>
      <c r="J384" s="541">
        <v>259.35000000000002</v>
      </c>
      <c r="K384" s="540">
        <v>248.05</v>
      </c>
      <c r="L384" s="540">
        <v>233.8</v>
      </c>
      <c r="M384" s="540">
        <v>133.78881000000001</v>
      </c>
    </row>
    <row r="385" spans="1:13">
      <c r="A385" s="254">
        <v>375</v>
      </c>
      <c r="B385" s="567" t="s">
        <v>166</v>
      </c>
      <c r="C385" s="540">
        <v>139.5</v>
      </c>
      <c r="D385" s="541">
        <v>141.05000000000001</v>
      </c>
      <c r="E385" s="541">
        <v>136.50000000000003</v>
      </c>
      <c r="F385" s="541">
        <v>133.50000000000003</v>
      </c>
      <c r="G385" s="541">
        <v>128.95000000000005</v>
      </c>
      <c r="H385" s="541">
        <v>144.05000000000001</v>
      </c>
      <c r="I385" s="541">
        <v>148.59999999999997</v>
      </c>
      <c r="J385" s="541">
        <v>151.6</v>
      </c>
      <c r="K385" s="540">
        <v>145.6</v>
      </c>
      <c r="L385" s="540">
        <v>138.05000000000001</v>
      </c>
      <c r="M385" s="540">
        <v>98.301649999999995</v>
      </c>
    </row>
    <row r="386" spans="1:13">
      <c r="A386" s="254">
        <v>376</v>
      </c>
      <c r="B386" s="567" t="s">
        <v>466</v>
      </c>
      <c r="C386" s="540">
        <v>240.25</v>
      </c>
      <c r="D386" s="541">
        <v>241.51666666666665</v>
      </c>
      <c r="E386" s="541">
        <v>238.08333333333331</v>
      </c>
      <c r="F386" s="541">
        <v>235.91666666666666</v>
      </c>
      <c r="G386" s="541">
        <v>232.48333333333332</v>
      </c>
      <c r="H386" s="541">
        <v>243.68333333333331</v>
      </c>
      <c r="I386" s="541">
        <v>247.11666666666665</v>
      </c>
      <c r="J386" s="541">
        <v>249.2833333333333</v>
      </c>
      <c r="K386" s="540">
        <v>244.95</v>
      </c>
      <c r="L386" s="540">
        <v>239.35</v>
      </c>
      <c r="M386" s="540">
        <v>3.2003900000000001</v>
      </c>
    </row>
    <row r="387" spans="1:13">
      <c r="A387" s="254">
        <v>377</v>
      </c>
      <c r="B387" s="567" t="s">
        <v>467</v>
      </c>
      <c r="C387" s="540">
        <v>560.9</v>
      </c>
      <c r="D387" s="541">
        <v>557.48333333333335</v>
      </c>
      <c r="E387" s="541">
        <v>546.7166666666667</v>
      </c>
      <c r="F387" s="541">
        <v>532.5333333333333</v>
      </c>
      <c r="G387" s="541">
        <v>521.76666666666665</v>
      </c>
      <c r="H387" s="541">
        <v>571.66666666666674</v>
      </c>
      <c r="I387" s="541">
        <v>582.43333333333339</v>
      </c>
      <c r="J387" s="541">
        <v>596.61666666666679</v>
      </c>
      <c r="K387" s="540">
        <v>568.25</v>
      </c>
      <c r="L387" s="540">
        <v>543.29999999999995</v>
      </c>
      <c r="M387" s="540">
        <v>2.6653799999999999</v>
      </c>
    </row>
    <row r="388" spans="1:13">
      <c r="A388" s="254">
        <v>378</v>
      </c>
      <c r="B388" s="567" t="s">
        <v>468</v>
      </c>
      <c r="C388" s="540">
        <v>29.8</v>
      </c>
      <c r="D388" s="541">
        <v>30.150000000000002</v>
      </c>
      <c r="E388" s="541">
        <v>29.350000000000005</v>
      </c>
      <c r="F388" s="541">
        <v>28.900000000000002</v>
      </c>
      <c r="G388" s="541">
        <v>28.100000000000005</v>
      </c>
      <c r="H388" s="541">
        <v>30.600000000000005</v>
      </c>
      <c r="I388" s="541">
        <v>31.400000000000002</v>
      </c>
      <c r="J388" s="541">
        <v>31.850000000000005</v>
      </c>
      <c r="K388" s="540">
        <v>30.95</v>
      </c>
      <c r="L388" s="540">
        <v>29.7</v>
      </c>
      <c r="M388" s="540">
        <v>45.656820000000003</v>
      </c>
    </row>
    <row r="389" spans="1:13">
      <c r="A389" s="254">
        <v>379</v>
      </c>
      <c r="B389" s="567" t="s">
        <v>469</v>
      </c>
      <c r="C389" s="540">
        <v>142.94999999999999</v>
      </c>
      <c r="D389" s="541">
        <v>144.11666666666667</v>
      </c>
      <c r="E389" s="541">
        <v>139.43333333333334</v>
      </c>
      <c r="F389" s="541">
        <v>135.91666666666666</v>
      </c>
      <c r="G389" s="541">
        <v>131.23333333333332</v>
      </c>
      <c r="H389" s="541">
        <v>147.63333333333335</v>
      </c>
      <c r="I389" s="541">
        <v>152.31666666666669</v>
      </c>
      <c r="J389" s="541">
        <v>155.83333333333337</v>
      </c>
      <c r="K389" s="540">
        <v>148.80000000000001</v>
      </c>
      <c r="L389" s="540">
        <v>140.6</v>
      </c>
      <c r="M389" s="540">
        <v>56.309420000000003</v>
      </c>
    </row>
    <row r="390" spans="1:13">
      <c r="A390" s="254">
        <v>380</v>
      </c>
      <c r="B390" s="567" t="s">
        <v>274</v>
      </c>
      <c r="C390" s="540">
        <v>494.2</v>
      </c>
      <c r="D390" s="541">
        <v>501.3</v>
      </c>
      <c r="E390" s="541">
        <v>482.9</v>
      </c>
      <c r="F390" s="541">
        <v>471.59999999999997</v>
      </c>
      <c r="G390" s="541">
        <v>453.19999999999993</v>
      </c>
      <c r="H390" s="541">
        <v>512.6</v>
      </c>
      <c r="I390" s="541">
        <v>531</v>
      </c>
      <c r="J390" s="541">
        <v>542.30000000000007</v>
      </c>
      <c r="K390" s="540">
        <v>519.70000000000005</v>
      </c>
      <c r="L390" s="540">
        <v>490</v>
      </c>
      <c r="M390" s="540">
        <v>2.6835200000000001</v>
      </c>
    </row>
    <row r="391" spans="1:13">
      <c r="A391" s="254">
        <v>381</v>
      </c>
      <c r="B391" s="567" t="s">
        <v>470</v>
      </c>
      <c r="C391" s="540">
        <v>258.75</v>
      </c>
      <c r="D391" s="541">
        <v>260.05</v>
      </c>
      <c r="E391" s="541">
        <v>256.20000000000005</v>
      </c>
      <c r="F391" s="541">
        <v>253.65000000000003</v>
      </c>
      <c r="G391" s="541">
        <v>249.80000000000007</v>
      </c>
      <c r="H391" s="541">
        <v>262.60000000000002</v>
      </c>
      <c r="I391" s="541">
        <v>266.45000000000005</v>
      </c>
      <c r="J391" s="541">
        <v>269</v>
      </c>
      <c r="K391" s="540">
        <v>263.89999999999998</v>
      </c>
      <c r="L391" s="540">
        <v>257.5</v>
      </c>
      <c r="M391" s="540">
        <v>4.7007700000000003</v>
      </c>
    </row>
    <row r="392" spans="1:13">
      <c r="A392" s="254">
        <v>382</v>
      </c>
      <c r="B392" s="567" t="s">
        <v>471</v>
      </c>
      <c r="C392" s="540">
        <v>53.25</v>
      </c>
      <c r="D392" s="541">
        <v>53.766666666666673</v>
      </c>
      <c r="E392" s="541">
        <v>52.583333333333343</v>
      </c>
      <c r="F392" s="541">
        <v>51.916666666666671</v>
      </c>
      <c r="G392" s="541">
        <v>50.733333333333341</v>
      </c>
      <c r="H392" s="541">
        <v>54.433333333333344</v>
      </c>
      <c r="I392" s="541">
        <v>55.616666666666667</v>
      </c>
      <c r="J392" s="541">
        <v>56.283333333333346</v>
      </c>
      <c r="K392" s="540">
        <v>54.95</v>
      </c>
      <c r="L392" s="540">
        <v>53.1</v>
      </c>
      <c r="M392" s="540">
        <v>12.93891</v>
      </c>
    </row>
    <row r="393" spans="1:13">
      <c r="A393" s="254">
        <v>383</v>
      </c>
      <c r="B393" s="567" t="s">
        <v>472</v>
      </c>
      <c r="C393" s="540">
        <v>1861.35</v>
      </c>
      <c r="D393" s="541">
        <v>1830.3333333333333</v>
      </c>
      <c r="E393" s="541">
        <v>1724.6666666666665</v>
      </c>
      <c r="F393" s="541">
        <v>1587.9833333333333</v>
      </c>
      <c r="G393" s="541">
        <v>1482.3166666666666</v>
      </c>
      <c r="H393" s="541">
        <v>1967.0166666666664</v>
      </c>
      <c r="I393" s="541">
        <v>2072.6833333333329</v>
      </c>
      <c r="J393" s="541">
        <v>2209.3666666666663</v>
      </c>
      <c r="K393" s="540">
        <v>1936</v>
      </c>
      <c r="L393" s="540">
        <v>1693.65</v>
      </c>
      <c r="M393" s="540">
        <v>3.6695600000000002</v>
      </c>
    </row>
    <row r="394" spans="1:13">
      <c r="A394" s="254">
        <v>384</v>
      </c>
      <c r="B394" s="567" t="s">
        <v>473</v>
      </c>
      <c r="C394" s="540">
        <v>369.2</v>
      </c>
      <c r="D394" s="541">
        <v>369.75</v>
      </c>
      <c r="E394" s="541">
        <v>361</v>
      </c>
      <c r="F394" s="541">
        <v>352.8</v>
      </c>
      <c r="G394" s="541">
        <v>344.05</v>
      </c>
      <c r="H394" s="541">
        <v>377.95</v>
      </c>
      <c r="I394" s="541">
        <v>386.7</v>
      </c>
      <c r="J394" s="541">
        <v>394.9</v>
      </c>
      <c r="K394" s="540">
        <v>378.5</v>
      </c>
      <c r="L394" s="540">
        <v>361.55</v>
      </c>
      <c r="M394" s="540">
        <v>31.692969999999999</v>
      </c>
    </row>
    <row r="395" spans="1:13">
      <c r="A395" s="254">
        <v>385</v>
      </c>
      <c r="B395" s="567" t="s">
        <v>474</v>
      </c>
      <c r="C395" s="540">
        <v>181.25</v>
      </c>
      <c r="D395" s="541">
        <v>182.26666666666665</v>
      </c>
      <c r="E395" s="541">
        <v>176.73333333333329</v>
      </c>
      <c r="F395" s="541">
        <v>172.21666666666664</v>
      </c>
      <c r="G395" s="541">
        <v>166.68333333333328</v>
      </c>
      <c r="H395" s="541">
        <v>186.7833333333333</v>
      </c>
      <c r="I395" s="541">
        <v>192.31666666666666</v>
      </c>
      <c r="J395" s="541">
        <v>196.83333333333331</v>
      </c>
      <c r="K395" s="540">
        <v>187.8</v>
      </c>
      <c r="L395" s="540">
        <v>177.75</v>
      </c>
      <c r="M395" s="540">
        <v>7.1485000000000003</v>
      </c>
    </row>
    <row r="396" spans="1:13">
      <c r="A396" s="254">
        <v>386</v>
      </c>
      <c r="B396" s="567" t="s">
        <v>475</v>
      </c>
      <c r="C396" s="540">
        <v>857</v>
      </c>
      <c r="D396" s="541">
        <v>861.33333333333337</v>
      </c>
      <c r="E396" s="541">
        <v>848.66666666666674</v>
      </c>
      <c r="F396" s="541">
        <v>840.33333333333337</v>
      </c>
      <c r="G396" s="541">
        <v>827.66666666666674</v>
      </c>
      <c r="H396" s="541">
        <v>869.66666666666674</v>
      </c>
      <c r="I396" s="541">
        <v>882.33333333333348</v>
      </c>
      <c r="J396" s="541">
        <v>890.66666666666674</v>
      </c>
      <c r="K396" s="540">
        <v>874</v>
      </c>
      <c r="L396" s="540">
        <v>853</v>
      </c>
      <c r="M396" s="540">
        <v>0.98440000000000005</v>
      </c>
    </row>
    <row r="397" spans="1:13">
      <c r="A397" s="254">
        <v>387</v>
      </c>
      <c r="B397" s="567" t="s">
        <v>167</v>
      </c>
      <c r="C397" s="540">
        <v>2008.1</v>
      </c>
      <c r="D397" s="541">
        <v>2030.9833333333333</v>
      </c>
      <c r="E397" s="541">
        <v>1972.0666666666666</v>
      </c>
      <c r="F397" s="541">
        <v>1936.0333333333333</v>
      </c>
      <c r="G397" s="541">
        <v>1877.1166666666666</v>
      </c>
      <c r="H397" s="541">
        <v>2067.0166666666664</v>
      </c>
      <c r="I397" s="541">
        <v>2125.9333333333334</v>
      </c>
      <c r="J397" s="541">
        <v>2161.9666666666667</v>
      </c>
      <c r="K397" s="540">
        <v>2089.9</v>
      </c>
      <c r="L397" s="540">
        <v>1994.95</v>
      </c>
      <c r="M397" s="540">
        <v>109.85697</v>
      </c>
    </row>
    <row r="398" spans="1:13">
      <c r="A398" s="254">
        <v>388</v>
      </c>
      <c r="B398" s="567" t="s">
        <v>817</v>
      </c>
      <c r="C398" s="540">
        <v>1019.35</v>
      </c>
      <c r="D398" s="541">
        <v>1025.3</v>
      </c>
      <c r="E398" s="541">
        <v>1007.05</v>
      </c>
      <c r="F398" s="541">
        <v>994.75</v>
      </c>
      <c r="G398" s="541">
        <v>976.5</v>
      </c>
      <c r="H398" s="541">
        <v>1037.5999999999999</v>
      </c>
      <c r="I398" s="541">
        <v>1055.8499999999999</v>
      </c>
      <c r="J398" s="541">
        <v>1068.1499999999999</v>
      </c>
      <c r="K398" s="540">
        <v>1043.55</v>
      </c>
      <c r="L398" s="540">
        <v>1013</v>
      </c>
      <c r="M398" s="540">
        <v>9.9148899999999998</v>
      </c>
    </row>
    <row r="399" spans="1:13">
      <c r="A399" s="254">
        <v>389</v>
      </c>
      <c r="B399" s="567" t="s">
        <v>275</v>
      </c>
      <c r="C399" s="540">
        <v>849.05</v>
      </c>
      <c r="D399" s="541">
        <v>859.7166666666667</v>
      </c>
      <c r="E399" s="541">
        <v>834.43333333333339</v>
      </c>
      <c r="F399" s="541">
        <v>819.81666666666672</v>
      </c>
      <c r="G399" s="541">
        <v>794.53333333333342</v>
      </c>
      <c r="H399" s="541">
        <v>874.33333333333337</v>
      </c>
      <c r="I399" s="541">
        <v>899.61666666666667</v>
      </c>
      <c r="J399" s="541">
        <v>914.23333333333335</v>
      </c>
      <c r="K399" s="540">
        <v>885</v>
      </c>
      <c r="L399" s="540">
        <v>845.1</v>
      </c>
      <c r="M399" s="540">
        <v>18.109850000000002</v>
      </c>
    </row>
    <row r="400" spans="1:13">
      <c r="A400" s="254">
        <v>390</v>
      </c>
      <c r="B400" s="567" t="s">
        <v>477</v>
      </c>
      <c r="C400" s="540">
        <v>27.95</v>
      </c>
      <c r="D400" s="541">
        <v>28.133333333333336</v>
      </c>
      <c r="E400" s="541">
        <v>27.666666666666671</v>
      </c>
      <c r="F400" s="541">
        <v>27.383333333333336</v>
      </c>
      <c r="G400" s="541">
        <v>26.916666666666671</v>
      </c>
      <c r="H400" s="541">
        <v>28.416666666666671</v>
      </c>
      <c r="I400" s="541">
        <v>28.883333333333333</v>
      </c>
      <c r="J400" s="541">
        <v>29.166666666666671</v>
      </c>
      <c r="K400" s="540">
        <v>28.6</v>
      </c>
      <c r="L400" s="540">
        <v>27.85</v>
      </c>
      <c r="M400" s="540">
        <v>79.427999999999997</v>
      </c>
    </row>
    <row r="401" spans="1:13">
      <c r="A401" s="254">
        <v>391</v>
      </c>
      <c r="B401" s="567" t="s">
        <v>478</v>
      </c>
      <c r="C401" s="540">
        <v>2282.5500000000002</v>
      </c>
      <c r="D401" s="541">
        <v>2300.0833333333335</v>
      </c>
      <c r="E401" s="541">
        <v>2230.2666666666669</v>
      </c>
      <c r="F401" s="541">
        <v>2177.9833333333336</v>
      </c>
      <c r="G401" s="541">
        <v>2108.166666666667</v>
      </c>
      <c r="H401" s="541">
        <v>2352.3666666666668</v>
      </c>
      <c r="I401" s="541">
        <v>2422.1833333333334</v>
      </c>
      <c r="J401" s="541">
        <v>2474.4666666666667</v>
      </c>
      <c r="K401" s="540">
        <v>2369.9</v>
      </c>
      <c r="L401" s="540">
        <v>2247.8000000000002</v>
      </c>
      <c r="M401" s="540">
        <v>0.30304999999999999</v>
      </c>
    </row>
    <row r="402" spans="1:13">
      <c r="A402" s="254">
        <v>392</v>
      </c>
      <c r="B402" s="567" t="s">
        <v>172</v>
      </c>
      <c r="C402" s="540">
        <v>5355.15</v>
      </c>
      <c r="D402" s="541">
        <v>5403.1833333333334</v>
      </c>
      <c r="E402" s="541">
        <v>5237.3666666666668</v>
      </c>
      <c r="F402" s="541">
        <v>5119.583333333333</v>
      </c>
      <c r="G402" s="541">
        <v>4953.7666666666664</v>
      </c>
      <c r="H402" s="541">
        <v>5520.9666666666672</v>
      </c>
      <c r="I402" s="541">
        <v>5686.7833333333347</v>
      </c>
      <c r="J402" s="541">
        <v>5804.5666666666675</v>
      </c>
      <c r="K402" s="540">
        <v>5569</v>
      </c>
      <c r="L402" s="540">
        <v>5285.4</v>
      </c>
      <c r="M402" s="540">
        <v>2.0650900000000001</v>
      </c>
    </row>
    <row r="403" spans="1:13">
      <c r="A403" s="254">
        <v>393</v>
      </c>
      <c r="B403" s="567" t="s">
        <v>479</v>
      </c>
      <c r="C403" s="540">
        <v>7910.75</v>
      </c>
      <c r="D403" s="541">
        <v>7921.083333333333</v>
      </c>
      <c r="E403" s="541">
        <v>7871.9666666666662</v>
      </c>
      <c r="F403" s="541">
        <v>7833.1833333333334</v>
      </c>
      <c r="G403" s="541">
        <v>7784.0666666666666</v>
      </c>
      <c r="H403" s="541">
        <v>7959.8666666666659</v>
      </c>
      <c r="I403" s="541">
        <v>8008.9833333333327</v>
      </c>
      <c r="J403" s="541">
        <v>8047.7666666666655</v>
      </c>
      <c r="K403" s="540">
        <v>7970.2</v>
      </c>
      <c r="L403" s="540">
        <v>7882.3</v>
      </c>
      <c r="M403" s="540">
        <v>0.15243000000000001</v>
      </c>
    </row>
    <row r="404" spans="1:13">
      <c r="A404" s="254">
        <v>394</v>
      </c>
      <c r="B404" s="567" t="s">
        <v>480</v>
      </c>
      <c r="C404" s="540">
        <v>5244.75</v>
      </c>
      <c r="D404" s="541">
        <v>5230.9000000000005</v>
      </c>
      <c r="E404" s="541">
        <v>5188.9000000000015</v>
      </c>
      <c r="F404" s="541">
        <v>5133.0500000000011</v>
      </c>
      <c r="G404" s="541">
        <v>5091.050000000002</v>
      </c>
      <c r="H404" s="541">
        <v>5286.7500000000009</v>
      </c>
      <c r="I404" s="541">
        <v>5328.7499999999991</v>
      </c>
      <c r="J404" s="541">
        <v>5384.6</v>
      </c>
      <c r="K404" s="540">
        <v>5272.9</v>
      </c>
      <c r="L404" s="540">
        <v>5175.05</v>
      </c>
      <c r="M404" s="540">
        <v>0.35487000000000002</v>
      </c>
    </row>
    <row r="405" spans="1:13">
      <c r="A405" s="254">
        <v>395</v>
      </c>
      <c r="B405" s="567" t="s">
        <v>760</v>
      </c>
      <c r="C405" s="540">
        <v>108.4</v>
      </c>
      <c r="D405" s="541">
        <v>109.78333333333335</v>
      </c>
      <c r="E405" s="541">
        <v>103.86666666666669</v>
      </c>
      <c r="F405" s="541">
        <v>99.333333333333343</v>
      </c>
      <c r="G405" s="541">
        <v>93.416666666666686</v>
      </c>
      <c r="H405" s="541">
        <v>114.31666666666669</v>
      </c>
      <c r="I405" s="541">
        <v>120.23333333333335</v>
      </c>
      <c r="J405" s="541">
        <v>124.76666666666669</v>
      </c>
      <c r="K405" s="540">
        <v>115.7</v>
      </c>
      <c r="L405" s="540">
        <v>105.25</v>
      </c>
      <c r="M405" s="540">
        <v>21.815940000000001</v>
      </c>
    </row>
    <row r="406" spans="1:13">
      <c r="A406" s="254">
        <v>396</v>
      </c>
      <c r="B406" s="567" t="s">
        <v>481</v>
      </c>
      <c r="C406" s="540">
        <v>420.8</v>
      </c>
      <c r="D406" s="541">
        <v>424.76666666666665</v>
      </c>
      <c r="E406" s="541">
        <v>415.5333333333333</v>
      </c>
      <c r="F406" s="541">
        <v>410.26666666666665</v>
      </c>
      <c r="G406" s="541">
        <v>401.0333333333333</v>
      </c>
      <c r="H406" s="541">
        <v>430.0333333333333</v>
      </c>
      <c r="I406" s="541">
        <v>439.26666666666665</v>
      </c>
      <c r="J406" s="541">
        <v>444.5333333333333</v>
      </c>
      <c r="K406" s="540">
        <v>434</v>
      </c>
      <c r="L406" s="540">
        <v>419.5</v>
      </c>
      <c r="M406" s="540">
        <v>1.1192</v>
      </c>
    </row>
    <row r="407" spans="1:13">
      <c r="A407" s="254">
        <v>397</v>
      </c>
      <c r="B407" s="567" t="s">
        <v>762</v>
      </c>
      <c r="C407" s="540">
        <v>241.25</v>
      </c>
      <c r="D407" s="541">
        <v>240.45000000000002</v>
      </c>
      <c r="E407" s="541">
        <v>234.40000000000003</v>
      </c>
      <c r="F407" s="541">
        <v>227.55</v>
      </c>
      <c r="G407" s="541">
        <v>221.50000000000003</v>
      </c>
      <c r="H407" s="541">
        <v>247.30000000000004</v>
      </c>
      <c r="I407" s="541">
        <v>253.35000000000005</v>
      </c>
      <c r="J407" s="541">
        <v>260.20000000000005</v>
      </c>
      <c r="K407" s="540">
        <v>246.5</v>
      </c>
      <c r="L407" s="540">
        <v>233.6</v>
      </c>
      <c r="M407" s="540">
        <v>5.94895</v>
      </c>
    </row>
    <row r="408" spans="1:13">
      <c r="A408" s="254">
        <v>398</v>
      </c>
      <c r="B408" s="567" t="s">
        <v>482</v>
      </c>
      <c r="C408" s="540">
        <v>2026.55</v>
      </c>
      <c r="D408" s="541">
        <v>2035.9833333333336</v>
      </c>
      <c r="E408" s="541">
        <v>2001.9666666666672</v>
      </c>
      <c r="F408" s="541">
        <v>1977.3833333333337</v>
      </c>
      <c r="G408" s="541">
        <v>1943.3666666666672</v>
      </c>
      <c r="H408" s="541">
        <v>2060.5666666666671</v>
      </c>
      <c r="I408" s="541">
        <v>2094.5833333333335</v>
      </c>
      <c r="J408" s="541">
        <v>2119.166666666667</v>
      </c>
      <c r="K408" s="540">
        <v>2070</v>
      </c>
      <c r="L408" s="540">
        <v>2011.4</v>
      </c>
      <c r="M408" s="540">
        <v>0.16930000000000001</v>
      </c>
    </row>
    <row r="409" spans="1:13">
      <c r="A409" s="254">
        <v>399</v>
      </c>
      <c r="B409" s="567" t="s">
        <v>483</v>
      </c>
      <c r="C409" s="540">
        <v>365.9</v>
      </c>
      <c r="D409" s="541">
        <v>372.10000000000008</v>
      </c>
      <c r="E409" s="541">
        <v>358.15000000000015</v>
      </c>
      <c r="F409" s="541">
        <v>350.40000000000009</v>
      </c>
      <c r="G409" s="541">
        <v>336.45000000000016</v>
      </c>
      <c r="H409" s="541">
        <v>379.85000000000014</v>
      </c>
      <c r="I409" s="541">
        <v>393.80000000000007</v>
      </c>
      <c r="J409" s="541">
        <v>401.55000000000013</v>
      </c>
      <c r="K409" s="540">
        <v>386.05</v>
      </c>
      <c r="L409" s="540">
        <v>364.35</v>
      </c>
      <c r="M409" s="540">
        <v>3.41282</v>
      </c>
    </row>
    <row r="410" spans="1:13">
      <c r="A410" s="254">
        <v>400</v>
      </c>
      <c r="B410" s="567" t="s">
        <v>761</v>
      </c>
      <c r="C410" s="540">
        <v>93.05</v>
      </c>
      <c r="D410" s="541">
        <v>93.683333333333337</v>
      </c>
      <c r="E410" s="541">
        <v>90.866666666666674</v>
      </c>
      <c r="F410" s="541">
        <v>88.683333333333337</v>
      </c>
      <c r="G410" s="541">
        <v>85.866666666666674</v>
      </c>
      <c r="H410" s="541">
        <v>95.866666666666674</v>
      </c>
      <c r="I410" s="541">
        <v>98.683333333333337</v>
      </c>
      <c r="J410" s="541">
        <v>100.86666666666667</v>
      </c>
      <c r="K410" s="540">
        <v>96.5</v>
      </c>
      <c r="L410" s="540">
        <v>91.5</v>
      </c>
      <c r="M410" s="540">
        <v>53.959099999999999</v>
      </c>
    </row>
    <row r="411" spans="1:13">
      <c r="A411" s="254">
        <v>401</v>
      </c>
      <c r="B411" s="567" t="s">
        <v>484</v>
      </c>
      <c r="C411" s="540">
        <v>203.1</v>
      </c>
      <c r="D411" s="541">
        <v>205.05000000000004</v>
      </c>
      <c r="E411" s="541">
        <v>200.10000000000008</v>
      </c>
      <c r="F411" s="541">
        <v>197.10000000000005</v>
      </c>
      <c r="G411" s="541">
        <v>192.15000000000009</v>
      </c>
      <c r="H411" s="541">
        <v>208.05000000000007</v>
      </c>
      <c r="I411" s="541">
        <v>213.00000000000006</v>
      </c>
      <c r="J411" s="541">
        <v>216.00000000000006</v>
      </c>
      <c r="K411" s="540">
        <v>210</v>
      </c>
      <c r="L411" s="540">
        <v>202.05</v>
      </c>
      <c r="M411" s="540">
        <v>1.0978600000000001</v>
      </c>
    </row>
    <row r="412" spans="1:13">
      <c r="A412" s="254">
        <v>402</v>
      </c>
      <c r="B412" s="567" t="s">
        <v>170</v>
      </c>
      <c r="C412" s="540">
        <v>27090.85</v>
      </c>
      <c r="D412" s="541">
        <v>27256.216666666664</v>
      </c>
      <c r="E412" s="541">
        <v>26762.433333333327</v>
      </c>
      <c r="F412" s="541">
        <v>26434.016666666663</v>
      </c>
      <c r="G412" s="541">
        <v>25940.233333333326</v>
      </c>
      <c r="H412" s="541">
        <v>27584.633333333328</v>
      </c>
      <c r="I412" s="541">
        <v>28078.416666666661</v>
      </c>
      <c r="J412" s="541">
        <v>28406.833333333328</v>
      </c>
      <c r="K412" s="540">
        <v>27750</v>
      </c>
      <c r="L412" s="540">
        <v>26927.8</v>
      </c>
      <c r="M412" s="540">
        <v>0.28369</v>
      </c>
    </row>
    <row r="413" spans="1:13">
      <c r="A413" s="254">
        <v>403</v>
      </c>
      <c r="B413" s="567" t="s">
        <v>485</v>
      </c>
      <c r="C413" s="540">
        <v>1543.1</v>
      </c>
      <c r="D413" s="541">
        <v>1533.7666666666667</v>
      </c>
      <c r="E413" s="541">
        <v>1514.3333333333333</v>
      </c>
      <c r="F413" s="541">
        <v>1485.5666666666666</v>
      </c>
      <c r="G413" s="541">
        <v>1466.1333333333332</v>
      </c>
      <c r="H413" s="541">
        <v>1562.5333333333333</v>
      </c>
      <c r="I413" s="541">
        <v>1581.9666666666667</v>
      </c>
      <c r="J413" s="541">
        <v>1610.7333333333333</v>
      </c>
      <c r="K413" s="540">
        <v>1553.2</v>
      </c>
      <c r="L413" s="540">
        <v>1505</v>
      </c>
      <c r="M413" s="540">
        <v>0.35154999999999997</v>
      </c>
    </row>
    <row r="414" spans="1:13">
      <c r="A414" s="254">
        <v>404</v>
      </c>
      <c r="B414" s="567" t="s">
        <v>173</v>
      </c>
      <c r="C414" s="540">
        <v>1360.15</v>
      </c>
      <c r="D414" s="541">
        <v>1377.6833333333334</v>
      </c>
      <c r="E414" s="541">
        <v>1330.4666666666667</v>
      </c>
      <c r="F414" s="541">
        <v>1300.7833333333333</v>
      </c>
      <c r="G414" s="541">
        <v>1253.5666666666666</v>
      </c>
      <c r="H414" s="541">
        <v>1407.3666666666668</v>
      </c>
      <c r="I414" s="541">
        <v>1454.5833333333335</v>
      </c>
      <c r="J414" s="541">
        <v>1484.2666666666669</v>
      </c>
      <c r="K414" s="540">
        <v>1424.9</v>
      </c>
      <c r="L414" s="540">
        <v>1348</v>
      </c>
      <c r="M414" s="540">
        <v>24.56316</v>
      </c>
    </row>
    <row r="415" spans="1:13">
      <c r="A415" s="254">
        <v>405</v>
      </c>
      <c r="B415" s="567" t="s">
        <v>171</v>
      </c>
      <c r="C415" s="540">
        <v>1807.6</v>
      </c>
      <c r="D415" s="541">
        <v>1817.1000000000001</v>
      </c>
      <c r="E415" s="541">
        <v>1788.2500000000002</v>
      </c>
      <c r="F415" s="541">
        <v>1768.9</v>
      </c>
      <c r="G415" s="541">
        <v>1740.0500000000002</v>
      </c>
      <c r="H415" s="541">
        <v>1836.4500000000003</v>
      </c>
      <c r="I415" s="541">
        <v>1865.3000000000002</v>
      </c>
      <c r="J415" s="541">
        <v>1884.6500000000003</v>
      </c>
      <c r="K415" s="540">
        <v>1845.95</v>
      </c>
      <c r="L415" s="540">
        <v>1797.75</v>
      </c>
      <c r="M415" s="540">
        <v>6.2377700000000003</v>
      </c>
    </row>
    <row r="416" spans="1:13">
      <c r="A416" s="254">
        <v>406</v>
      </c>
      <c r="B416" s="567" t="s">
        <v>486</v>
      </c>
      <c r="C416" s="540">
        <v>447.95</v>
      </c>
      <c r="D416" s="541">
        <v>450.84999999999997</v>
      </c>
      <c r="E416" s="541">
        <v>443.09999999999991</v>
      </c>
      <c r="F416" s="541">
        <v>438.24999999999994</v>
      </c>
      <c r="G416" s="541">
        <v>430.49999999999989</v>
      </c>
      <c r="H416" s="541">
        <v>455.69999999999993</v>
      </c>
      <c r="I416" s="541">
        <v>463.45000000000005</v>
      </c>
      <c r="J416" s="541">
        <v>468.29999999999995</v>
      </c>
      <c r="K416" s="540">
        <v>458.6</v>
      </c>
      <c r="L416" s="540">
        <v>446</v>
      </c>
      <c r="M416" s="540">
        <v>0.92066999999999999</v>
      </c>
    </row>
    <row r="417" spans="1:13">
      <c r="A417" s="254">
        <v>407</v>
      </c>
      <c r="B417" s="567" t="s">
        <v>487</v>
      </c>
      <c r="C417" s="540">
        <v>1278.7</v>
      </c>
      <c r="D417" s="541">
        <v>1280.9166666666667</v>
      </c>
      <c r="E417" s="541">
        <v>1268.9333333333334</v>
      </c>
      <c r="F417" s="541">
        <v>1259.1666666666667</v>
      </c>
      <c r="G417" s="541">
        <v>1247.1833333333334</v>
      </c>
      <c r="H417" s="541">
        <v>1290.6833333333334</v>
      </c>
      <c r="I417" s="541">
        <v>1302.6666666666665</v>
      </c>
      <c r="J417" s="541">
        <v>1312.4333333333334</v>
      </c>
      <c r="K417" s="540">
        <v>1292.9000000000001</v>
      </c>
      <c r="L417" s="540">
        <v>1271.1500000000001</v>
      </c>
      <c r="M417" s="540">
        <v>0.13904</v>
      </c>
    </row>
    <row r="418" spans="1:13">
      <c r="A418" s="254">
        <v>408</v>
      </c>
      <c r="B418" s="567" t="s">
        <v>763</v>
      </c>
      <c r="C418" s="540">
        <v>1301.1500000000001</v>
      </c>
      <c r="D418" s="541">
        <v>1309.5333333333335</v>
      </c>
      <c r="E418" s="541">
        <v>1221.0666666666671</v>
      </c>
      <c r="F418" s="541">
        <v>1140.9833333333336</v>
      </c>
      <c r="G418" s="541">
        <v>1052.5166666666671</v>
      </c>
      <c r="H418" s="541">
        <v>1389.616666666667</v>
      </c>
      <c r="I418" s="541">
        <v>1478.0833333333337</v>
      </c>
      <c r="J418" s="541">
        <v>1558.166666666667</v>
      </c>
      <c r="K418" s="540">
        <v>1398</v>
      </c>
      <c r="L418" s="540">
        <v>1229.45</v>
      </c>
      <c r="M418" s="540">
        <v>2.73001</v>
      </c>
    </row>
    <row r="419" spans="1:13">
      <c r="A419" s="254">
        <v>409</v>
      </c>
      <c r="B419" s="567" t="s">
        <v>488</v>
      </c>
      <c r="C419" s="540">
        <v>466.25</v>
      </c>
      <c r="D419" s="541">
        <v>448.75</v>
      </c>
      <c r="E419" s="541">
        <v>418.5</v>
      </c>
      <c r="F419" s="541">
        <v>370.75</v>
      </c>
      <c r="G419" s="541">
        <v>340.5</v>
      </c>
      <c r="H419" s="541">
        <v>496.5</v>
      </c>
      <c r="I419" s="541">
        <v>526.75</v>
      </c>
      <c r="J419" s="541">
        <v>574.5</v>
      </c>
      <c r="K419" s="540">
        <v>479</v>
      </c>
      <c r="L419" s="540">
        <v>401</v>
      </c>
      <c r="M419" s="540">
        <v>63.749899999999997</v>
      </c>
    </row>
    <row r="420" spans="1:13">
      <c r="A420" s="254">
        <v>410</v>
      </c>
      <c r="B420" s="567" t="s">
        <v>489</v>
      </c>
      <c r="C420" s="540">
        <v>8.65</v>
      </c>
      <c r="D420" s="541">
        <v>8.7500000000000018</v>
      </c>
      <c r="E420" s="541">
        <v>8.4500000000000028</v>
      </c>
      <c r="F420" s="541">
        <v>8.2500000000000018</v>
      </c>
      <c r="G420" s="541">
        <v>7.9500000000000028</v>
      </c>
      <c r="H420" s="541">
        <v>8.9500000000000028</v>
      </c>
      <c r="I420" s="541">
        <v>9.2500000000000036</v>
      </c>
      <c r="J420" s="541">
        <v>9.4500000000000028</v>
      </c>
      <c r="K420" s="540">
        <v>9.0500000000000007</v>
      </c>
      <c r="L420" s="540">
        <v>8.5500000000000007</v>
      </c>
      <c r="M420" s="540">
        <v>216.54761999999999</v>
      </c>
    </row>
    <row r="421" spans="1:13">
      <c r="A421" s="254">
        <v>411</v>
      </c>
      <c r="B421" s="567" t="s">
        <v>764</v>
      </c>
      <c r="C421" s="540">
        <v>83.8</v>
      </c>
      <c r="D421" s="541">
        <v>84.350000000000009</v>
      </c>
      <c r="E421" s="541">
        <v>82.450000000000017</v>
      </c>
      <c r="F421" s="541">
        <v>81.100000000000009</v>
      </c>
      <c r="G421" s="541">
        <v>79.200000000000017</v>
      </c>
      <c r="H421" s="541">
        <v>85.700000000000017</v>
      </c>
      <c r="I421" s="541">
        <v>87.600000000000023</v>
      </c>
      <c r="J421" s="541">
        <v>88.950000000000017</v>
      </c>
      <c r="K421" s="540">
        <v>86.25</v>
      </c>
      <c r="L421" s="540">
        <v>83</v>
      </c>
      <c r="M421" s="540">
        <v>35.411299999999997</v>
      </c>
    </row>
    <row r="422" spans="1:13">
      <c r="A422" s="254">
        <v>412</v>
      </c>
      <c r="B422" s="567" t="s">
        <v>490</v>
      </c>
      <c r="C422" s="540">
        <v>98.75</v>
      </c>
      <c r="D422" s="541">
        <v>99.166666666666671</v>
      </c>
      <c r="E422" s="541">
        <v>97.333333333333343</v>
      </c>
      <c r="F422" s="541">
        <v>95.916666666666671</v>
      </c>
      <c r="G422" s="541">
        <v>94.083333333333343</v>
      </c>
      <c r="H422" s="541">
        <v>100.58333333333334</v>
      </c>
      <c r="I422" s="541">
        <v>102.41666666666669</v>
      </c>
      <c r="J422" s="541">
        <v>103.83333333333334</v>
      </c>
      <c r="K422" s="540">
        <v>101</v>
      </c>
      <c r="L422" s="540">
        <v>97.75</v>
      </c>
      <c r="M422" s="540">
        <v>6.65273</v>
      </c>
    </row>
    <row r="423" spans="1:13">
      <c r="A423" s="254">
        <v>413</v>
      </c>
      <c r="B423" s="567" t="s">
        <v>169</v>
      </c>
      <c r="C423" s="540">
        <v>389.5</v>
      </c>
      <c r="D423" s="541">
        <v>392.05</v>
      </c>
      <c r="E423" s="541">
        <v>383.1</v>
      </c>
      <c r="F423" s="541">
        <v>376.7</v>
      </c>
      <c r="G423" s="541">
        <v>367.75</v>
      </c>
      <c r="H423" s="541">
        <v>398.45000000000005</v>
      </c>
      <c r="I423" s="541">
        <v>407.4</v>
      </c>
      <c r="J423" s="541">
        <v>413.80000000000007</v>
      </c>
      <c r="K423" s="540">
        <v>401</v>
      </c>
      <c r="L423" s="540">
        <v>385.65</v>
      </c>
      <c r="M423" s="540">
        <v>525.35049000000004</v>
      </c>
    </row>
    <row r="424" spans="1:13">
      <c r="A424" s="254">
        <v>414</v>
      </c>
      <c r="B424" s="567" t="s">
        <v>168</v>
      </c>
      <c r="C424" s="540">
        <v>66.8</v>
      </c>
      <c r="D424" s="541">
        <v>66.850000000000009</v>
      </c>
      <c r="E424" s="541">
        <v>65.000000000000014</v>
      </c>
      <c r="F424" s="541">
        <v>63.2</v>
      </c>
      <c r="G424" s="541">
        <v>61.350000000000009</v>
      </c>
      <c r="H424" s="541">
        <v>68.65000000000002</v>
      </c>
      <c r="I424" s="541">
        <v>70.500000000000014</v>
      </c>
      <c r="J424" s="541">
        <v>72.300000000000026</v>
      </c>
      <c r="K424" s="540">
        <v>68.7</v>
      </c>
      <c r="L424" s="540">
        <v>65.05</v>
      </c>
      <c r="M424" s="540">
        <v>531.09879999999998</v>
      </c>
    </row>
    <row r="425" spans="1:13">
      <c r="A425" s="254">
        <v>415</v>
      </c>
      <c r="B425" s="567" t="s">
        <v>767</v>
      </c>
      <c r="C425" s="540">
        <v>227.85</v>
      </c>
      <c r="D425" s="541">
        <v>229.61666666666667</v>
      </c>
      <c r="E425" s="541">
        <v>225.23333333333335</v>
      </c>
      <c r="F425" s="541">
        <v>222.61666666666667</v>
      </c>
      <c r="G425" s="541">
        <v>218.23333333333335</v>
      </c>
      <c r="H425" s="541">
        <v>232.23333333333335</v>
      </c>
      <c r="I425" s="541">
        <v>236.61666666666667</v>
      </c>
      <c r="J425" s="541">
        <v>239.23333333333335</v>
      </c>
      <c r="K425" s="540">
        <v>234</v>
      </c>
      <c r="L425" s="540">
        <v>227</v>
      </c>
      <c r="M425" s="540">
        <v>1.8666</v>
      </c>
    </row>
    <row r="426" spans="1:13">
      <c r="A426" s="254">
        <v>416</v>
      </c>
      <c r="B426" s="567" t="s">
        <v>842</v>
      </c>
      <c r="C426" s="540">
        <v>203.9</v>
      </c>
      <c r="D426" s="541">
        <v>207.53333333333333</v>
      </c>
      <c r="E426" s="541">
        <v>197.66666666666666</v>
      </c>
      <c r="F426" s="541">
        <v>191.43333333333334</v>
      </c>
      <c r="G426" s="541">
        <v>181.56666666666666</v>
      </c>
      <c r="H426" s="541">
        <v>213.76666666666665</v>
      </c>
      <c r="I426" s="541">
        <v>223.63333333333333</v>
      </c>
      <c r="J426" s="541">
        <v>229.86666666666665</v>
      </c>
      <c r="K426" s="540">
        <v>217.4</v>
      </c>
      <c r="L426" s="540">
        <v>201.3</v>
      </c>
      <c r="M426" s="540">
        <v>26.46152</v>
      </c>
    </row>
    <row r="427" spans="1:13">
      <c r="A427" s="254">
        <v>417</v>
      </c>
      <c r="B427" s="567" t="s">
        <v>174</v>
      </c>
      <c r="C427" s="540">
        <v>874</v>
      </c>
      <c r="D427" s="541">
        <v>871.36666666666679</v>
      </c>
      <c r="E427" s="541">
        <v>859.8333333333336</v>
      </c>
      <c r="F427" s="541">
        <v>845.66666666666686</v>
      </c>
      <c r="G427" s="541">
        <v>834.13333333333367</v>
      </c>
      <c r="H427" s="541">
        <v>885.53333333333353</v>
      </c>
      <c r="I427" s="541">
        <v>897.06666666666683</v>
      </c>
      <c r="J427" s="541">
        <v>911.23333333333346</v>
      </c>
      <c r="K427" s="540">
        <v>882.9</v>
      </c>
      <c r="L427" s="540">
        <v>857.2</v>
      </c>
      <c r="M427" s="540">
        <v>2.8186300000000002</v>
      </c>
    </row>
    <row r="428" spans="1:13">
      <c r="A428" s="254">
        <v>418</v>
      </c>
      <c r="B428" s="567" t="s">
        <v>491</v>
      </c>
      <c r="C428" s="540">
        <v>499.95</v>
      </c>
      <c r="D428" s="541">
        <v>502.38333333333338</v>
      </c>
      <c r="E428" s="541">
        <v>494.76666666666677</v>
      </c>
      <c r="F428" s="541">
        <v>489.58333333333337</v>
      </c>
      <c r="G428" s="541">
        <v>481.96666666666675</v>
      </c>
      <c r="H428" s="541">
        <v>507.56666666666678</v>
      </c>
      <c r="I428" s="541">
        <v>515.18333333333339</v>
      </c>
      <c r="J428" s="541">
        <v>520.36666666666679</v>
      </c>
      <c r="K428" s="540">
        <v>510</v>
      </c>
      <c r="L428" s="540">
        <v>497.2</v>
      </c>
      <c r="M428" s="540">
        <v>0.84648000000000001</v>
      </c>
    </row>
    <row r="429" spans="1:13">
      <c r="A429" s="254">
        <v>419</v>
      </c>
      <c r="B429" s="567" t="s">
        <v>795</v>
      </c>
      <c r="C429" s="540">
        <v>299.10000000000002</v>
      </c>
      <c r="D429" s="541">
        <v>300.53333333333336</v>
      </c>
      <c r="E429" s="541">
        <v>296.2166666666667</v>
      </c>
      <c r="F429" s="541">
        <v>293.33333333333331</v>
      </c>
      <c r="G429" s="541">
        <v>289.01666666666665</v>
      </c>
      <c r="H429" s="541">
        <v>303.41666666666674</v>
      </c>
      <c r="I429" s="541">
        <v>307.73333333333346</v>
      </c>
      <c r="J429" s="541">
        <v>310.61666666666679</v>
      </c>
      <c r="K429" s="540">
        <v>304.85000000000002</v>
      </c>
      <c r="L429" s="540">
        <v>297.64999999999998</v>
      </c>
      <c r="M429" s="540">
        <v>3.10758</v>
      </c>
    </row>
    <row r="430" spans="1:13">
      <c r="A430" s="254">
        <v>420</v>
      </c>
      <c r="B430" s="567" t="s">
        <v>492</v>
      </c>
      <c r="C430" s="540">
        <v>172.95</v>
      </c>
      <c r="D430" s="541">
        <v>174.54999999999998</v>
      </c>
      <c r="E430" s="541">
        <v>170.39999999999998</v>
      </c>
      <c r="F430" s="541">
        <v>167.85</v>
      </c>
      <c r="G430" s="541">
        <v>163.69999999999999</v>
      </c>
      <c r="H430" s="541">
        <v>177.09999999999997</v>
      </c>
      <c r="I430" s="541">
        <v>181.25</v>
      </c>
      <c r="J430" s="541">
        <v>183.79999999999995</v>
      </c>
      <c r="K430" s="540">
        <v>178.7</v>
      </c>
      <c r="L430" s="540">
        <v>172</v>
      </c>
      <c r="M430" s="540">
        <v>3.5489000000000002</v>
      </c>
    </row>
    <row r="431" spans="1:13">
      <c r="A431" s="254">
        <v>421</v>
      </c>
      <c r="B431" s="567" t="s">
        <v>175</v>
      </c>
      <c r="C431" s="540">
        <v>595.29999999999995</v>
      </c>
      <c r="D431" s="541">
        <v>598.85</v>
      </c>
      <c r="E431" s="541">
        <v>586.85</v>
      </c>
      <c r="F431" s="541">
        <v>578.4</v>
      </c>
      <c r="G431" s="541">
        <v>566.4</v>
      </c>
      <c r="H431" s="541">
        <v>607.30000000000007</v>
      </c>
      <c r="I431" s="541">
        <v>619.30000000000007</v>
      </c>
      <c r="J431" s="541">
        <v>627.75000000000011</v>
      </c>
      <c r="K431" s="540">
        <v>610.85</v>
      </c>
      <c r="L431" s="540">
        <v>590.4</v>
      </c>
      <c r="M431" s="540">
        <v>53.303429999999999</v>
      </c>
    </row>
    <row r="432" spans="1:13">
      <c r="A432" s="254">
        <v>422</v>
      </c>
      <c r="B432" s="567" t="s">
        <v>176</v>
      </c>
      <c r="C432" s="540">
        <v>494.95</v>
      </c>
      <c r="D432" s="541">
        <v>497.76666666666665</v>
      </c>
      <c r="E432" s="541">
        <v>488.18333333333328</v>
      </c>
      <c r="F432" s="541">
        <v>481.41666666666663</v>
      </c>
      <c r="G432" s="541">
        <v>471.83333333333326</v>
      </c>
      <c r="H432" s="541">
        <v>504.5333333333333</v>
      </c>
      <c r="I432" s="541">
        <v>514.11666666666667</v>
      </c>
      <c r="J432" s="541">
        <v>520.88333333333333</v>
      </c>
      <c r="K432" s="540">
        <v>507.35</v>
      </c>
      <c r="L432" s="540">
        <v>491</v>
      </c>
      <c r="M432" s="540">
        <v>15.594950000000001</v>
      </c>
    </row>
    <row r="433" spans="1:13">
      <c r="A433" s="254">
        <v>423</v>
      </c>
      <c r="B433" s="567" t="s">
        <v>493</v>
      </c>
      <c r="C433" s="540">
        <v>2259.5</v>
      </c>
      <c r="D433" s="541">
        <v>2262.15</v>
      </c>
      <c r="E433" s="541">
        <v>2227.9</v>
      </c>
      <c r="F433" s="541">
        <v>2196.3000000000002</v>
      </c>
      <c r="G433" s="541">
        <v>2162.0500000000002</v>
      </c>
      <c r="H433" s="541">
        <v>2293.75</v>
      </c>
      <c r="I433" s="541">
        <v>2328</v>
      </c>
      <c r="J433" s="541">
        <v>2359.6</v>
      </c>
      <c r="K433" s="540">
        <v>2296.4</v>
      </c>
      <c r="L433" s="540">
        <v>2230.5500000000002</v>
      </c>
      <c r="M433" s="540">
        <v>0.87129000000000001</v>
      </c>
    </row>
    <row r="434" spans="1:13">
      <c r="A434" s="254">
        <v>424</v>
      </c>
      <c r="B434" s="567" t="s">
        <v>494</v>
      </c>
      <c r="C434" s="540">
        <v>718.75</v>
      </c>
      <c r="D434" s="541">
        <v>725.65</v>
      </c>
      <c r="E434" s="541">
        <v>700.3</v>
      </c>
      <c r="F434" s="541">
        <v>681.85</v>
      </c>
      <c r="G434" s="541">
        <v>656.5</v>
      </c>
      <c r="H434" s="541">
        <v>744.09999999999991</v>
      </c>
      <c r="I434" s="541">
        <v>769.45</v>
      </c>
      <c r="J434" s="541">
        <v>787.89999999999986</v>
      </c>
      <c r="K434" s="540">
        <v>751</v>
      </c>
      <c r="L434" s="540">
        <v>707.2</v>
      </c>
      <c r="M434" s="540">
        <v>5.6286199999999997</v>
      </c>
    </row>
    <row r="435" spans="1:13">
      <c r="A435" s="254">
        <v>425</v>
      </c>
      <c r="B435" s="567" t="s">
        <v>495</v>
      </c>
      <c r="C435" s="540">
        <v>348</v>
      </c>
      <c r="D435" s="541">
        <v>349.15000000000003</v>
      </c>
      <c r="E435" s="541">
        <v>343.95000000000005</v>
      </c>
      <c r="F435" s="541">
        <v>339.90000000000003</v>
      </c>
      <c r="G435" s="541">
        <v>334.70000000000005</v>
      </c>
      <c r="H435" s="541">
        <v>353.20000000000005</v>
      </c>
      <c r="I435" s="541">
        <v>358.4</v>
      </c>
      <c r="J435" s="541">
        <v>362.45000000000005</v>
      </c>
      <c r="K435" s="540">
        <v>354.35</v>
      </c>
      <c r="L435" s="540">
        <v>345.1</v>
      </c>
      <c r="M435" s="540">
        <v>1.0689299999999999</v>
      </c>
    </row>
    <row r="436" spans="1:13">
      <c r="A436" s="254">
        <v>426</v>
      </c>
      <c r="B436" s="567" t="s">
        <v>496</v>
      </c>
      <c r="C436" s="540">
        <v>266.14999999999998</v>
      </c>
      <c r="D436" s="541">
        <v>268.95</v>
      </c>
      <c r="E436" s="541">
        <v>258.75</v>
      </c>
      <c r="F436" s="541">
        <v>251.35000000000002</v>
      </c>
      <c r="G436" s="541">
        <v>241.15000000000003</v>
      </c>
      <c r="H436" s="541">
        <v>276.34999999999997</v>
      </c>
      <c r="I436" s="541">
        <v>286.5499999999999</v>
      </c>
      <c r="J436" s="541">
        <v>293.94999999999993</v>
      </c>
      <c r="K436" s="540">
        <v>279.14999999999998</v>
      </c>
      <c r="L436" s="540">
        <v>261.55</v>
      </c>
      <c r="M436" s="540">
        <v>2.4448300000000001</v>
      </c>
    </row>
    <row r="437" spans="1:13">
      <c r="A437" s="254">
        <v>427</v>
      </c>
      <c r="B437" s="567" t="s">
        <v>497</v>
      </c>
      <c r="C437" s="540">
        <v>1941.6</v>
      </c>
      <c r="D437" s="541">
        <v>1966.8666666666668</v>
      </c>
      <c r="E437" s="541">
        <v>1894.7333333333336</v>
      </c>
      <c r="F437" s="541">
        <v>1847.8666666666668</v>
      </c>
      <c r="G437" s="541">
        <v>1775.7333333333336</v>
      </c>
      <c r="H437" s="541">
        <v>2013.7333333333336</v>
      </c>
      <c r="I437" s="541">
        <v>2085.8666666666668</v>
      </c>
      <c r="J437" s="541">
        <v>2132.7333333333336</v>
      </c>
      <c r="K437" s="540">
        <v>2039</v>
      </c>
      <c r="L437" s="540">
        <v>1920</v>
      </c>
      <c r="M437" s="540">
        <v>2.0395099999999999</v>
      </c>
    </row>
    <row r="438" spans="1:13">
      <c r="A438" s="254">
        <v>428</v>
      </c>
      <c r="B438" s="567" t="s">
        <v>765</v>
      </c>
      <c r="C438" s="540">
        <v>382</v>
      </c>
      <c r="D438" s="541">
        <v>384.88333333333338</v>
      </c>
      <c r="E438" s="541">
        <v>378.11666666666679</v>
      </c>
      <c r="F438" s="541">
        <v>374.23333333333341</v>
      </c>
      <c r="G438" s="541">
        <v>367.46666666666681</v>
      </c>
      <c r="H438" s="541">
        <v>388.76666666666677</v>
      </c>
      <c r="I438" s="541">
        <v>395.5333333333333</v>
      </c>
      <c r="J438" s="541">
        <v>399.41666666666674</v>
      </c>
      <c r="K438" s="540">
        <v>391.65</v>
      </c>
      <c r="L438" s="540">
        <v>381</v>
      </c>
      <c r="M438" s="540">
        <v>0.28137000000000001</v>
      </c>
    </row>
    <row r="439" spans="1:13">
      <c r="A439" s="254">
        <v>429</v>
      </c>
      <c r="B439" s="567" t="s">
        <v>816</v>
      </c>
      <c r="C439" s="540">
        <v>481.5</v>
      </c>
      <c r="D439" s="541">
        <v>484.11666666666662</v>
      </c>
      <c r="E439" s="541">
        <v>475.38333333333321</v>
      </c>
      <c r="F439" s="541">
        <v>469.26666666666659</v>
      </c>
      <c r="G439" s="541">
        <v>460.53333333333319</v>
      </c>
      <c r="H439" s="541">
        <v>490.23333333333323</v>
      </c>
      <c r="I439" s="541">
        <v>498.9666666666667</v>
      </c>
      <c r="J439" s="541">
        <v>505.08333333333326</v>
      </c>
      <c r="K439" s="540">
        <v>492.85</v>
      </c>
      <c r="L439" s="540">
        <v>478</v>
      </c>
      <c r="M439" s="540">
        <v>2.5620699999999998</v>
      </c>
    </row>
    <row r="440" spans="1:13">
      <c r="A440" s="254">
        <v>430</v>
      </c>
      <c r="B440" s="567" t="s">
        <v>498</v>
      </c>
      <c r="C440" s="540">
        <v>5</v>
      </c>
      <c r="D440" s="541">
        <v>5.0333333333333332</v>
      </c>
      <c r="E440" s="541">
        <v>4.8666666666666663</v>
      </c>
      <c r="F440" s="541">
        <v>4.7333333333333334</v>
      </c>
      <c r="G440" s="541">
        <v>4.5666666666666664</v>
      </c>
      <c r="H440" s="541">
        <v>5.1666666666666661</v>
      </c>
      <c r="I440" s="541">
        <v>5.3333333333333339</v>
      </c>
      <c r="J440" s="541">
        <v>5.4666666666666659</v>
      </c>
      <c r="K440" s="540">
        <v>5.2</v>
      </c>
      <c r="L440" s="540">
        <v>4.9000000000000004</v>
      </c>
      <c r="M440" s="540">
        <v>299.19211999999999</v>
      </c>
    </row>
    <row r="441" spans="1:13">
      <c r="A441" s="254">
        <v>431</v>
      </c>
      <c r="B441" s="567" t="s">
        <v>499</v>
      </c>
      <c r="C441" s="540">
        <v>144.80000000000001</v>
      </c>
      <c r="D441" s="541">
        <v>144.46666666666667</v>
      </c>
      <c r="E441" s="541">
        <v>142.43333333333334</v>
      </c>
      <c r="F441" s="541">
        <v>140.06666666666666</v>
      </c>
      <c r="G441" s="541">
        <v>138.03333333333333</v>
      </c>
      <c r="H441" s="541">
        <v>146.83333333333334</v>
      </c>
      <c r="I441" s="541">
        <v>148.8666666666667</v>
      </c>
      <c r="J441" s="541">
        <v>151.23333333333335</v>
      </c>
      <c r="K441" s="540">
        <v>146.5</v>
      </c>
      <c r="L441" s="540">
        <v>142.1</v>
      </c>
      <c r="M441" s="540">
        <v>1.9226000000000001</v>
      </c>
    </row>
    <row r="442" spans="1:13">
      <c r="A442" s="254">
        <v>432</v>
      </c>
      <c r="B442" s="567" t="s">
        <v>766</v>
      </c>
      <c r="C442" s="540">
        <v>1292.1500000000001</v>
      </c>
      <c r="D442" s="541">
        <v>1301.3666666666668</v>
      </c>
      <c r="E442" s="541">
        <v>1276.7833333333335</v>
      </c>
      <c r="F442" s="541">
        <v>1261.4166666666667</v>
      </c>
      <c r="G442" s="541">
        <v>1236.8333333333335</v>
      </c>
      <c r="H442" s="541">
        <v>1316.7333333333336</v>
      </c>
      <c r="I442" s="541">
        <v>1341.3166666666666</v>
      </c>
      <c r="J442" s="541">
        <v>1356.6833333333336</v>
      </c>
      <c r="K442" s="540">
        <v>1325.95</v>
      </c>
      <c r="L442" s="540">
        <v>1286</v>
      </c>
      <c r="M442" s="540">
        <v>9.0560000000000002E-2</v>
      </c>
    </row>
    <row r="443" spans="1:13">
      <c r="A443" s="254">
        <v>433</v>
      </c>
      <c r="B443" s="567" t="s">
        <v>500</v>
      </c>
      <c r="C443" s="540">
        <v>1029.75</v>
      </c>
      <c r="D443" s="541">
        <v>1034.6333333333334</v>
      </c>
      <c r="E443" s="541">
        <v>1016.1166666666668</v>
      </c>
      <c r="F443" s="541">
        <v>1002.4833333333333</v>
      </c>
      <c r="G443" s="541">
        <v>983.9666666666667</v>
      </c>
      <c r="H443" s="541">
        <v>1048.2666666666669</v>
      </c>
      <c r="I443" s="541">
        <v>1066.7833333333338</v>
      </c>
      <c r="J443" s="541">
        <v>1080.416666666667</v>
      </c>
      <c r="K443" s="540">
        <v>1053.1500000000001</v>
      </c>
      <c r="L443" s="540">
        <v>1021</v>
      </c>
      <c r="M443" s="540">
        <v>1.0291399999999999</v>
      </c>
    </row>
    <row r="444" spans="1:13">
      <c r="A444" s="254">
        <v>434</v>
      </c>
      <c r="B444" s="567" t="s">
        <v>276</v>
      </c>
      <c r="C444" s="540">
        <v>555.5</v>
      </c>
      <c r="D444" s="541">
        <v>563.43333333333328</v>
      </c>
      <c r="E444" s="541">
        <v>545.06666666666661</v>
      </c>
      <c r="F444" s="541">
        <v>534.63333333333333</v>
      </c>
      <c r="G444" s="541">
        <v>516.26666666666665</v>
      </c>
      <c r="H444" s="541">
        <v>573.86666666666656</v>
      </c>
      <c r="I444" s="541">
        <v>592.23333333333312</v>
      </c>
      <c r="J444" s="541">
        <v>602.66666666666652</v>
      </c>
      <c r="K444" s="540">
        <v>581.79999999999995</v>
      </c>
      <c r="L444" s="540">
        <v>553</v>
      </c>
      <c r="M444" s="540">
        <v>5.5858100000000004</v>
      </c>
    </row>
    <row r="445" spans="1:13">
      <c r="A445" s="254">
        <v>435</v>
      </c>
      <c r="B445" s="567" t="s">
        <v>501</v>
      </c>
      <c r="C445" s="540">
        <v>949.55</v>
      </c>
      <c r="D445" s="541">
        <v>950.25</v>
      </c>
      <c r="E445" s="541">
        <v>941.3</v>
      </c>
      <c r="F445" s="541">
        <v>933.05</v>
      </c>
      <c r="G445" s="541">
        <v>924.09999999999991</v>
      </c>
      <c r="H445" s="541">
        <v>958.5</v>
      </c>
      <c r="I445" s="541">
        <v>967.45</v>
      </c>
      <c r="J445" s="541">
        <v>975.7</v>
      </c>
      <c r="K445" s="540">
        <v>959.2</v>
      </c>
      <c r="L445" s="540">
        <v>942</v>
      </c>
      <c r="M445" s="540">
        <v>9.3219999999999997E-2</v>
      </c>
    </row>
    <row r="446" spans="1:13">
      <c r="A446" s="254">
        <v>436</v>
      </c>
      <c r="B446" s="567" t="s">
        <v>502</v>
      </c>
      <c r="C446" s="540">
        <v>491.05</v>
      </c>
      <c r="D446" s="541">
        <v>496.31666666666661</v>
      </c>
      <c r="E446" s="541">
        <v>474.83333333333326</v>
      </c>
      <c r="F446" s="541">
        <v>458.61666666666667</v>
      </c>
      <c r="G446" s="541">
        <v>437.13333333333333</v>
      </c>
      <c r="H446" s="541">
        <v>512.53333333333319</v>
      </c>
      <c r="I446" s="541">
        <v>534.01666666666654</v>
      </c>
      <c r="J446" s="541">
        <v>550.23333333333312</v>
      </c>
      <c r="K446" s="540">
        <v>517.79999999999995</v>
      </c>
      <c r="L446" s="540">
        <v>480.1</v>
      </c>
      <c r="M446" s="540">
        <v>2.1840999999999999</v>
      </c>
    </row>
    <row r="447" spans="1:13">
      <c r="A447" s="254">
        <v>437</v>
      </c>
      <c r="B447" s="567" t="s">
        <v>503</v>
      </c>
      <c r="C447" s="540">
        <v>7146.05</v>
      </c>
      <c r="D447" s="541">
        <v>7150.5</v>
      </c>
      <c r="E447" s="541">
        <v>7011.05</v>
      </c>
      <c r="F447" s="541">
        <v>6876.05</v>
      </c>
      <c r="G447" s="541">
        <v>6736.6</v>
      </c>
      <c r="H447" s="541">
        <v>7285.5</v>
      </c>
      <c r="I447" s="541">
        <v>7424.9500000000007</v>
      </c>
      <c r="J447" s="541">
        <v>7559.95</v>
      </c>
      <c r="K447" s="540">
        <v>7289.95</v>
      </c>
      <c r="L447" s="540">
        <v>7015.5</v>
      </c>
      <c r="M447" s="540">
        <v>7.6179999999999998E-2</v>
      </c>
    </row>
    <row r="448" spans="1:13">
      <c r="A448" s="254">
        <v>438</v>
      </c>
      <c r="B448" s="567" t="s">
        <v>504</v>
      </c>
      <c r="C448" s="540">
        <v>261.60000000000002</v>
      </c>
      <c r="D448" s="541">
        <v>263.23333333333335</v>
      </c>
      <c r="E448" s="541">
        <v>258.4666666666667</v>
      </c>
      <c r="F448" s="541">
        <v>255.33333333333337</v>
      </c>
      <c r="G448" s="541">
        <v>250.56666666666672</v>
      </c>
      <c r="H448" s="541">
        <v>266.36666666666667</v>
      </c>
      <c r="I448" s="541">
        <v>271.13333333333333</v>
      </c>
      <c r="J448" s="541">
        <v>274.26666666666665</v>
      </c>
      <c r="K448" s="540">
        <v>268</v>
      </c>
      <c r="L448" s="540">
        <v>260.10000000000002</v>
      </c>
      <c r="M448" s="540">
        <v>0.98594999999999999</v>
      </c>
    </row>
    <row r="449" spans="1:13">
      <c r="A449" s="254">
        <v>439</v>
      </c>
      <c r="B449" s="567" t="s">
        <v>505</v>
      </c>
      <c r="C449" s="540">
        <v>28.95</v>
      </c>
      <c r="D449" s="541">
        <v>29.366666666666664</v>
      </c>
      <c r="E449" s="541">
        <v>28.383333333333326</v>
      </c>
      <c r="F449" s="541">
        <v>27.816666666666663</v>
      </c>
      <c r="G449" s="541">
        <v>26.833333333333325</v>
      </c>
      <c r="H449" s="541">
        <v>29.933333333333326</v>
      </c>
      <c r="I449" s="541">
        <v>30.916666666666668</v>
      </c>
      <c r="J449" s="541">
        <v>31.483333333333327</v>
      </c>
      <c r="K449" s="540">
        <v>30.35</v>
      </c>
      <c r="L449" s="540">
        <v>28.8</v>
      </c>
      <c r="M449" s="540">
        <v>62.584600000000002</v>
      </c>
    </row>
    <row r="450" spans="1:13">
      <c r="A450" s="254">
        <v>440</v>
      </c>
      <c r="B450" s="567" t="s">
        <v>189</v>
      </c>
      <c r="C450" s="540">
        <v>587.6</v>
      </c>
      <c r="D450" s="541">
        <v>592.63333333333333</v>
      </c>
      <c r="E450" s="541">
        <v>575.4666666666667</v>
      </c>
      <c r="F450" s="541">
        <v>563.33333333333337</v>
      </c>
      <c r="G450" s="541">
        <v>546.16666666666674</v>
      </c>
      <c r="H450" s="541">
        <v>604.76666666666665</v>
      </c>
      <c r="I450" s="541">
        <v>621.93333333333339</v>
      </c>
      <c r="J450" s="541">
        <v>634.06666666666661</v>
      </c>
      <c r="K450" s="540">
        <v>609.79999999999995</v>
      </c>
      <c r="L450" s="540">
        <v>580.5</v>
      </c>
      <c r="M450" s="540">
        <v>24.3992</v>
      </c>
    </row>
    <row r="451" spans="1:13">
      <c r="A451" s="254">
        <v>441</v>
      </c>
      <c r="B451" s="567" t="s">
        <v>768</v>
      </c>
      <c r="C451" s="540">
        <v>14572.3</v>
      </c>
      <c r="D451" s="541">
        <v>14717.916666666666</v>
      </c>
      <c r="E451" s="541">
        <v>14381.983333333332</v>
      </c>
      <c r="F451" s="541">
        <v>14191.666666666666</v>
      </c>
      <c r="G451" s="541">
        <v>13855.733333333332</v>
      </c>
      <c r="H451" s="541">
        <v>14908.233333333332</v>
      </c>
      <c r="I451" s="541">
        <v>15244.166666666666</v>
      </c>
      <c r="J451" s="541">
        <v>15434.483333333332</v>
      </c>
      <c r="K451" s="540">
        <v>15053.85</v>
      </c>
      <c r="L451" s="540">
        <v>14527.6</v>
      </c>
      <c r="M451" s="540">
        <v>1.375E-2</v>
      </c>
    </row>
    <row r="452" spans="1:13">
      <c r="A452" s="254">
        <v>442</v>
      </c>
      <c r="B452" s="567" t="s">
        <v>178</v>
      </c>
      <c r="C452" s="540">
        <v>637.15</v>
      </c>
      <c r="D452" s="541">
        <v>632.05000000000007</v>
      </c>
      <c r="E452" s="541">
        <v>621.10000000000014</v>
      </c>
      <c r="F452" s="541">
        <v>605.05000000000007</v>
      </c>
      <c r="G452" s="541">
        <v>594.10000000000014</v>
      </c>
      <c r="H452" s="541">
        <v>648.10000000000014</v>
      </c>
      <c r="I452" s="541">
        <v>659.05000000000018</v>
      </c>
      <c r="J452" s="541">
        <v>675.10000000000014</v>
      </c>
      <c r="K452" s="540">
        <v>643</v>
      </c>
      <c r="L452" s="540">
        <v>616</v>
      </c>
      <c r="M452" s="540">
        <v>160.20738</v>
      </c>
    </row>
    <row r="453" spans="1:13">
      <c r="A453" s="254">
        <v>443</v>
      </c>
      <c r="B453" s="567" t="s">
        <v>769</v>
      </c>
      <c r="C453" s="540">
        <v>104.35</v>
      </c>
      <c r="D453" s="541">
        <v>104.73333333333333</v>
      </c>
      <c r="E453" s="541">
        <v>103.61666666666667</v>
      </c>
      <c r="F453" s="541">
        <v>102.88333333333334</v>
      </c>
      <c r="G453" s="541">
        <v>101.76666666666668</v>
      </c>
      <c r="H453" s="541">
        <v>105.46666666666667</v>
      </c>
      <c r="I453" s="541">
        <v>106.58333333333331</v>
      </c>
      <c r="J453" s="541">
        <v>107.31666666666666</v>
      </c>
      <c r="K453" s="540">
        <v>105.85</v>
      </c>
      <c r="L453" s="540">
        <v>104</v>
      </c>
      <c r="M453" s="540">
        <v>5.8958000000000004</v>
      </c>
    </row>
    <row r="454" spans="1:13">
      <c r="A454" s="254">
        <v>444</v>
      </c>
      <c r="B454" s="567" t="s">
        <v>770</v>
      </c>
      <c r="C454" s="540">
        <v>1018.2</v>
      </c>
      <c r="D454" s="541">
        <v>1022.4</v>
      </c>
      <c r="E454" s="541">
        <v>996.8</v>
      </c>
      <c r="F454" s="541">
        <v>975.4</v>
      </c>
      <c r="G454" s="541">
        <v>949.8</v>
      </c>
      <c r="H454" s="541">
        <v>1043.8</v>
      </c>
      <c r="I454" s="541">
        <v>1069.4000000000001</v>
      </c>
      <c r="J454" s="541">
        <v>1090.8</v>
      </c>
      <c r="K454" s="540">
        <v>1048</v>
      </c>
      <c r="L454" s="540">
        <v>1001</v>
      </c>
      <c r="M454" s="540">
        <v>1.96994</v>
      </c>
    </row>
    <row r="455" spans="1:13">
      <c r="A455" s="254">
        <v>445</v>
      </c>
      <c r="B455" s="567" t="s">
        <v>184</v>
      </c>
      <c r="C455" s="540">
        <v>2958.45</v>
      </c>
      <c r="D455" s="541">
        <v>2999.2000000000003</v>
      </c>
      <c r="E455" s="541">
        <v>2902.4000000000005</v>
      </c>
      <c r="F455" s="541">
        <v>2846.3500000000004</v>
      </c>
      <c r="G455" s="541">
        <v>2749.5500000000006</v>
      </c>
      <c r="H455" s="541">
        <v>3055.2500000000005</v>
      </c>
      <c r="I455" s="541">
        <v>3152.0500000000006</v>
      </c>
      <c r="J455" s="541">
        <v>3208.1000000000004</v>
      </c>
      <c r="K455" s="540">
        <v>3096</v>
      </c>
      <c r="L455" s="540">
        <v>2943.15</v>
      </c>
      <c r="M455" s="540">
        <v>53.666960000000003</v>
      </c>
    </row>
    <row r="456" spans="1:13">
      <c r="A456" s="254">
        <v>446</v>
      </c>
      <c r="B456" s="567" t="s">
        <v>806</v>
      </c>
      <c r="C456" s="540">
        <v>618.29999999999995</v>
      </c>
      <c r="D456" s="541">
        <v>617.94999999999993</v>
      </c>
      <c r="E456" s="541">
        <v>612.34999999999991</v>
      </c>
      <c r="F456" s="541">
        <v>606.4</v>
      </c>
      <c r="G456" s="541">
        <v>600.79999999999995</v>
      </c>
      <c r="H456" s="541">
        <v>623.89999999999986</v>
      </c>
      <c r="I456" s="541">
        <v>629.5</v>
      </c>
      <c r="J456" s="541">
        <v>635.44999999999982</v>
      </c>
      <c r="K456" s="540">
        <v>623.54999999999995</v>
      </c>
      <c r="L456" s="540">
        <v>612</v>
      </c>
      <c r="M456" s="540">
        <v>30.2</v>
      </c>
    </row>
    <row r="457" spans="1:13">
      <c r="A457" s="254">
        <v>447</v>
      </c>
      <c r="B457" s="567" t="s">
        <v>179</v>
      </c>
      <c r="C457" s="540">
        <v>2666.8</v>
      </c>
      <c r="D457" s="541">
        <v>2674.5</v>
      </c>
      <c r="E457" s="541">
        <v>2608.4</v>
      </c>
      <c r="F457" s="541">
        <v>2550</v>
      </c>
      <c r="G457" s="541">
        <v>2483.9</v>
      </c>
      <c r="H457" s="541">
        <v>2732.9</v>
      </c>
      <c r="I457" s="541">
        <v>2799.0000000000005</v>
      </c>
      <c r="J457" s="541">
        <v>2857.4</v>
      </c>
      <c r="K457" s="540">
        <v>2740.6</v>
      </c>
      <c r="L457" s="540">
        <v>2616.1</v>
      </c>
      <c r="M457" s="540">
        <v>4.0006599999999999</v>
      </c>
    </row>
    <row r="458" spans="1:13">
      <c r="A458" s="254">
        <v>448</v>
      </c>
      <c r="B458" s="567" t="s">
        <v>506</v>
      </c>
      <c r="C458" s="540">
        <v>1048.55</v>
      </c>
      <c r="D458" s="541">
        <v>1054.1666666666667</v>
      </c>
      <c r="E458" s="541">
        <v>1038.3833333333334</v>
      </c>
      <c r="F458" s="541">
        <v>1028.2166666666667</v>
      </c>
      <c r="G458" s="541">
        <v>1012.4333333333334</v>
      </c>
      <c r="H458" s="541">
        <v>1064.3333333333335</v>
      </c>
      <c r="I458" s="541">
        <v>1080.1166666666668</v>
      </c>
      <c r="J458" s="541">
        <v>1090.2833333333335</v>
      </c>
      <c r="K458" s="540">
        <v>1069.95</v>
      </c>
      <c r="L458" s="540">
        <v>1044</v>
      </c>
      <c r="M458" s="540">
        <v>0.21288000000000001</v>
      </c>
    </row>
    <row r="459" spans="1:13">
      <c r="A459" s="254">
        <v>449</v>
      </c>
      <c r="B459" s="567" t="s">
        <v>181</v>
      </c>
      <c r="C459" s="540">
        <v>118.15</v>
      </c>
      <c r="D459" s="541">
        <v>119.96666666666665</v>
      </c>
      <c r="E459" s="541">
        <v>115.43333333333331</v>
      </c>
      <c r="F459" s="541">
        <v>112.71666666666665</v>
      </c>
      <c r="G459" s="541">
        <v>108.18333333333331</v>
      </c>
      <c r="H459" s="541">
        <v>122.68333333333331</v>
      </c>
      <c r="I459" s="541">
        <v>127.21666666666664</v>
      </c>
      <c r="J459" s="541">
        <v>129.93333333333331</v>
      </c>
      <c r="K459" s="540">
        <v>124.5</v>
      </c>
      <c r="L459" s="540">
        <v>117.25</v>
      </c>
      <c r="M459" s="540">
        <v>35.297440000000002</v>
      </c>
    </row>
    <row r="460" spans="1:13">
      <c r="A460" s="254">
        <v>450</v>
      </c>
      <c r="B460" s="567" t="s">
        <v>180</v>
      </c>
      <c r="C460" s="540">
        <v>304.5</v>
      </c>
      <c r="D460" s="541">
        <v>306.84999999999997</v>
      </c>
      <c r="E460" s="541">
        <v>299.79999999999995</v>
      </c>
      <c r="F460" s="541">
        <v>295.09999999999997</v>
      </c>
      <c r="G460" s="541">
        <v>288.04999999999995</v>
      </c>
      <c r="H460" s="541">
        <v>311.54999999999995</v>
      </c>
      <c r="I460" s="541">
        <v>318.60000000000002</v>
      </c>
      <c r="J460" s="541">
        <v>323.29999999999995</v>
      </c>
      <c r="K460" s="540">
        <v>313.89999999999998</v>
      </c>
      <c r="L460" s="540">
        <v>302.14999999999998</v>
      </c>
      <c r="M460" s="540">
        <v>577.23298</v>
      </c>
    </row>
    <row r="461" spans="1:13">
      <c r="A461" s="254">
        <v>451</v>
      </c>
      <c r="B461" s="567" t="s">
        <v>182</v>
      </c>
      <c r="C461" s="540">
        <v>90.1</v>
      </c>
      <c r="D461" s="541">
        <v>90.533333333333346</v>
      </c>
      <c r="E461" s="541">
        <v>88.566666666666691</v>
      </c>
      <c r="F461" s="541">
        <v>87.033333333333346</v>
      </c>
      <c r="G461" s="541">
        <v>85.066666666666691</v>
      </c>
      <c r="H461" s="541">
        <v>92.066666666666691</v>
      </c>
      <c r="I461" s="541">
        <v>94.03333333333336</v>
      </c>
      <c r="J461" s="541">
        <v>95.566666666666691</v>
      </c>
      <c r="K461" s="540">
        <v>92.5</v>
      </c>
      <c r="L461" s="540">
        <v>89</v>
      </c>
      <c r="M461" s="540">
        <v>382.03233</v>
      </c>
    </row>
    <row r="462" spans="1:13">
      <c r="A462" s="254">
        <v>452</v>
      </c>
      <c r="B462" s="567" t="s">
        <v>771</v>
      </c>
      <c r="C462" s="540">
        <v>43.65</v>
      </c>
      <c r="D462" s="541">
        <v>43.800000000000004</v>
      </c>
      <c r="E462" s="541">
        <v>43.000000000000007</v>
      </c>
      <c r="F462" s="541">
        <v>42.35</v>
      </c>
      <c r="G462" s="541">
        <v>41.550000000000004</v>
      </c>
      <c r="H462" s="541">
        <v>44.45000000000001</v>
      </c>
      <c r="I462" s="541">
        <v>45.250000000000007</v>
      </c>
      <c r="J462" s="541">
        <v>45.900000000000013</v>
      </c>
      <c r="K462" s="540">
        <v>44.6</v>
      </c>
      <c r="L462" s="540">
        <v>43.15</v>
      </c>
      <c r="M462" s="540">
        <v>58.090719999999997</v>
      </c>
    </row>
    <row r="463" spans="1:13">
      <c r="A463" s="254">
        <v>453</v>
      </c>
      <c r="B463" s="567" t="s">
        <v>183</v>
      </c>
      <c r="C463" s="540">
        <v>684.55</v>
      </c>
      <c r="D463" s="541">
        <v>684.43333333333328</v>
      </c>
      <c r="E463" s="541">
        <v>670.96666666666658</v>
      </c>
      <c r="F463" s="541">
        <v>657.38333333333333</v>
      </c>
      <c r="G463" s="541">
        <v>643.91666666666663</v>
      </c>
      <c r="H463" s="541">
        <v>698.01666666666654</v>
      </c>
      <c r="I463" s="541">
        <v>711.48333333333323</v>
      </c>
      <c r="J463" s="541">
        <v>725.06666666666649</v>
      </c>
      <c r="K463" s="540">
        <v>697.9</v>
      </c>
      <c r="L463" s="540">
        <v>670.85</v>
      </c>
      <c r="M463" s="540">
        <v>281.49108999999999</v>
      </c>
    </row>
    <row r="464" spans="1:13">
      <c r="A464" s="254">
        <v>454</v>
      </c>
      <c r="B464" s="567" t="s">
        <v>507</v>
      </c>
      <c r="C464" s="540">
        <v>3003.75</v>
      </c>
      <c r="D464" s="541">
        <v>3018.4</v>
      </c>
      <c r="E464" s="541">
        <v>2941.8</v>
      </c>
      <c r="F464" s="541">
        <v>2879.85</v>
      </c>
      <c r="G464" s="541">
        <v>2803.25</v>
      </c>
      <c r="H464" s="541">
        <v>3080.3500000000004</v>
      </c>
      <c r="I464" s="541">
        <v>3156.95</v>
      </c>
      <c r="J464" s="541">
        <v>3218.9000000000005</v>
      </c>
      <c r="K464" s="540">
        <v>3095</v>
      </c>
      <c r="L464" s="540">
        <v>2956.45</v>
      </c>
      <c r="M464" s="540">
        <v>0.14756</v>
      </c>
    </row>
    <row r="465" spans="1:13">
      <c r="A465" s="254">
        <v>455</v>
      </c>
      <c r="B465" s="567" t="s">
        <v>185</v>
      </c>
      <c r="C465" s="540">
        <v>950.7</v>
      </c>
      <c r="D465" s="541">
        <v>967.86666666666667</v>
      </c>
      <c r="E465" s="541">
        <v>924.73333333333335</v>
      </c>
      <c r="F465" s="541">
        <v>898.76666666666665</v>
      </c>
      <c r="G465" s="541">
        <v>855.63333333333333</v>
      </c>
      <c r="H465" s="541">
        <v>993.83333333333337</v>
      </c>
      <c r="I465" s="541">
        <v>1036.9666666666667</v>
      </c>
      <c r="J465" s="541">
        <v>1062.9333333333334</v>
      </c>
      <c r="K465" s="540">
        <v>1011</v>
      </c>
      <c r="L465" s="540">
        <v>941.9</v>
      </c>
      <c r="M465" s="540">
        <v>59.462899999999998</v>
      </c>
    </row>
    <row r="466" spans="1:13">
      <c r="A466" s="254">
        <v>456</v>
      </c>
      <c r="B466" s="567" t="s">
        <v>277</v>
      </c>
      <c r="C466" s="540">
        <v>151.69999999999999</v>
      </c>
      <c r="D466" s="541">
        <v>161.54999999999998</v>
      </c>
      <c r="E466" s="541">
        <v>140.34999999999997</v>
      </c>
      <c r="F466" s="541">
        <v>128.99999999999997</v>
      </c>
      <c r="G466" s="541">
        <v>107.79999999999995</v>
      </c>
      <c r="H466" s="541">
        <v>172.89999999999998</v>
      </c>
      <c r="I466" s="541">
        <v>194.09999999999997</v>
      </c>
      <c r="J466" s="541">
        <v>205.45</v>
      </c>
      <c r="K466" s="540">
        <v>182.75</v>
      </c>
      <c r="L466" s="540">
        <v>150.19999999999999</v>
      </c>
      <c r="M466" s="540">
        <v>78.76079</v>
      </c>
    </row>
    <row r="467" spans="1:13">
      <c r="A467" s="254">
        <v>457</v>
      </c>
      <c r="B467" s="567" t="s">
        <v>164</v>
      </c>
      <c r="C467" s="540">
        <v>944.45</v>
      </c>
      <c r="D467" s="541">
        <v>950.91666666666663</v>
      </c>
      <c r="E467" s="541">
        <v>925.93333333333328</v>
      </c>
      <c r="F467" s="541">
        <v>907.41666666666663</v>
      </c>
      <c r="G467" s="541">
        <v>882.43333333333328</v>
      </c>
      <c r="H467" s="541">
        <v>969.43333333333328</v>
      </c>
      <c r="I467" s="541">
        <v>994.41666666666663</v>
      </c>
      <c r="J467" s="541">
        <v>1012.9333333333333</v>
      </c>
      <c r="K467" s="540">
        <v>975.9</v>
      </c>
      <c r="L467" s="540">
        <v>932.4</v>
      </c>
      <c r="M467" s="540">
        <v>4.0236499999999999</v>
      </c>
    </row>
    <row r="468" spans="1:13">
      <c r="A468" s="254">
        <v>458</v>
      </c>
      <c r="B468" s="567" t="s">
        <v>508</v>
      </c>
      <c r="C468" s="540">
        <v>1157.55</v>
      </c>
      <c r="D468" s="541">
        <v>1156.7333333333333</v>
      </c>
      <c r="E468" s="541">
        <v>1141.5666666666666</v>
      </c>
      <c r="F468" s="541">
        <v>1125.5833333333333</v>
      </c>
      <c r="G468" s="541">
        <v>1110.4166666666665</v>
      </c>
      <c r="H468" s="541">
        <v>1172.7166666666667</v>
      </c>
      <c r="I468" s="541">
        <v>1187.8833333333332</v>
      </c>
      <c r="J468" s="541">
        <v>1203.8666666666668</v>
      </c>
      <c r="K468" s="540">
        <v>1171.9000000000001</v>
      </c>
      <c r="L468" s="540">
        <v>1140.75</v>
      </c>
      <c r="M468" s="540">
        <v>0.34466999999999998</v>
      </c>
    </row>
    <row r="469" spans="1:13">
      <c r="A469" s="254">
        <v>459</v>
      </c>
      <c r="B469" s="567" t="s">
        <v>509</v>
      </c>
      <c r="C469" s="540">
        <v>927.85</v>
      </c>
      <c r="D469" s="541">
        <v>934.2166666666667</v>
      </c>
      <c r="E469" s="541">
        <v>914.63333333333344</v>
      </c>
      <c r="F469" s="541">
        <v>901.41666666666674</v>
      </c>
      <c r="G469" s="541">
        <v>881.83333333333348</v>
      </c>
      <c r="H469" s="541">
        <v>947.43333333333339</v>
      </c>
      <c r="I469" s="541">
        <v>967.01666666666665</v>
      </c>
      <c r="J469" s="541">
        <v>980.23333333333335</v>
      </c>
      <c r="K469" s="540">
        <v>953.8</v>
      </c>
      <c r="L469" s="540">
        <v>921</v>
      </c>
      <c r="M469" s="540">
        <v>2.9235099999999998</v>
      </c>
    </row>
    <row r="470" spans="1:13">
      <c r="A470" s="254">
        <v>460</v>
      </c>
      <c r="B470" s="567" t="s">
        <v>510</v>
      </c>
      <c r="C470" s="540">
        <v>1272.55</v>
      </c>
      <c r="D470" s="541">
        <v>1286.1166666666666</v>
      </c>
      <c r="E470" s="541">
        <v>1253.4333333333332</v>
      </c>
      <c r="F470" s="541">
        <v>1234.3166666666666</v>
      </c>
      <c r="G470" s="541">
        <v>1201.6333333333332</v>
      </c>
      <c r="H470" s="541">
        <v>1305.2333333333331</v>
      </c>
      <c r="I470" s="541">
        <v>1337.9166666666665</v>
      </c>
      <c r="J470" s="541">
        <v>1357.0333333333331</v>
      </c>
      <c r="K470" s="540">
        <v>1318.8</v>
      </c>
      <c r="L470" s="540">
        <v>1267</v>
      </c>
      <c r="M470" s="540">
        <v>0.16617000000000001</v>
      </c>
    </row>
    <row r="471" spans="1:13">
      <c r="A471" s="254">
        <v>461</v>
      </c>
      <c r="B471" s="567" t="s">
        <v>186</v>
      </c>
      <c r="C471" s="540">
        <v>1405.25</v>
      </c>
      <c r="D471" s="541">
        <v>1411.45</v>
      </c>
      <c r="E471" s="541">
        <v>1389.8000000000002</v>
      </c>
      <c r="F471" s="541">
        <v>1374.3500000000001</v>
      </c>
      <c r="G471" s="541">
        <v>1352.7000000000003</v>
      </c>
      <c r="H471" s="541">
        <v>1426.9</v>
      </c>
      <c r="I471" s="541">
        <v>1448.5500000000002</v>
      </c>
      <c r="J471" s="541">
        <v>1464</v>
      </c>
      <c r="K471" s="540">
        <v>1433.1</v>
      </c>
      <c r="L471" s="540">
        <v>1396</v>
      </c>
      <c r="M471" s="540">
        <v>19.311889999999998</v>
      </c>
    </row>
    <row r="472" spans="1:13">
      <c r="A472" s="254">
        <v>462</v>
      </c>
      <c r="B472" s="567" t="s">
        <v>187</v>
      </c>
      <c r="C472" s="540">
        <v>2451.8000000000002</v>
      </c>
      <c r="D472" s="541">
        <v>2460.4833333333336</v>
      </c>
      <c r="E472" s="541">
        <v>2419.3166666666671</v>
      </c>
      <c r="F472" s="541">
        <v>2386.8333333333335</v>
      </c>
      <c r="G472" s="541">
        <v>2345.666666666667</v>
      </c>
      <c r="H472" s="541">
        <v>2492.9666666666672</v>
      </c>
      <c r="I472" s="541">
        <v>2534.1333333333332</v>
      </c>
      <c r="J472" s="541">
        <v>2566.6166666666672</v>
      </c>
      <c r="K472" s="540">
        <v>2501.65</v>
      </c>
      <c r="L472" s="540">
        <v>2428</v>
      </c>
      <c r="M472" s="540">
        <v>3.10866</v>
      </c>
    </row>
    <row r="473" spans="1:13">
      <c r="A473" s="254">
        <v>463</v>
      </c>
      <c r="B473" s="567" t="s">
        <v>188</v>
      </c>
      <c r="C473" s="540">
        <v>380.25</v>
      </c>
      <c r="D473" s="541">
        <v>377.95</v>
      </c>
      <c r="E473" s="541">
        <v>370.29999999999995</v>
      </c>
      <c r="F473" s="541">
        <v>360.34999999999997</v>
      </c>
      <c r="G473" s="541">
        <v>352.69999999999993</v>
      </c>
      <c r="H473" s="541">
        <v>387.9</v>
      </c>
      <c r="I473" s="541">
        <v>395.54999999999995</v>
      </c>
      <c r="J473" s="541">
        <v>405.5</v>
      </c>
      <c r="K473" s="540">
        <v>385.6</v>
      </c>
      <c r="L473" s="540">
        <v>368</v>
      </c>
      <c r="M473" s="540">
        <v>90.158360000000002</v>
      </c>
    </row>
    <row r="474" spans="1:13">
      <c r="A474" s="254">
        <v>464</v>
      </c>
      <c r="B474" s="567" t="s">
        <v>511</v>
      </c>
      <c r="C474" s="540">
        <v>816.35</v>
      </c>
      <c r="D474" s="541">
        <v>817.75</v>
      </c>
      <c r="E474" s="541">
        <v>790.6</v>
      </c>
      <c r="F474" s="541">
        <v>764.85</v>
      </c>
      <c r="G474" s="541">
        <v>737.7</v>
      </c>
      <c r="H474" s="541">
        <v>843.5</v>
      </c>
      <c r="I474" s="541">
        <v>870.65000000000009</v>
      </c>
      <c r="J474" s="541">
        <v>896.4</v>
      </c>
      <c r="K474" s="540">
        <v>844.9</v>
      </c>
      <c r="L474" s="540">
        <v>792</v>
      </c>
      <c r="M474" s="540">
        <v>16.655110000000001</v>
      </c>
    </row>
    <row r="475" spans="1:13">
      <c r="A475" s="254">
        <v>465</v>
      </c>
      <c r="B475" s="567" t="s">
        <v>512</v>
      </c>
      <c r="C475" s="540">
        <v>13.8</v>
      </c>
      <c r="D475" s="541">
        <v>13.9</v>
      </c>
      <c r="E475" s="541">
        <v>13.600000000000001</v>
      </c>
      <c r="F475" s="541">
        <v>13.4</v>
      </c>
      <c r="G475" s="541">
        <v>13.100000000000001</v>
      </c>
      <c r="H475" s="541">
        <v>14.100000000000001</v>
      </c>
      <c r="I475" s="541">
        <v>14.400000000000002</v>
      </c>
      <c r="J475" s="541">
        <v>14.600000000000001</v>
      </c>
      <c r="K475" s="540">
        <v>14.2</v>
      </c>
      <c r="L475" s="540">
        <v>13.7</v>
      </c>
      <c r="M475" s="540">
        <v>90.992559999999997</v>
      </c>
    </row>
    <row r="476" spans="1:13">
      <c r="A476" s="254">
        <v>466</v>
      </c>
      <c r="B476" s="567" t="s">
        <v>513</v>
      </c>
      <c r="C476" s="540">
        <v>1046.45</v>
      </c>
      <c r="D476" s="541">
        <v>1053.8166666666666</v>
      </c>
      <c r="E476" s="541">
        <v>1028.6833333333332</v>
      </c>
      <c r="F476" s="541">
        <v>1010.9166666666665</v>
      </c>
      <c r="G476" s="541">
        <v>985.78333333333308</v>
      </c>
      <c r="H476" s="541">
        <v>1071.5833333333333</v>
      </c>
      <c r="I476" s="541">
        <v>1096.7166666666665</v>
      </c>
      <c r="J476" s="541">
        <v>1114.4833333333333</v>
      </c>
      <c r="K476" s="540">
        <v>1078.95</v>
      </c>
      <c r="L476" s="540">
        <v>1036.05</v>
      </c>
      <c r="M476" s="540">
        <v>2.9701300000000002</v>
      </c>
    </row>
    <row r="477" spans="1:13">
      <c r="A477" s="254">
        <v>467</v>
      </c>
      <c r="B477" s="567" t="s">
        <v>514</v>
      </c>
      <c r="C477" s="540">
        <v>13.85</v>
      </c>
      <c r="D477" s="541">
        <v>13.966666666666667</v>
      </c>
      <c r="E477" s="541">
        <v>13.283333333333333</v>
      </c>
      <c r="F477" s="541">
        <v>12.716666666666667</v>
      </c>
      <c r="G477" s="541">
        <v>12.033333333333333</v>
      </c>
      <c r="H477" s="541">
        <v>14.533333333333333</v>
      </c>
      <c r="I477" s="541">
        <v>15.216666666666667</v>
      </c>
      <c r="J477" s="541">
        <v>15.783333333333333</v>
      </c>
      <c r="K477" s="540">
        <v>14.65</v>
      </c>
      <c r="L477" s="540">
        <v>13.4</v>
      </c>
      <c r="M477" s="540">
        <v>194.44426000000001</v>
      </c>
    </row>
    <row r="478" spans="1:13">
      <c r="A478" s="254">
        <v>468</v>
      </c>
      <c r="B478" s="567" t="s">
        <v>515</v>
      </c>
      <c r="C478" s="540">
        <v>361.85</v>
      </c>
      <c r="D478" s="541">
        <v>365.43333333333334</v>
      </c>
      <c r="E478" s="541">
        <v>356.36666666666667</v>
      </c>
      <c r="F478" s="541">
        <v>350.88333333333333</v>
      </c>
      <c r="G478" s="541">
        <v>341.81666666666666</v>
      </c>
      <c r="H478" s="541">
        <v>370.91666666666669</v>
      </c>
      <c r="I478" s="541">
        <v>379.98333333333341</v>
      </c>
      <c r="J478" s="541">
        <v>385.4666666666667</v>
      </c>
      <c r="K478" s="540">
        <v>374.5</v>
      </c>
      <c r="L478" s="540">
        <v>359.95</v>
      </c>
      <c r="M478" s="540">
        <v>1.53006</v>
      </c>
    </row>
    <row r="479" spans="1:13">
      <c r="A479" s="254">
        <v>469</v>
      </c>
      <c r="B479" s="567" t="s">
        <v>194</v>
      </c>
      <c r="C479" s="540">
        <v>539.75</v>
      </c>
      <c r="D479" s="541">
        <v>545.75</v>
      </c>
      <c r="E479" s="541">
        <v>530.54999999999995</v>
      </c>
      <c r="F479" s="541">
        <v>521.34999999999991</v>
      </c>
      <c r="G479" s="541">
        <v>506.14999999999986</v>
      </c>
      <c r="H479" s="541">
        <v>554.95000000000005</v>
      </c>
      <c r="I479" s="541">
        <v>570.15000000000009</v>
      </c>
      <c r="J479" s="541">
        <v>579.35000000000014</v>
      </c>
      <c r="K479" s="540">
        <v>560.95000000000005</v>
      </c>
      <c r="L479" s="540">
        <v>536.54999999999995</v>
      </c>
      <c r="M479" s="540">
        <v>77.029619999999994</v>
      </c>
    </row>
    <row r="480" spans="1:13">
      <c r="A480" s="254">
        <v>470</v>
      </c>
      <c r="B480" s="567" t="s">
        <v>191</v>
      </c>
      <c r="C480" s="540">
        <v>231.9</v>
      </c>
      <c r="D480" s="541">
        <v>235.55000000000004</v>
      </c>
      <c r="E480" s="541">
        <v>226.40000000000009</v>
      </c>
      <c r="F480" s="541">
        <v>220.90000000000006</v>
      </c>
      <c r="G480" s="541">
        <v>211.75000000000011</v>
      </c>
      <c r="H480" s="541">
        <v>241.05000000000007</v>
      </c>
      <c r="I480" s="541">
        <v>250.2</v>
      </c>
      <c r="J480" s="541">
        <v>255.70000000000005</v>
      </c>
      <c r="K480" s="540">
        <v>244.7</v>
      </c>
      <c r="L480" s="540">
        <v>230.05</v>
      </c>
      <c r="M480" s="540">
        <v>8.74709</v>
      </c>
    </row>
    <row r="481" spans="1:13">
      <c r="A481" s="254">
        <v>471</v>
      </c>
      <c r="B481" s="567" t="s">
        <v>786</v>
      </c>
      <c r="C481" s="540">
        <v>34</v>
      </c>
      <c r="D481" s="541">
        <v>34.35</v>
      </c>
      <c r="E481" s="541">
        <v>33.450000000000003</v>
      </c>
      <c r="F481" s="541">
        <v>32.9</v>
      </c>
      <c r="G481" s="541">
        <v>32</v>
      </c>
      <c r="H481" s="541">
        <v>34.900000000000006</v>
      </c>
      <c r="I481" s="541">
        <v>35.799999999999997</v>
      </c>
      <c r="J481" s="541">
        <v>36.350000000000009</v>
      </c>
      <c r="K481" s="540">
        <v>35.25</v>
      </c>
      <c r="L481" s="540">
        <v>33.799999999999997</v>
      </c>
      <c r="M481" s="540">
        <v>31.4754</v>
      </c>
    </row>
    <row r="482" spans="1:13">
      <c r="A482" s="254">
        <v>472</v>
      </c>
      <c r="B482" s="567" t="s">
        <v>192</v>
      </c>
      <c r="C482" s="540">
        <v>6175.1</v>
      </c>
      <c r="D482" s="541">
        <v>6189.5666666666657</v>
      </c>
      <c r="E482" s="541">
        <v>6094.1833333333316</v>
      </c>
      <c r="F482" s="541">
        <v>6013.2666666666655</v>
      </c>
      <c r="G482" s="541">
        <v>5917.8833333333314</v>
      </c>
      <c r="H482" s="541">
        <v>6270.4833333333318</v>
      </c>
      <c r="I482" s="541">
        <v>6365.8666666666668</v>
      </c>
      <c r="J482" s="541">
        <v>6446.7833333333319</v>
      </c>
      <c r="K482" s="540">
        <v>6284.95</v>
      </c>
      <c r="L482" s="540">
        <v>6108.65</v>
      </c>
      <c r="M482" s="540">
        <v>5.2840800000000003</v>
      </c>
    </row>
    <row r="483" spans="1:13">
      <c r="A483" s="254">
        <v>473</v>
      </c>
      <c r="B483" s="567" t="s">
        <v>193</v>
      </c>
      <c r="C483" s="540">
        <v>39.35</v>
      </c>
      <c r="D483" s="541">
        <v>39.75</v>
      </c>
      <c r="E483" s="541">
        <v>38.200000000000003</v>
      </c>
      <c r="F483" s="541">
        <v>37.050000000000004</v>
      </c>
      <c r="G483" s="541">
        <v>35.500000000000007</v>
      </c>
      <c r="H483" s="541">
        <v>40.9</v>
      </c>
      <c r="I483" s="541">
        <v>42.449999999999996</v>
      </c>
      <c r="J483" s="541">
        <v>43.599999999999994</v>
      </c>
      <c r="K483" s="540">
        <v>41.3</v>
      </c>
      <c r="L483" s="540">
        <v>38.6</v>
      </c>
      <c r="M483" s="540">
        <v>341.09719000000001</v>
      </c>
    </row>
    <row r="484" spans="1:13">
      <c r="A484" s="254">
        <v>474</v>
      </c>
      <c r="B484" s="567" t="s">
        <v>190</v>
      </c>
      <c r="C484" s="540">
        <v>1204.0999999999999</v>
      </c>
      <c r="D484" s="541">
        <v>1205.7333333333333</v>
      </c>
      <c r="E484" s="541">
        <v>1191.0166666666667</v>
      </c>
      <c r="F484" s="541">
        <v>1177.9333333333334</v>
      </c>
      <c r="G484" s="541">
        <v>1163.2166666666667</v>
      </c>
      <c r="H484" s="541">
        <v>1218.8166666666666</v>
      </c>
      <c r="I484" s="541">
        <v>1233.5333333333333</v>
      </c>
      <c r="J484" s="541">
        <v>1246.6166666666666</v>
      </c>
      <c r="K484" s="540">
        <v>1220.45</v>
      </c>
      <c r="L484" s="540">
        <v>1192.6500000000001</v>
      </c>
      <c r="M484" s="540">
        <v>5.0811299999999999</v>
      </c>
    </row>
    <row r="485" spans="1:13">
      <c r="A485" s="254">
        <v>475</v>
      </c>
      <c r="B485" s="567" t="s">
        <v>141</v>
      </c>
      <c r="C485" s="540">
        <v>546.95000000000005</v>
      </c>
      <c r="D485" s="541">
        <v>549.9666666666667</v>
      </c>
      <c r="E485" s="541">
        <v>539.98333333333335</v>
      </c>
      <c r="F485" s="541">
        <v>533.01666666666665</v>
      </c>
      <c r="G485" s="541">
        <v>523.0333333333333</v>
      </c>
      <c r="H485" s="541">
        <v>556.93333333333339</v>
      </c>
      <c r="I485" s="541">
        <v>566.91666666666674</v>
      </c>
      <c r="J485" s="541">
        <v>573.88333333333344</v>
      </c>
      <c r="K485" s="540">
        <v>559.95000000000005</v>
      </c>
      <c r="L485" s="540">
        <v>543</v>
      </c>
      <c r="M485" s="540">
        <v>20.989070000000002</v>
      </c>
    </row>
    <row r="486" spans="1:13">
      <c r="A486" s="254">
        <v>476</v>
      </c>
      <c r="B486" s="567" t="s">
        <v>278</v>
      </c>
      <c r="C486" s="540">
        <v>228.65</v>
      </c>
      <c r="D486" s="541">
        <v>230.15</v>
      </c>
      <c r="E486" s="541">
        <v>224.05</v>
      </c>
      <c r="F486" s="541">
        <v>219.45000000000002</v>
      </c>
      <c r="G486" s="541">
        <v>213.35000000000002</v>
      </c>
      <c r="H486" s="541">
        <v>234.75</v>
      </c>
      <c r="I486" s="541">
        <v>240.84999999999997</v>
      </c>
      <c r="J486" s="541">
        <v>245.45</v>
      </c>
      <c r="K486" s="540">
        <v>236.25</v>
      </c>
      <c r="L486" s="540">
        <v>225.55</v>
      </c>
      <c r="M486" s="540">
        <v>7.08805</v>
      </c>
    </row>
    <row r="487" spans="1:13">
      <c r="A487" s="254">
        <v>477</v>
      </c>
      <c r="B487" s="567" t="s">
        <v>516</v>
      </c>
      <c r="C487" s="540">
        <v>2648.35</v>
      </c>
      <c r="D487" s="541">
        <v>2647.6333333333337</v>
      </c>
      <c r="E487" s="541">
        <v>2576.2666666666673</v>
      </c>
      <c r="F487" s="541">
        <v>2504.1833333333338</v>
      </c>
      <c r="G487" s="541">
        <v>2432.8166666666675</v>
      </c>
      <c r="H487" s="541">
        <v>2719.7166666666672</v>
      </c>
      <c r="I487" s="541">
        <v>2791.083333333333</v>
      </c>
      <c r="J487" s="541">
        <v>2863.166666666667</v>
      </c>
      <c r="K487" s="540">
        <v>2719</v>
      </c>
      <c r="L487" s="540">
        <v>2575.5500000000002</v>
      </c>
      <c r="M487" s="540">
        <v>0.16994000000000001</v>
      </c>
    </row>
    <row r="488" spans="1:13">
      <c r="A488" s="254">
        <v>478</v>
      </c>
      <c r="B488" s="567" t="s">
        <v>517</v>
      </c>
      <c r="C488" s="540">
        <v>373.2</v>
      </c>
      <c r="D488" s="541">
        <v>374.83333333333331</v>
      </c>
      <c r="E488" s="541">
        <v>367.16666666666663</v>
      </c>
      <c r="F488" s="541">
        <v>361.13333333333333</v>
      </c>
      <c r="G488" s="541">
        <v>353.46666666666664</v>
      </c>
      <c r="H488" s="541">
        <v>380.86666666666662</v>
      </c>
      <c r="I488" s="541">
        <v>388.53333333333325</v>
      </c>
      <c r="J488" s="541">
        <v>394.56666666666661</v>
      </c>
      <c r="K488" s="540">
        <v>382.5</v>
      </c>
      <c r="L488" s="540">
        <v>368.8</v>
      </c>
      <c r="M488" s="540">
        <v>2.3259599999999998</v>
      </c>
    </row>
    <row r="489" spans="1:13">
      <c r="A489" s="254">
        <v>479</v>
      </c>
      <c r="B489" s="567" t="s">
        <v>518</v>
      </c>
      <c r="C489" s="540">
        <v>246.5</v>
      </c>
      <c r="D489" s="541">
        <v>246.61666666666667</v>
      </c>
      <c r="E489" s="541">
        <v>241.88333333333335</v>
      </c>
      <c r="F489" s="541">
        <v>237.26666666666668</v>
      </c>
      <c r="G489" s="541">
        <v>232.53333333333336</v>
      </c>
      <c r="H489" s="541">
        <v>251.23333333333335</v>
      </c>
      <c r="I489" s="541">
        <v>255.9666666666667</v>
      </c>
      <c r="J489" s="541">
        <v>260.58333333333337</v>
      </c>
      <c r="K489" s="540">
        <v>251.35</v>
      </c>
      <c r="L489" s="540">
        <v>242</v>
      </c>
      <c r="M489" s="540">
        <v>4.1382700000000003</v>
      </c>
    </row>
    <row r="490" spans="1:13">
      <c r="A490" s="254">
        <v>480</v>
      </c>
      <c r="B490" s="567" t="s">
        <v>519</v>
      </c>
      <c r="C490" s="540">
        <v>3502.5</v>
      </c>
      <c r="D490" s="541">
        <v>3540.3166666666671</v>
      </c>
      <c r="E490" s="541">
        <v>3453.5333333333342</v>
      </c>
      <c r="F490" s="541">
        <v>3404.5666666666671</v>
      </c>
      <c r="G490" s="541">
        <v>3317.7833333333342</v>
      </c>
      <c r="H490" s="541">
        <v>3589.2833333333342</v>
      </c>
      <c r="I490" s="541">
        <v>3676.0666666666671</v>
      </c>
      <c r="J490" s="541">
        <v>3725.0333333333342</v>
      </c>
      <c r="K490" s="540">
        <v>3627.1</v>
      </c>
      <c r="L490" s="540">
        <v>3491.35</v>
      </c>
      <c r="M490" s="540">
        <v>0.13578999999999999</v>
      </c>
    </row>
    <row r="491" spans="1:13">
      <c r="A491" s="254">
        <v>481</v>
      </c>
      <c r="B491" s="567" t="s">
        <v>520</v>
      </c>
      <c r="C491" s="540">
        <v>3315.4</v>
      </c>
      <c r="D491" s="541">
        <v>3232.1666666666665</v>
      </c>
      <c r="E491" s="541">
        <v>3054.333333333333</v>
      </c>
      <c r="F491" s="541">
        <v>2793.2666666666664</v>
      </c>
      <c r="G491" s="541">
        <v>2615.4333333333329</v>
      </c>
      <c r="H491" s="541">
        <v>3493.2333333333331</v>
      </c>
      <c r="I491" s="541">
        <v>3671.0666666666662</v>
      </c>
      <c r="J491" s="541">
        <v>3932.1333333333332</v>
      </c>
      <c r="K491" s="540">
        <v>3410</v>
      </c>
      <c r="L491" s="540">
        <v>2971.1</v>
      </c>
      <c r="M491" s="540">
        <v>1.5331900000000001</v>
      </c>
    </row>
    <row r="492" spans="1:13">
      <c r="A492" s="254">
        <v>482</v>
      </c>
      <c r="B492" s="567" t="s">
        <v>521</v>
      </c>
      <c r="C492" s="540">
        <v>53.1</v>
      </c>
      <c r="D492" s="541">
        <v>53.766666666666673</v>
      </c>
      <c r="E492" s="541">
        <v>52.033333333333346</v>
      </c>
      <c r="F492" s="541">
        <v>50.966666666666676</v>
      </c>
      <c r="G492" s="541">
        <v>49.233333333333348</v>
      </c>
      <c r="H492" s="541">
        <v>54.833333333333343</v>
      </c>
      <c r="I492" s="541">
        <v>56.566666666666677</v>
      </c>
      <c r="J492" s="541">
        <v>57.63333333333334</v>
      </c>
      <c r="K492" s="540">
        <v>55.5</v>
      </c>
      <c r="L492" s="540">
        <v>52.7</v>
      </c>
      <c r="M492" s="540">
        <v>28.259519999999998</v>
      </c>
    </row>
    <row r="493" spans="1:13">
      <c r="A493" s="254">
        <v>483</v>
      </c>
      <c r="B493" s="567" t="s">
        <v>522</v>
      </c>
      <c r="C493" s="540">
        <v>1140.45</v>
      </c>
      <c r="D493" s="541">
        <v>1136.1166666666668</v>
      </c>
      <c r="E493" s="541">
        <v>1102.3333333333335</v>
      </c>
      <c r="F493" s="541">
        <v>1064.2166666666667</v>
      </c>
      <c r="G493" s="541">
        <v>1030.4333333333334</v>
      </c>
      <c r="H493" s="541">
        <v>1174.2333333333336</v>
      </c>
      <c r="I493" s="541">
        <v>1208.0166666666669</v>
      </c>
      <c r="J493" s="541">
        <v>1246.1333333333337</v>
      </c>
      <c r="K493" s="540">
        <v>1169.9000000000001</v>
      </c>
      <c r="L493" s="540">
        <v>1098</v>
      </c>
      <c r="M493" s="540">
        <v>0.66039000000000003</v>
      </c>
    </row>
    <row r="494" spans="1:13">
      <c r="A494" s="254">
        <v>484</v>
      </c>
      <c r="B494" s="567" t="s">
        <v>279</v>
      </c>
      <c r="C494" s="540">
        <v>396.8</v>
      </c>
      <c r="D494" s="541">
        <v>398.93333333333334</v>
      </c>
      <c r="E494" s="541">
        <v>389.86666666666667</v>
      </c>
      <c r="F494" s="541">
        <v>382.93333333333334</v>
      </c>
      <c r="G494" s="541">
        <v>373.86666666666667</v>
      </c>
      <c r="H494" s="541">
        <v>405.86666666666667</v>
      </c>
      <c r="I494" s="541">
        <v>414.93333333333339</v>
      </c>
      <c r="J494" s="541">
        <v>421.86666666666667</v>
      </c>
      <c r="K494" s="540">
        <v>408</v>
      </c>
      <c r="L494" s="540">
        <v>392</v>
      </c>
      <c r="M494" s="540">
        <v>0.58203000000000005</v>
      </c>
    </row>
    <row r="495" spans="1:13">
      <c r="A495" s="254">
        <v>485</v>
      </c>
      <c r="B495" s="567" t="s">
        <v>523</v>
      </c>
      <c r="C495" s="540">
        <v>1025.0999999999999</v>
      </c>
      <c r="D495" s="541">
        <v>1025.5666666666666</v>
      </c>
      <c r="E495" s="541">
        <v>976.13333333333321</v>
      </c>
      <c r="F495" s="541">
        <v>927.16666666666663</v>
      </c>
      <c r="G495" s="541">
        <v>877.73333333333323</v>
      </c>
      <c r="H495" s="541">
        <v>1074.5333333333333</v>
      </c>
      <c r="I495" s="541">
        <v>1123.9666666666667</v>
      </c>
      <c r="J495" s="541">
        <v>1172.9333333333332</v>
      </c>
      <c r="K495" s="540">
        <v>1075</v>
      </c>
      <c r="L495" s="540">
        <v>976.6</v>
      </c>
      <c r="M495" s="540">
        <v>18.670809999999999</v>
      </c>
    </row>
    <row r="496" spans="1:13">
      <c r="A496" s="254">
        <v>486</v>
      </c>
      <c r="B496" s="567" t="s">
        <v>524</v>
      </c>
      <c r="C496" s="540">
        <v>1606.3</v>
      </c>
      <c r="D496" s="541">
        <v>1609.8333333333333</v>
      </c>
      <c r="E496" s="541">
        <v>1586.5166666666664</v>
      </c>
      <c r="F496" s="541">
        <v>1566.7333333333331</v>
      </c>
      <c r="G496" s="541">
        <v>1543.4166666666663</v>
      </c>
      <c r="H496" s="541">
        <v>1629.6166666666666</v>
      </c>
      <c r="I496" s="541">
        <v>1652.9333333333336</v>
      </c>
      <c r="J496" s="541">
        <v>1672.7166666666667</v>
      </c>
      <c r="K496" s="540">
        <v>1633.15</v>
      </c>
      <c r="L496" s="540">
        <v>1590.05</v>
      </c>
      <c r="M496" s="540">
        <v>0.44973000000000002</v>
      </c>
    </row>
    <row r="497" spans="1:13">
      <c r="A497" s="254">
        <v>487</v>
      </c>
      <c r="B497" s="567" t="s">
        <v>525</v>
      </c>
      <c r="C497" s="540">
        <v>1406.2</v>
      </c>
      <c r="D497" s="541">
        <v>1412.1499999999999</v>
      </c>
      <c r="E497" s="541">
        <v>1394.0499999999997</v>
      </c>
      <c r="F497" s="541">
        <v>1381.8999999999999</v>
      </c>
      <c r="G497" s="541">
        <v>1363.7999999999997</v>
      </c>
      <c r="H497" s="541">
        <v>1424.2999999999997</v>
      </c>
      <c r="I497" s="541">
        <v>1442.3999999999996</v>
      </c>
      <c r="J497" s="541">
        <v>1454.5499999999997</v>
      </c>
      <c r="K497" s="540">
        <v>1430.25</v>
      </c>
      <c r="L497" s="540">
        <v>1400</v>
      </c>
      <c r="M497" s="540">
        <v>0.45643</v>
      </c>
    </row>
    <row r="498" spans="1:13">
      <c r="A498" s="254">
        <v>488</v>
      </c>
      <c r="B498" s="567" t="s">
        <v>118</v>
      </c>
      <c r="C498" s="540">
        <v>10.75</v>
      </c>
      <c r="D498" s="541">
        <v>10.883333333333333</v>
      </c>
      <c r="E498" s="541">
        <v>10.516666666666666</v>
      </c>
      <c r="F498" s="541">
        <v>10.283333333333333</v>
      </c>
      <c r="G498" s="541">
        <v>9.9166666666666661</v>
      </c>
      <c r="H498" s="541">
        <v>11.116666666666665</v>
      </c>
      <c r="I498" s="541">
        <v>11.483333333333333</v>
      </c>
      <c r="J498" s="541">
        <v>11.716666666666665</v>
      </c>
      <c r="K498" s="540">
        <v>11.25</v>
      </c>
      <c r="L498" s="540">
        <v>10.65</v>
      </c>
      <c r="M498" s="540">
        <v>2444.1159499999999</v>
      </c>
    </row>
    <row r="499" spans="1:13">
      <c r="A499" s="254">
        <v>489</v>
      </c>
      <c r="B499" s="567" t="s">
        <v>196</v>
      </c>
      <c r="C499" s="540">
        <v>990.8</v>
      </c>
      <c r="D499" s="541">
        <v>996.9</v>
      </c>
      <c r="E499" s="541">
        <v>978.8</v>
      </c>
      <c r="F499" s="541">
        <v>966.8</v>
      </c>
      <c r="G499" s="541">
        <v>948.69999999999993</v>
      </c>
      <c r="H499" s="541">
        <v>1008.9</v>
      </c>
      <c r="I499" s="541">
        <v>1027</v>
      </c>
      <c r="J499" s="541">
        <v>1039</v>
      </c>
      <c r="K499" s="540">
        <v>1015</v>
      </c>
      <c r="L499" s="540">
        <v>984.9</v>
      </c>
      <c r="M499" s="540">
        <v>18.286750000000001</v>
      </c>
    </row>
    <row r="500" spans="1:13">
      <c r="A500" s="254">
        <v>490</v>
      </c>
      <c r="B500" s="567" t="s">
        <v>526</v>
      </c>
      <c r="C500" s="540">
        <v>5841.3</v>
      </c>
      <c r="D500" s="541">
        <v>5870.4666666666672</v>
      </c>
      <c r="E500" s="541">
        <v>5740.9333333333343</v>
      </c>
      <c r="F500" s="541">
        <v>5640.5666666666675</v>
      </c>
      <c r="G500" s="541">
        <v>5511.0333333333347</v>
      </c>
      <c r="H500" s="541">
        <v>5970.8333333333339</v>
      </c>
      <c r="I500" s="541">
        <v>6100.3666666666668</v>
      </c>
      <c r="J500" s="541">
        <v>6200.7333333333336</v>
      </c>
      <c r="K500" s="540">
        <v>6000</v>
      </c>
      <c r="L500" s="540">
        <v>5770.1</v>
      </c>
      <c r="M500" s="540">
        <v>2.4279999999999999E-2</v>
      </c>
    </row>
    <row r="501" spans="1:13">
      <c r="A501" s="254">
        <v>491</v>
      </c>
      <c r="B501" s="567" t="s">
        <v>527</v>
      </c>
      <c r="C501" s="540">
        <v>121.55</v>
      </c>
      <c r="D501" s="541">
        <v>122.96666666666665</v>
      </c>
      <c r="E501" s="541">
        <v>119.63333333333331</v>
      </c>
      <c r="F501" s="541">
        <v>117.71666666666665</v>
      </c>
      <c r="G501" s="541">
        <v>114.38333333333331</v>
      </c>
      <c r="H501" s="541">
        <v>124.88333333333331</v>
      </c>
      <c r="I501" s="541">
        <v>128.21666666666664</v>
      </c>
      <c r="J501" s="541">
        <v>130.13333333333333</v>
      </c>
      <c r="K501" s="540">
        <v>126.3</v>
      </c>
      <c r="L501" s="540">
        <v>121.05</v>
      </c>
      <c r="M501" s="540">
        <v>5.4093</v>
      </c>
    </row>
    <row r="502" spans="1:13">
      <c r="A502" s="254">
        <v>492</v>
      </c>
      <c r="B502" s="567" t="s">
        <v>528</v>
      </c>
      <c r="C502" s="540">
        <v>67.8</v>
      </c>
      <c r="D502" s="541">
        <v>68.266666666666666</v>
      </c>
      <c r="E502" s="541">
        <v>67.033333333333331</v>
      </c>
      <c r="F502" s="541">
        <v>66.266666666666666</v>
      </c>
      <c r="G502" s="541">
        <v>65.033333333333331</v>
      </c>
      <c r="H502" s="541">
        <v>69.033333333333331</v>
      </c>
      <c r="I502" s="541">
        <v>70.266666666666652</v>
      </c>
      <c r="J502" s="541">
        <v>71.033333333333331</v>
      </c>
      <c r="K502" s="540">
        <v>69.5</v>
      </c>
      <c r="L502" s="540">
        <v>67.5</v>
      </c>
      <c r="M502" s="540">
        <v>3.8688600000000002</v>
      </c>
    </row>
    <row r="503" spans="1:13">
      <c r="A503" s="254">
        <v>493</v>
      </c>
      <c r="B503" s="567" t="s">
        <v>772</v>
      </c>
      <c r="C503" s="540">
        <v>454.3</v>
      </c>
      <c r="D503" s="541">
        <v>452.16666666666669</v>
      </c>
      <c r="E503" s="541">
        <v>448.33333333333337</v>
      </c>
      <c r="F503" s="541">
        <v>442.36666666666667</v>
      </c>
      <c r="G503" s="541">
        <v>438.53333333333336</v>
      </c>
      <c r="H503" s="541">
        <v>458.13333333333338</v>
      </c>
      <c r="I503" s="541">
        <v>461.96666666666675</v>
      </c>
      <c r="J503" s="541">
        <v>467.93333333333339</v>
      </c>
      <c r="K503" s="540">
        <v>456</v>
      </c>
      <c r="L503" s="540">
        <v>446.2</v>
      </c>
      <c r="M503" s="540">
        <v>1.4860599999999999</v>
      </c>
    </row>
    <row r="504" spans="1:13">
      <c r="A504" s="254">
        <v>494</v>
      </c>
      <c r="B504" s="567" t="s">
        <v>529</v>
      </c>
      <c r="C504" s="540">
        <v>2397.1</v>
      </c>
      <c r="D504" s="541">
        <v>2400.65</v>
      </c>
      <c r="E504" s="541">
        <v>2377.3000000000002</v>
      </c>
      <c r="F504" s="541">
        <v>2357.5</v>
      </c>
      <c r="G504" s="541">
        <v>2334.15</v>
      </c>
      <c r="H504" s="541">
        <v>2420.4500000000003</v>
      </c>
      <c r="I504" s="541">
        <v>2443.7999999999997</v>
      </c>
      <c r="J504" s="541">
        <v>2463.6000000000004</v>
      </c>
      <c r="K504" s="540">
        <v>2424</v>
      </c>
      <c r="L504" s="540">
        <v>2380.85</v>
      </c>
      <c r="M504" s="540">
        <v>0.96445999999999998</v>
      </c>
    </row>
    <row r="505" spans="1:13">
      <c r="A505" s="254">
        <v>495</v>
      </c>
      <c r="B505" s="567" t="s">
        <v>197</v>
      </c>
      <c r="C505" s="540">
        <v>418.7</v>
      </c>
      <c r="D505" s="541">
        <v>422.51666666666665</v>
      </c>
      <c r="E505" s="541">
        <v>412.18333333333328</v>
      </c>
      <c r="F505" s="541">
        <v>405.66666666666663</v>
      </c>
      <c r="G505" s="541">
        <v>395.33333333333326</v>
      </c>
      <c r="H505" s="541">
        <v>429.0333333333333</v>
      </c>
      <c r="I505" s="541">
        <v>439.36666666666667</v>
      </c>
      <c r="J505" s="541">
        <v>445.88333333333333</v>
      </c>
      <c r="K505" s="540">
        <v>432.85</v>
      </c>
      <c r="L505" s="540">
        <v>416</v>
      </c>
      <c r="M505" s="540">
        <v>106.66087</v>
      </c>
    </row>
    <row r="506" spans="1:13">
      <c r="A506" s="254">
        <v>496</v>
      </c>
      <c r="B506" s="567" t="s">
        <v>530</v>
      </c>
      <c r="C506" s="540">
        <v>480.8</v>
      </c>
      <c r="D506" s="541">
        <v>484.56666666666666</v>
      </c>
      <c r="E506" s="541">
        <v>474.23333333333335</v>
      </c>
      <c r="F506" s="541">
        <v>467.66666666666669</v>
      </c>
      <c r="G506" s="541">
        <v>457.33333333333337</v>
      </c>
      <c r="H506" s="541">
        <v>491.13333333333333</v>
      </c>
      <c r="I506" s="541">
        <v>501.4666666666667</v>
      </c>
      <c r="J506" s="541">
        <v>508.0333333333333</v>
      </c>
      <c r="K506" s="540">
        <v>494.9</v>
      </c>
      <c r="L506" s="540">
        <v>478</v>
      </c>
      <c r="M506" s="540">
        <v>3.97593</v>
      </c>
    </row>
    <row r="507" spans="1:13">
      <c r="A507" s="254">
        <v>497</v>
      </c>
      <c r="B507" s="567" t="s">
        <v>198</v>
      </c>
      <c r="C507" s="540">
        <v>15.6</v>
      </c>
      <c r="D507" s="541">
        <v>15.716666666666669</v>
      </c>
      <c r="E507" s="541">
        <v>15.433333333333337</v>
      </c>
      <c r="F507" s="541">
        <v>15.266666666666669</v>
      </c>
      <c r="G507" s="541">
        <v>14.983333333333338</v>
      </c>
      <c r="H507" s="541">
        <v>15.883333333333336</v>
      </c>
      <c r="I507" s="541">
        <v>16.166666666666668</v>
      </c>
      <c r="J507" s="541">
        <v>16.333333333333336</v>
      </c>
      <c r="K507" s="540">
        <v>16</v>
      </c>
      <c r="L507" s="540">
        <v>15.55</v>
      </c>
      <c r="M507" s="540">
        <v>753.67244000000005</v>
      </c>
    </row>
    <row r="508" spans="1:13">
      <c r="A508" s="254">
        <v>498</v>
      </c>
      <c r="B508" s="567" t="s">
        <v>199</v>
      </c>
      <c r="C508" s="540">
        <v>201.8</v>
      </c>
      <c r="D508" s="541">
        <v>203.88333333333333</v>
      </c>
      <c r="E508" s="541">
        <v>198.16666666666666</v>
      </c>
      <c r="F508" s="541">
        <v>194.53333333333333</v>
      </c>
      <c r="G508" s="541">
        <v>188.81666666666666</v>
      </c>
      <c r="H508" s="541">
        <v>207.51666666666665</v>
      </c>
      <c r="I508" s="541">
        <v>213.23333333333335</v>
      </c>
      <c r="J508" s="541">
        <v>216.86666666666665</v>
      </c>
      <c r="K508" s="540">
        <v>209.6</v>
      </c>
      <c r="L508" s="540">
        <v>200.25</v>
      </c>
      <c r="M508" s="540">
        <v>127.40682</v>
      </c>
    </row>
    <row r="509" spans="1:13">
      <c r="A509" s="254">
        <v>499</v>
      </c>
      <c r="B509" s="567" t="s">
        <v>531</v>
      </c>
      <c r="C509" s="540">
        <v>269.55</v>
      </c>
      <c r="D509" s="541">
        <v>265.84999999999997</v>
      </c>
      <c r="E509" s="541">
        <v>257.69999999999993</v>
      </c>
      <c r="F509" s="541">
        <v>245.84999999999997</v>
      </c>
      <c r="G509" s="541">
        <v>237.69999999999993</v>
      </c>
      <c r="H509" s="541">
        <v>277.69999999999993</v>
      </c>
      <c r="I509" s="541">
        <v>285.84999999999991</v>
      </c>
      <c r="J509" s="541">
        <v>297.69999999999993</v>
      </c>
      <c r="K509" s="540">
        <v>274</v>
      </c>
      <c r="L509" s="540">
        <v>254</v>
      </c>
      <c r="M509" s="540">
        <v>24.363689999999998</v>
      </c>
    </row>
    <row r="510" spans="1:13">
      <c r="A510" s="254">
        <v>500</v>
      </c>
      <c r="B510" s="567" t="s">
        <v>532</v>
      </c>
      <c r="C510" s="540">
        <v>1889</v>
      </c>
      <c r="D510" s="541">
        <v>1892.9833333333333</v>
      </c>
      <c r="E510" s="541">
        <v>1876.0666666666666</v>
      </c>
      <c r="F510" s="541">
        <v>1863.1333333333332</v>
      </c>
      <c r="G510" s="541">
        <v>1846.2166666666665</v>
      </c>
      <c r="H510" s="541">
        <v>1905.9166666666667</v>
      </c>
      <c r="I510" s="541">
        <v>1922.8333333333333</v>
      </c>
      <c r="J510" s="541">
        <v>1935.7666666666669</v>
      </c>
      <c r="K510" s="540">
        <v>1909.9</v>
      </c>
      <c r="L510" s="540">
        <v>1880.05</v>
      </c>
      <c r="M510" s="540">
        <v>2.46448</v>
      </c>
    </row>
    <row r="511" spans="1:13">
      <c r="A511" s="254">
        <v>501</v>
      </c>
      <c r="B511" s="567" t="s">
        <v>742</v>
      </c>
      <c r="C511" s="540">
        <v>945.8</v>
      </c>
      <c r="D511" s="541">
        <v>952.80000000000007</v>
      </c>
      <c r="E511" s="541">
        <v>931.60000000000014</v>
      </c>
      <c r="F511" s="541">
        <v>917.40000000000009</v>
      </c>
      <c r="G511" s="541">
        <v>896.20000000000016</v>
      </c>
      <c r="H511" s="541">
        <v>967.00000000000011</v>
      </c>
      <c r="I511" s="541">
        <v>988.20000000000016</v>
      </c>
      <c r="J511" s="541">
        <v>1002.4000000000001</v>
      </c>
      <c r="K511" s="540">
        <v>974</v>
      </c>
      <c r="L511" s="540">
        <v>938.6</v>
      </c>
      <c r="M511" s="540">
        <v>0.33889000000000002</v>
      </c>
    </row>
    <row r="513" spans="1:1">
      <c r="A513" s="276"/>
    </row>
    <row r="514" spans="1:1">
      <c r="A514" s="257"/>
    </row>
    <row r="515" spans="1:1">
      <c r="A515" s="276"/>
    </row>
    <row r="516" spans="1:1">
      <c r="A516" s="276"/>
    </row>
    <row r="517" spans="1:1">
      <c r="A517" s="277" t="s">
        <v>282</v>
      </c>
    </row>
    <row r="518" spans="1:1">
      <c r="A518" s="278" t="s">
        <v>200</v>
      </c>
    </row>
    <row r="519" spans="1:1">
      <c r="A519" s="278" t="s">
        <v>201</v>
      </c>
    </row>
    <row r="520" spans="1:1">
      <c r="A520" s="278" t="s">
        <v>202</v>
      </c>
    </row>
    <row r="521" spans="1:1">
      <c r="A521" s="278" t="s">
        <v>203</v>
      </c>
    </row>
    <row r="522" spans="1:1">
      <c r="A522" s="278" t="s">
        <v>204</v>
      </c>
    </row>
    <row r="523" spans="1:1">
      <c r="A523" s="27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205</v>
      </c>
    </row>
    <row r="529" spans="1:1">
      <c r="A529" s="276" t="s">
        <v>206</v>
      </c>
    </row>
    <row r="530" spans="1:1">
      <c r="A530" s="276" t="s">
        <v>207</v>
      </c>
    </row>
    <row r="531" spans="1:1">
      <c r="A531" s="276" t="s">
        <v>208</v>
      </c>
    </row>
    <row r="532" spans="1:1">
      <c r="A532" s="280" t="s">
        <v>209</v>
      </c>
    </row>
    <row r="533" spans="1:1">
      <c r="A533" s="280" t="s">
        <v>210</v>
      </c>
    </row>
    <row r="534" spans="1:1">
      <c r="A534" s="280" t="s">
        <v>211</v>
      </c>
    </row>
    <row r="535" spans="1:1">
      <c r="A535" s="280" t="s">
        <v>212</v>
      </c>
    </row>
    <row r="536" spans="1:1">
      <c r="A536" s="280" t="s">
        <v>213</v>
      </c>
    </row>
    <row r="537" spans="1:1">
      <c r="A537" s="280" t="s">
        <v>214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284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87"/>
      <c r="B5" s="587"/>
      <c r="C5" s="588"/>
      <c r="D5" s="588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283</v>
      </c>
      <c r="F6" s="237"/>
      <c r="G6" s="237"/>
    </row>
    <row r="7" spans="1:35" s="229" customFormat="1" ht="16.5" customHeight="1">
      <c r="A7" s="247" t="s">
        <v>533</v>
      </c>
      <c r="B7" s="589" t="s">
        <v>534</v>
      </c>
      <c r="C7" s="589"/>
      <c r="D7" s="248">
        <f>Main!B10</f>
        <v>44250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535</v>
      </c>
      <c r="B9" s="252" t="s">
        <v>536</v>
      </c>
      <c r="C9" s="252" t="s">
        <v>537</v>
      </c>
      <c r="D9" s="252" t="s">
        <v>538</v>
      </c>
      <c r="E9" s="252" t="s">
        <v>539</v>
      </c>
      <c r="F9" s="252" t="s">
        <v>540</v>
      </c>
      <c r="G9" s="252" t="s">
        <v>541</v>
      </c>
      <c r="H9" s="252" t="s">
        <v>542</v>
      </c>
    </row>
    <row r="10" spans="1:35">
      <c r="A10" s="230">
        <v>44249</v>
      </c>
      <c r="B10" s="253">
        <v>541865</v>
      </c>
      <c r="C10" s="254" t="s">
        <v>968</v>
      </c>
      <c r="D10" s="254" t="s">
        <v>969</v>
      </c>
      <c r="E10" s="254" t="s">
        <v>543</v>
      </c>
      <c r="F10" s="358">
        <v>75827</v>
      </c>
      <c r="G10" s="253">
        <v>53.49</v>
      </c>
      <c r="H10" s="327" t="s">
        <v>306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44249</v>
      </c>
      <c r="B11" s="253">
        <v>541865</v>
      </c>
      <c r="C11" s="254" t="s">
        <v>968</v>
      </c>
      <c r="D11" s="254" t="s">
        <v>970</v>
      </c>
      <c r="E11" s="254" t="s">
        <v>544</v>
      </c>
      <c r="F11" s="358">
        <v>93089</v>
      </c>
      <c r="G11" s="253">
        <v>53.6</v>
      </c>
      <c r="H11" s="327" t="s">
        <v>306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44249</v>
      </c>
      <c r="B12" s="253">
        <v>540545</v>
      </c>
      <c r="C12" s="254" t="s">
        <v>945</v>
      </c>
      <c r="D12" s="254" t="s">
        <v>970</v>
      </c>
      <c r="E12" s="254" t="s">
        <v>543</v>
      </c>
      <c r="F12" s="358">
        <v>56200</v>
      </c>
      <c r="G12" s="253">
        <v>78.55</v>
      </c>
      <c r="H12" s="327" t="s">
        <v>306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44249</v>
      </c>
      <c r="B13" s="253">
        <v>540545</v>
      </c>
      <c r="C13" s="254" t="s">
        <v>945</v>
      </c>
      <c r="D13" s="254" t="s">
        <v>971</v>
      </c>
      <c r="E13" s="254" t="s">
        <v>544</v>
      </c>
      <c r="F13" s="358">
        <v>79700</v>
      </c>
      <c r="G13" s="253">
        <v>78.34</v>
      </c>
      <c r="H13" s="327" t="s">
        <v>306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44249</v>
      </c>
      <c r="B14" s="253">
        <v>542155</v>
      </c>
      <c r="C14" s="254" t="s">
        <v>972</v>
      </c>
      <c r="D14" s="254" t="s">
        <v>973</v>
      </c>
      <c r="E14" s="254" t="s">
        <v>543</v>
      </c>
      <c r="F14" s="358">
        <v>350000</v>
      </c>
      <c r="G14" s="253">
        <v>6.95</v>
      </c>
      <c r="H14" s="327" t="s">
        <v>306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44249</v>
      </c>
      <c r="B15" s="253">
        <v>542155</v>
      </c>
      <c r="C15" s="254" t="s">
        <v>972</v>
      </c>
      <c r="D15" s="254" t="s">
        <v>974</v>
      </c>
      <c r="E15" s="254" t="s">
        <v>544</v>
      </c>
      <c r="F15" s="358">
        <v>200000</v>
      </c>
      <c r="G15" s="253">
        <v>6.95</v>
      </c>
      <c r="H15" s="327" t="s">
        <v>306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44249</v>
      </c>
      <c r="B16" s="253">
        <v>542155</v>
      </c>
      <c r="C16" s="254" t="s">
        <v>972</v>
      </c>
      <c r="D16" s="254" t="s">
        <v>975</v>
      </c>
      <c r="E16" s="254" t="s">
        <v>544</v>
      </c>
      <c r="F16" s="358">
        <v>100000</v>
      </c>
      <c r="G16" s="253">
        <v>6.95</v>
      </c>
      <c r="H16" s="327" t="s">
        <v>306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44249</v>
      </c>
      <c r="B17" s="253">
        <v>542803</v>
      </c>
      <c r="C17" s="254" t="s">
        <v>934</v>
      </c>
      <c r="D17" s="254" t="s">
        <v>976</v>
      </c>
      <c r="E17" s="254" t="s">
        <v>544</v>
      </c>
      <c r="F17" s="358">
        <v>10000</v>
      </c>
      <c r="G17" s="253">
        <v>109.54</v>
      </c>
      <c r="H17" s="327" t="s">
        <v>306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44249</v>
      </c>
      <c r="B18" s="253">
        <v>505714</v>
      </c>
      <c r="C18" s="254" t="s">
        <v>705</v>
      </c>
      <c r="D18" s="254" t="s">
        <v>977</v>
      </c>
      <c r="E18" s="254" t="s">
        <v>543</v>
      </c>
      <c r="F18" s="358">
        <v>3030000</v>
      </c>
      <c r="G18" s="253">
        <v>111.97</v>
      </c>
      <c r="H18" s="327" t="s">
        <v>306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44249</v>
      </c>
      <c r="B19" s="253">
        <v>505714</v>
      </c>
      <c r="C19" s="254" t="s">
        <v>705</v>
      </c>
      <c r="D19" s="254" t="s">
        <v>978</v>
      </c>
      <c r="E19" s="254" t="s">
        <v>544</v>
      </c>
      <c r="F19" s="358">
        <v>3239141</v>
      </c>
      <c r="G19" s="253">
        <v>111.95</v>
      </c>
      <c r="H19" s="327" t="s">
        <v>306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44249</v>
      </c>
      <c r="B20" s="253">
        <v>532959</v>
      </c>
      <c r="C20" s="254" t="s">
        <v>979</v>
      </c>
      <c r="D20" s="254" t="s">
        <v>980</v>
      </c>
      <c r="E20" s="254" t="s">
        <v>543</v>
      </c>
      <c r="F20" s="358">
        <v>20000000</v>
      </c>
      <c r="G20" s="253">
        <v>0.75</v>
      </c>
      <c r="H20" s="327" t="s">
        <v>306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44249</v>
      </c>
      <c r="B21" s="253">
        <v>532959</v>
      </c>
      <c r="C21" s="254" t="s">
        <v>979</v>
      </c>
      <c r="D21" s="254" t="s">
        <v>981</v>
      </c>
      <c r="E21" s="254" t="s">
        <v>544</v>
      </c>
      <c r="F21" s="358">
        <v>19010226</v>
      </c>
      <c r="G21" s="253">
        <v>0.75</v>
      </c>
      <c r="H21" s="327" t="s">
        <v>306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44249</v>
      </c>
      <c r="B22" s="253">
        <v>540614</v>
      </c>
      <c r="C22" s="254" t="s">
        <v>982</v>
      </c>
      <c r="D22" s="254" t="s">
        <v>846</v>
      </c>
      <c r="E22" s="254" t="s">
        <v>543</v>
      </c>
      <c r="F22" s="358">
        <v>56331</v>
      </c>
      <c r="G22" s="253">
        <v>109.58</v>
      </c>
      <c r="H22" s="327" t="s">
        <v>306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44249</v>
      </c>
      <c r="B23" s="253">
        <v>540614</v>
      </c>
      <c r="C23" s="254" t="s">
        <v>982</v>
      </c>
      <c r="D23" s="254" t="s">
        <v>846</v>
      </c>
      <c r="E23" s="254" t="s">
        <v>544</v>
      </c>
      <c r="F23" s="358">
        <v>56331</v>
      </c>
      <c r="G23" s="253">
        <v>109.42</v>
      </c>
      <c r="H23" s="327" t="s">
        <v>306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44249</v>
      </c>
      <c r="B24" s="253">
        <v>540614</v>
      </c>
      <c r="C24" s="254" t="s">
        <v>982</v>
      </c>
      <c r="D24" s="254" t="s">
        <v>983</v>
      </c>
      <c r="E24" s="254" t="s">
        <v>544</v>
      </c>
      <c r="F24" s="358">
        <v>150000</v>
      </c>
      <c r="G24" s="253">
        <v>109.11</v>
      </c>
      <c r="H24" s="327" t="s">
        <v>306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44249</v>
      </c>
      <c r="B25" s="253">
        <v>540614</v>
      </c>
      <c r="C25" s="254" t="s">
        <v>982</v>
      </c>
      <c r="D25" s="254" t="s">
        <v>984</v>
      </c>
      <c r="E25" s="254" t="s">
        <v>543</v>
      </c>
      <c r="F25" s="358">
        <v>180000</v>
      </c>
      <c r="G25" s="253">
        <v>109</v>
      </c>
      <c r="H25" s="327" t="s">
        <v>306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44249</v>
      </c>
      <c r="B26" s="253">
        <v>542682</v>
      </c>
      <c r="C26" s="254" t="s">
        <v>985</v>
      </c>
      <c r="D26" s="254" t="s">
        <v>986</v>
      </c>
      <c r="E26" s="254" t="s">
        <v>543</v>
      </c>
      <c r="F26" s="358">
        <v>17900</v>
      </c>
      <c r="G26" s="253">
        <v>31.08</v>
      </c>
      <c r="H26" s="327" t="s">
        <v>306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44249</v>
      </c>
      <c r="B27" s="253">
        <v>500184</v>
      </c>
      <c r="C27" s="254" t="s">
        <v>384</v>
      </c>
      <c r="D27" s="254" t="s">
        <v>987</v>
      </c>
      <c r="E27" s="254" t="s">
        <v>544</v>
      </c>
      <c r="F27" s="358">
        <v>5000000</v>
      </c>
      <c r="G27" s="253">
        <v>43.49</v>
      </c>
      <c r="H27" s="327" t="s">
        <v>306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44249</v>
      </c>
      <c r="B28" s="253">
        <v>540134</v>
      </c>
      <c r="C28" s="254" t="s">
        <v>988</v>
      </c>
      <c r="D28" s="254" t="s">
        <v>989</v>
      </c>
      <c r="E28" s="254" t="s">
        <v>544</v>
      </c>
      <c r="F28" s="358">
        <v>124000</v>
      </c>
      <c r="G28" s="253">
        <v>4.3</v>
      </c>
      <c r="H28" s="327" t="s">
        <v>306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44249</v>
      </c>
      <c r="B29" s="253">
        <v>540134</v>
      </c>
      <c r="C29" s="254" t="s">
        <v>988</v>
      </c>
      <c r="D29" s="254" t="s">
        <v>990</v>
      </c>
      <c r="E29" s="254" t="s">
        <v>544</v>
      </c>
      <c r="F29" s="358">
        <v>37684</v>
      </c>
      <c r="G29" s="253">
        <v>4.3</v>
      </c>
      <c r="H29" s="327" t="s">
        <v>306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44249</v>
      </c>
      <c r="B30" s="253">
        <v>540134</v>
      </c>
      <c r="C30" s="254" t="s">
        <v>988</v>
      </c>
      <c r="D30" s="254" t="s">
        <v>991</v>
      </c>
      <c r="E30" s="254" t="s">
        <v>543</v>
      </c>
      <c r="F30" s="358">
        <v>300000</v>
      </c>
      <c r="G30" s="253">
        <v>4.3</v>
      </c>
      <c r="H30" s="327" t="s">
        <v>306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44249</v>
      </c>
      <c r="B31" s="253">
        <v>540134</v>
      </c>
      <c r="C31" s="254" t="s">
        <v>988</v>
      </c>
      <c r="D31" s="254" t="s">
        <v>992</v>
      </c>
      <c r="E31" s="254" t="s">
        <v>544</v>
      </c>
      <c r="F31" s="358">
        <v>49800</v>
      </c>
      <c r="G31" s="253">
        <v>4.3</v>
      </c>
      <c r="H31" s="327" t="s">
        <v>306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44249</v>
      </c>
      <c r="B32" s="253">
        <v>542924</v>
      </c>
      <c r="C32" s="254" t="s">
        <v>946</v>
      </c>
      <c r="D32" s="254" t="s">
        <v>993</v>
      </c>
      <c r="E32" s="254" t="s">
        <v>543</v>
      </c>
      <c r="F32" s="358">
        <v>51000</v>
      </c>
      <c r="G32" s="253">
        <v>114.95</v>
      </c>
      <c r="H32" s="327" t="s">
        <v>306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44249</v>
      </c>
      <c r="B33" s="253">
        <v>542446</v>
      </c>
      <c r="C33" s="254" t="s">
        <v>994</v>
      </c>
      <c r="D33" s="254" t="s">
        <v>995</v>
      </c>
      <c r="E33" s="254" t="s">
        <v>543</v>
      </c>
      <c r="F33" s="358">
        <v>117000</v>
      </c>
      <c r="G33" s="253">
        <v>75.97</v>
      </c>
      <c r="H33" s="327" t="s">
        <v>306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44249</v>
      </c>
      <c r="B34" s="253">
        <v>542446</v>
      </c>
      <c r="C34" s="254" t="s">
        <v>994</v>
      </c>
      <c r="D34" s="254" t="s">
        <v>973</v>
      </c>
      <c r="E34" s="254" t="s">
        <v>544</v>
      </c>
      <c r="F34" s="358">
        <v>26000</v>
      </c>
      <c r="G34" s="253">
        <v>79</v>
      </c>
      <c r="H34" s="327" t="s">
        <v>306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44249</v>
      </c>
      <c r="B35" s="253">
        <v>542446</v>
      </c>
      <c r="C35" s="254" t="s">
        <v>994</v>
      </c>
      <c r="D35" s="254" t="s">
        <v>996</v>
      </c>
      <c r="E35" s="254" t="s">
        <v>544</v>
      </c>
      <c r="F35" s="358">
        <v>135200</v>
      </c>
      <c r="G35" s="253">
        <v>74.75</v>
      </c>
      <c r="H35" s="327" t="s">
        <v>306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44249</v>
      </c>
      <c r="B36" s="253">
        <v>542446</v>
      </c>
      <c r="C36" s="254" t="s">
        <v>994</v>
      </c>
      <c r="D36" s="254" t="s">
        <v>997</v>
      </c>
      <c r="E36" s="254" t="s">
        <v>543</v>
      </c>
      <c r="F36" s="358">
        <v>62400</v>
      </c>
      <c r="G36" s="253">
        <v>74.94</v>
      </c>
      <c r="H36" s="327" t="s">
        <v>306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44249</v>
      </c>
      <c r="B37" s="253">
        <v>540385</v>
      </c>
      <c r="C37" s="254" t="s">
        <v>998</v>
      </c>
      <c r="D37" s="254" t="s">
        <v>999</v>
      </c>
      <c r="E37" s="254" t="s">
        <v>543</v>
      </c>
      <c r="F37" s="358">
        <v>18500</v>
      </c>
      <c r="G37" s="253">
        <v>14.8</v>
      </c>
      <c r="H37" s="327" t="s">
        <v>306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44249</v>
      </c>
      <c r="B38" s="253">
        <v>540385</v>
      </c>
      <c r="C38" s="254" t="s">
        <v>998</v>
      </c>
      <c r="D38" s="254" t="s">
        <v>1000</v>
      </c>
      <c r="E38" s="254" t="s">
        <v>544</v>
      </c>
      <c r="F38" s="358">
        <v>29001</v>
      </c>
      <c r="G38" s="253">
        <v>14.84</v>
      </c>
      <c r="H38" s="327" t="s">
        <v>306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44249</v>
      </c>
      <c r="B39" s="253">
        <v>540078</v>
      </c>
      <c r="C39" s="254" t="s">
        <v>1001</v>
      </c>
      <c r="D39" s="254" t="s">
        <v>1002</v>
      </c>
      <c r="E39" s="254" t="s">
        <v>544</v>
      </c>
      <c r="F39" s="358">
        <v>64799</v>
      </c>
      <c r="G39" s="253">
        <v>105.24</v>
      </c>
      <c r="H39" s="327" t="s">
        <v>306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44249</v>
      </c>
      <c r="B40" s="253">
        <v>511766</v>
      </c>
      <c r="C40" s="254" t="s">
        <v>1003</v>
      </c>
      <c r="D40" s="254" t="s">
        <v>1004</v>
      </c>
      <c r="E40" s="254" t="s">
        <v>543</v>
      </c>
      <c r="F40" s="358">
        <v>200000</v>
      </c>
      <c r="G40" s="253">
        <v>397.5</v>
      </c>
      <c r="H40" s="327" t="s">
        <v>306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44249</v>
      </c>
      <c r="B41" s="253">
        <v>540198</v>
      </c>
      <c r="C41" s="254" t="s">
        <v>1005</v>
      </c>
      <c r="D41" s="254" t="s">
        <v>1006</v>
      </c>
      <c r="E41" s="254" t="s">
        <v>543</v>
      </c>
      <c r="F41" s="358">
        <v>80400</v>
      </c>
      <c r="G41" s="253">
        <v>25.5</v>
      </c>
      <c r="H41" s="327" t="s">
        <v>306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44249</v>
      </c>
      <c r="B42" s="253">
        <v>540198</v>
      </c>
      <c r="C42" s="254" t="s">
        <v>1005</v>
      </c>
      <c r="D42" s="254" t="s">
        <v>1006</v>
      </c>
      <c r="E42" s="254" t="s">
        <v>544</v>
      </c>
      <c r="F42" s="358">
        <v>12500</v>
      </c>
      <c r="G42" s="253">
        <v>24.48</v>
      </c>
      <c r="H42" s="327" t="s">
        <v>306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44249</v>
      </c>
      <c r="B43" s="253">
        <v>540198</v>
      </c>
      <c r="C43" s="254" t="s">
        <v>1005</v>
      </c>
      <c r="D43" s="254" t="s">
        <v>1007</v>
      </c>
      <c r="E43" s="254" t="s">
        <v>544</v>
      </c>
      <c r="F43" s="358">
        <v>47500</v>
      </c>
      <c r="G43" s="253">
        <v>25.5</v>
      </c>
      <c r="H43" s="327" t="s">
        <v>306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44249</v>
      </c>
      <c r="B44" s="253">
        <v>539291</v>
      </c>
      <c r="C44" s="254" t="s">
        <v>921</v>
      </c>
      <c r="D44" s="254" t="s">
        <v>935</v>
      </c>
      <c r="E44" s="254" t="s">
        <v>544</v>
      </c>
      <c r="F44" s="358">
        <v>115000</v>
      </c>
      <c r="G44" s="253">
        <v>90</v>
      </c>
      <c r="H44" s="327" t="s">
        <v>306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44249</v>
      </c>
      <c r="B45" s="253">
        <v>539291</v>
      </c>
      <c r="C45" s="254" t="s">
        <v>921</v>
      </c>
      <c r="D45" s="254" t="s">
        <v>947</v>
      </c>
      <c r="E45" s="254" t="s">
        <v>543</v>
      </c>
      <c r="F45" s="358">
        <v>109300</v>
      </c>
      <c r="G45" s="253">
        <v>89.88</v>
      </c>
      <c r="H45" s="327" t="s">
        <v>306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44249</v>
      </c>
      <c r="B46" s="253">
        <v>539291</v>
      </c>
      <c r="C46" s="254" t="s">
        <v>921</v>
      </c>
      <c r="D46" s="254" t="s">
        <v>947</v>
      </c>
      <c r="E46" s="254" t="s">
        <v>544</v>
      </c>
      <c r="F46" s="358">
        <v>1500</v>
      </c>
      <c r="G46" s="253">
        <v>89.9</v>
      </c>
      <c r="H46" s="327" t="s">
        <v>306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44249</v>
      </c>
      <c r="B47" s="253">
        <v>532911</v>
      </c>
      <c r="C47" s="254" t="s">
        <v>911</v>
      </c>
      <c r="D47" s="254" t="s">
        <v>912</v>
      </c>
      <c r="E47" s="254" t="s">
        <v>544</v>
      </c>
      <c r="F47" s="358">
        <v>225000</v>
      </c>
      <c r="G47" s="253">
        <v>10.17</v>
      </c>
      <c r="H47" s="327" t="s">
        <v>306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44249</v>
      </c>
      <c r="B48" s="253">
        <v>532911</v>
      </c>
      <c r="C48" s="254" t="s">
        <v>911</v>
      </c>
      <c r="D48" s="254" t="s">
        <v>948</v>
      </c>
      <c r="E48" s="254" t="s">
        <v>543</v>
      </c>
      <c r="F48" s="358">
        <v>75000</v>
      </c>
      <c r="G48" s="253">
        <v>10.130000000000001</v>
      </c>
      <c r="H48" s="327" t="s">
        <v>306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44249</v>
      </c>
      <c r="B49" s="253">
        <v>532911</v>
      </c>
      <c r="C49" s="254" t="s">
        <v>911</v>
      </c>
      <c r="D49" s="254" t="s">
        <v>948</v>
      </c>
      <c r="E49" s="254" t="s">
        <v>544</v>
      </c>
      <c r="F49" s="358">
        <v>75000</v>
      </c>
      <c r="G49" s="253">
        <v>10.23</v>
      </c>
      <c r="H49" s="327" t="s">
        <v>306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44249</v>
      </c>
      <c r="B50" s="253">
        <v>539273</v>
      </c>
      <c r="C50" s="254" t="s">
        <v>1008</v>
      </c>
      <c r="D50" s="254" t="s">
        <v>1009</v>
      </c>
      <c r="E50" s="254" t="s">
        <v>544</v>
      </c>
      <c r="F50" s="358">
        <v>11000</v>
      </c>
      <c r="G50" s="253">
        <v>18.22</v>
      </c>
      <c r="H50" s="327" t="s">
        <v>306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44249</v>
      </c>
      <c r="B51" s="253">
        <v>512217</v>
      </c>
      <c r="C51" s="254" t="s">
        <v>1010</v>
      </c>
      <c r="D51" s="254" t="s">
        <v>1011</v>
      </c>
      <c r="E51" s="254" t="s">
        <v>544</v>
      </c>
      <c r="F51" s="358">
        <v>68000</v>
      </c>
      <c r="G51" s="253">
        <v>32.54</v>
      </c>
      <c r="H51" s="327" t="s">
        <v>306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44249</v>
      </c>
      <c r="B52" s="253">
        <v>512217</v>
      </c>
      <c r="C52" s="254" t="s">
        <v>1010</v>
      </c>
      <c r="D52" s="254" t="s">
        <v>1012</v>
      </c>
      <c r="E52" s="254" t="s">
        <v>543</v>
      </c>
      <c r="F52" s="358">
        <v>66100</v>
      </c>
      <c r="G52" s="253">
        <v>31.44</v>
      </c>
      <c r="H52" s="327" t="s">
        <v>306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44249</v>
      </c>
      <c r="B53" s="253">
        <v>512217</v>
      </c>
      <c r="C53" s="254" t="s">
        <v>1010</v>
      </c>
      <c r="D53" s="254" t="s">
        <v>1013</v>
      </c>
      <c r="E53" s="254" t="s">
        <v>544</v>
      </c>
      <c r="F53" s="358">
        <v>107335</v>
      </c>
      <c r="G53" s="253">
        <v>30.97</v>
      </c>
      <c r="H53" s="327" t="s">
        <v>306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44249</v>
      </c>
      <c r="B54" s="253">
        <v>512217</v>
      </c>
      <c r="C54" s="254" t="s">
        <v>1010</v>
      </c>
      <c r="D54" s="254" t="s">
        <v>1014</v>
      </c>
      <c r="E54" s="254" t="s">
        <v>543</v>
      </c>
      <c r="F54" s="358">
        <v>75000</v>
      </c>
      <c r="G54" s="253">
        <v>31.79</v>
      </c>
      <c r="H54" s="327" t="s">
        <v>306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44249</v>
      </c>
      <c r="B55" s="253">
        <v>512217</v>
      </c>
      <c r="C55" s="254" t="s">
        <v>1010</v>
      </c>
      <c r="D55" s="254" t="s">
        <v>1015</v>
      </c>
      <c r="E55" s="254" t="s">
        <v>543</v>
      </c>
      <c r="F55" s="358">
        <v>61889</v>
      </c>
      <c r="G55" s="253">
        <v>31.84</v>
      </c>
      <c r="H55" s="327" t="s">
        <v>306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44249</v>
      </c>
      <c r="B56" s="253">
        <v>512217</v>
      </c>
      <c r="C56" s="254" t="s">
        <v>1010</v>
      </c>
      <c r="D56" s="254" t="s">
        <v>1015</v>
      </c>
      <c r="E56" s="254" t="s">
        <v>544</v>
      </c>
      <c r="F56" s="358">
        <v>23868</v>
      </c>
      <c r="G56" s="253">
        <v>31</v>
      </c>
      <c r="H56" s="327" t="s">
        <v>306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44249</v>
      </c>
      <c r="B57" s="253">
        <v>539760</v>
      </c>
      <c r="C57" s="254" t="s">
        <v>936</v>
      </c>
      <c r="D57" s="254" t="s">
        <v>1016</v>
      </c>
      <c r="E57" s="254" t="s">
        <v>543</v>
      </c>
      <c r="F57" s="358">
        <v>99000</v>
      </c>
      <c r="G57" s="253">
        <v>41.73</v>
      </c>
      <c r="H57" s="327" t="s">
        <v>306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44249</v>
      </c>
      <c r="B58" s="253">
        <v>539760</v>
      </c>
      <c r="C58" s="254" t="s">
        <v>936</v>
      </c>
      <c r="D58" s="254" t="s">
        <v>1017</v>
      </c>
      <c r="E58" s="254" t="s">
        <v>544</v>
      </c>
      <c r="F58" s="358">
        <v>36000</v>
      </c>
      <c r="G58" s="253">
        <v>39</v>
      </c>
      <c r="H58" s="327" t="s">
        <v>306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44249</v>
      </c>
      <c r="B59" s="253">
        <v>539760</v>
      </c>
      <c r="C59" s="254" t="s">
        <v>936</v>
      </c>
      <c r="D59" s="254" t="s">
        <v>949</v>
      </c>
      <c r="E59" s="254" t="s">
        <v>544</v>
      </c>
      <c r="F59" s="358">
        <v>51000</v>
      </c>
      <c r="G59" s="253">
        <v>42</v>
      </c>
      <c r="H59" s="327" t="s">
        <v>306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44249</v>
      </c>
      <c r="B60" s="253">
        <v>541151</v>
      </c>
      <c r="C60" s="254" t="s">
        <v>1018</v>
      </c>
      <c r="D60" s="254" t="s">
        <v>1019</v>
      </c>
      <c r="E60" s="254" t="s">
        <v>543</v>
      </c>
      <c r="F60" s="358">
        <v>64000</v>
      </c>
      <c r="G60" s="253">
        <v>14.9</v>
      </c>
      <c r="H60" s="327" t="s">
        <v>306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44249</v>
      </c>
      <c r="B61" s="253">
        <v>541151</v>
      </c>
      <c r="C61" s="254" t="s">
        <v>1018</v>
      </c>
      <c r="D61" s="254" t="s">
        <v>1020</v>
      </c>
      <c r="E61" s="254" t="s">
        <v>544</v>
      </c>
      <c r="F61" s="358">
        <v>64000</v>
      </c>
      <c r="G61" s="253">
        <v>14.9</v>
      </c>
      <c r="H61" s="327" t="s">
        <v>306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44249</v>
      </c>
      <c r="B62" s="253">
        <v>539026</v>
      </c>
      <c r="C62" s="254" t="s">
        <v>1021</v>
      </c>
      <c r="D62" s="254" t="s">
        <v>1022</v>
      </c>
      <c r="E62" s="254" t="s">
        <v>544</v>
      </c>
      <c r="F62" s="358">
        <v>28000</v>
      </c>
      <c r="G62" s="253">
        <v>29.91</v>
      </c>
      <c r="H62" s="327" t="s">
        <v>306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44249</v>
      </c>
      <c r="B63" s="253">
        <v>539026</v>
      </c>
      <c r="C63" s="254" t="s">
        <v>1021</v>
      </c>
      <c r="D63" s="254" t="s">
        <v>1023</v>
      </c>
      <c r="E63" s="254" t="s">
        <v>543</v>
      </c>
      <c r="F63" s="358">
        <v>56000</v>
      </c>
      <c r="G63" s="253">
        <v>30.71</v>
      </c>
      <c r="H63" s="327" t="s">
        <v>306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44249</v>
      </c>
      <c r="B64" s="253">
        <v>539026</v>
      </c>
      <c r="C64" s="254" t="s">
        <v>1021</v>
      </c>
      <c r="D64" s="254" t="s">
        <v>1023</v>
      </c>
      <c r="E64" s="254" t="s">
        <v>544</v>
      </c>
      <c r="F64" s="358">
        <v>12000</v>
      </c>
      <c r="G64" s="253">
        <v>31.33</v>
      </c>
      <c r="H64" s="327" t="s">
        <v>306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44249</v>
      </c>
      <c r="B65" s="253">
        <v>539026</v>
      </c>
      <c r="C65" s="254" t="s">
        <v>1021</v>
      </c>
      <c r="D65" s="254" t="s">
        <v>1023</v>
      </c>
      <c r="E65" s="254" t="s">
        <v>544</v>
      </c>
      <c r="F65" s="358">
        <v>24000</v>
      </c>
      <c r="G65" s="253">
        <v>29.58</v>
      </c>
      <c r="H65" s="327" t="s">
        <v>306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44249</v>
      </c>
      <c r="B66" s="253">
        <v>539026</v>
      </c>
      <c r="C66" s="254" t="s">
        <v>1021</v>
      </c>
      <c r="D66" s="254" t="s">
        <v>1024</v>
      </c>
      <c r="E66" s="254" t="s">
        <v>543</v>
      </c>
      <c r="F66" s="358">
        <v>20000</v>
      </c>
      <c r="G66" s="253">
        <v>31.5</v>
      </c>
      <c r="H66" s="327" t="s">
        <v>306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44249</v>
      </c>
      <c r="B67" s="253">
        <v>539026</v>
      </c>
      <c r="C67" s="254" t="s">
        <v>1021</v>
      </c>
      <c r="D67" s="254" t="s">
        <v>1024</v>
      </c>
      <c r="E67" s="254" t="s">
        <v>544</v>
      </c>
      <c r="F67" s="358">
        <v>28000</v>
      </c>
      <c r="G67" s="253">
        <v>31.51</v>
      </c>
      <c r="H67" s="327" t="s">
        <v>306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44249</v>
      </c>
      <c r="B68" s="253">
        <v>542923</v>
      </c>
      <c r="C68" s="254" t="s">
        <v>1025</v>
      </c>
      <c r="D68" s="254" t="s">
        <v>1026</v>
      </c>
      <c r="E68" s="254" t="s">
        <v>543</v>
      </c>
      <c r="F68" s="358">
        <v>300000</v>
      </c>
      <c r="G68" s="253">
        <v>5.86</v>
      </c>
      <c r="H68" s="327" t="s">
        <v>306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44249</v>
      </c>
      <c r="B69" s="253">
        <v>526775</v>
      </c>
      <c r="C69" s="254" t="s">
        <v>1027</v>
      </c>
      <c r="D69" s="254" t="s">
        <v>1028</v>
      </c>
      <c r="E69" s="254" t="s">
        <v>544</v>
      </c>
      <c r="F69" s="358">
        <v>36511</v>
      </c>
      <c r="G69" s="253">
        <v>70.86</v>
      </c>
      <c r="H69" s="327" t="s">
        <v>306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44249</v>
      </c>
      <c r="B70" s="253" t="s">
        <v>1029</v>
      </c>
      <c r="C70" s="254" t="s">
        <v>1030</v>
      </c>
      <c r="D70" s="254" t="s">
        <v>1031</v>
      </c>
      <c r="E70" s="254" t="s">
        <v>543</v>
      </c>
      <c r="F70" s="358">
        <v>337024</v>
      </c>
      <c r="G70" s="253">
        <v>20.09</v>
      </c>
      <c r="H70" s="327" t="s">
        <v>775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44249</v>
      </c>
      <c r="B71" s="253" t="s">
        <v>1032</v>
      </c>
      <c r="C71" s="254" t="s">
        <v>1033</v>
      </c>
      <c r="D71" s="254" t="s">
        <v>1034</v>
      </c>
      <c r="E71" s="254" t="s">
        <v>543</v>
      </c>
      <c r="F71" s="358">
        <v>56000</v>
      </c>
      <c r="G71" s="253">
        <v>17.600000000000001</v>
      </c>
      <c r="H71" s="327" t="s">
        <v>775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44249</v>
      </c>
      <c r="B72" s="253" t="s">
        <v>1035</v>
      </c>
      <c r="C72" s="254" t="s">
        <v>1036</v>
      </c>
      <c r="D72" s="254" t="s">
        <v>922</v>
      </c>
      <c r="E72" s="254" t="s">
        <v>543</v>
      </c>
      <c r="F72" s="358">
        <v>766140</v>
      </c>
      <c r="G72" s="253">
        <v>569.41999999999996</v>
      </c>
      <c r="H72" s="327" t="s">
        <v>775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44249</v>
      </c>
      <c r="B73" s="253" t="s">
        <v>950</v>
      </c>
      <c r="C73" s="254" t="s">
        <v>951</v>
      </c>
      <c r="D73" s="254" t="s">
        <v>922</v>
      </c>
      <c r="E73" s="254" t="s">
        <v>543</v>
      </c>
      <c r="F73" s="358">
        <v>44957</v>
      </c>
      <c r="G73" s="253">
        <v>61.57</v>
      </c>
      <c r="H73" s="327" t="s">
        <v>775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44249</v>
      </c>
      <c r="B74" s="253" t="s">
        <v>953</v>
      </c>
      <c r="C74" s="254" t="s">
        <v>954</v>
      </c>
      <c r="D74" s="254" t="s">
        <v>1037</v>
      </c>
      <c r="E74" s="254" t="s">
        <v>543</v>
      </c>
      <c r="F74" s="358">
        <v>200000</v>
      </c>
      <c r="G74" s="253">
        <v>87.3</v>
      </c>
      <c r="H74" s="327" t="s">
        <v>775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44249</v>
      </c>
      <c r="B75" s="253" t="s">
        <v>1038</v>
      </c>
      <c r="C75" s="254" t="s">
        <v>1039</v>
      </c>
      <c r="D75" s="254" t="s">
        <v>1004</v>
      </c>
      <c r="E75" s="254" t="s">
        <v>543</v>
      </c>
      <c r="F75" s="358">
        <v>200000</v>
      </c>
      <c r="G75" s="253">
        <v>397.5</v>
      </c>
      <c r="H75" s="327" t="s">
        <v>775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44249</v>
      </c>
      <c r="B76" s="253" t="s">
        <v>1040</v>
      </c>
      <c r="C76" s="254" t="s">
        <v>1041</v>
      </c>
      <c r="D76" s="254" t="s">
        <v>1042</v>
      </c>
      <c r="E76" s="254" t="s">
        <v>543</v>
      </c>
      <c r="F76" s="358">
        <v>54000</v>
      </c>
      <c r="G76" s="253">
        <v>192.58</v>
      </c>
      <c r="H76" s="327" t="s">
        <v>775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44249</v>
      </c>
      <c r="B77" s="253" t="s">
        <v>1040</v>
      </c>
      <c r="C77" s="254" t="s">
        <v>1041</v>
      </c>
      <c r="D77" s="254" t="s">
        <v>1043</v>
      </c>
      <c r="E77" s="254" t="s">
        <v>543</v>
      </c>
      <c r="F77" s="358">
        <v>30000</v>
      </c>
      <c r="G77" s="253">
        <v>193.49</v>
      </c>
      <c r="H77" s="327" t="s">
        <v>775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44249</v>
      </c>
      <c r="B78" s="253" t="s">
        <v>1029</v>
      </c>
      <c r="C78" s="254" t="s">
        <v>1030</v>
      </c>
      <c r="D78" s="254" t="s">
        <v>1031</v>
      </c>
      <c r="E78" s="254" t="s">
        <v>544</v>
      </c>
      <c r="F78" s="358">
        <v>337024</v>
      </c>
      <c r="G78" s="253">
        <v>22.39</v>
      </c>
      <c r="H78" s="327" t="s">
        <v>775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44249</v>
      </c>
      <c r="B79" s="253" t="s">
        <v>1032</v>
      </c>
      <c r="C79" s="254" t="s">
        <v>1033</v>
      </c>
      <c r="D79" s="254" t="s">
        <v>1044</v>
      </c>
      <c r="E79" s="254" t="s">
        <v>544</v>
      </c>
      <c r="F79" s="358">
        <v>100000</v>
      </c>
      <c r="G79" s="253">
        <v>17.600000000000001</v>
      </c>
      <c r="H79" s="327" t="s">
        <v>775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44249</v>
      </c>
      <c r="B80" s="253" t="s">
        <v>1035</v>
      </c>
      <c r="C80" s="254" t="s">
        <v>1036</v>
      </c>
      <c r="D80" s="254" t="s">
        <v>922</v>
      </c>
      <c r="E80" s="254" t="s">
        <v>544</v>
      </c>
      <c r="F80" s="358">
        <v>766140</v>
      </c>
      <c r="G80" s="253">
        <v>569.38</v>
      </c>
      <c r="H80" s="327" t="s">
        <v>775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44249</v>
      </c>
      <c r="B81" s="568" t="s">
        <v>950</v>
      </c>
      <c r="C81" s="231" t="s">
        <v>951</v>
      </c>
      <c r="D81" s="231" t="s">
        <v>952</v>
      </c>
      <c r="E81" s="254" t="s">
        <v>544</v>
      </c>
      <c r="F81" s="358">
        <v>83000</v>
      </c>
      <c r="G81" s="253">
        <v>61.99</v>
      </c>
      <c r="H81" s="327" t="s">
        <v>775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44249</v>
      </c>
      <c r="B82" s="253" t="s">
        <v>950</v>
      </c>
      <c r="C82" s="254" t="s">
        <v>951</v>
      </c>
      <c r="D82" s="254" t="s">
        <v>922</v>
      </c>
      <c r="E82" s="254" t="s">
        <v>544</v>
      </c>
      <c r="F82" s="358">
        <v>44957</v>
      </c>
      <c r="G82" s="253">
        <v>61.69</v>
      </c>
      <c r="H82" s="327" t="s">
        <v>775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44249</v>
      </c>
      <c r="B83" s="253" t="s">
        <v>953</v>
      </c>
      <c r="C83" s="254" t="s">
        <v>954</v>
      </c>
      <c r="D83" s="254" t="s">
        <v>1045</v>
      </c>
      <c r="E83" s="254" t="s">
        <v>544</v>
      </c>
      <c r="F83" s="358">
        <v>314000</v>
      </c>
      <c r="G83" s="253">
        <v>87.3</v>
      </c>
      <c r="H83" s="327" t="s">
        <v>775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44249</v>
      </c>
      <c r="B84" s="253" t="s">
        <v>923</v>
      </c>
      <c r="C84" s="254" t="s">
        <v>924</v>
      </c>
      <c r="D84" s="254" t="s">
        <v>925</v>
      </c>
      <c r="E84" s="254" t="s">
        <v>544</v>
      </c>
      <c r="F84" s="358">
        <v>5600000</v>
      </c>
      <c r="G84" s="253">
        <v>0.65</v>
      </c>
      <c r="H84" s="327" t="s">
        <v>775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44249</v>
      </c>
      <c r="B85" s="253" t="s">
        <v>1046</v>
      </c>
      <c r="C85" s="254" t="s">
        <v>1047</v>
      </c>
      <c r="D85" s="254" t="s">
        <v>1048</v>
      </c>
      <c r="E85" s="254" t="s">
        <v>544</v>
      </c>
      <c r="F85" s="358">
        <v>48000</v>
      </c>
      <c r="G85" s="253">
        <v>62.38</v>
      </c>
      <c r="H85" s="327" t="s">
        <v>775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44249</v>
      </c>
      <c r="B86" s="253" t="s">
        <v>1040</v>
      </c>
      <c r="C86" s="254" t="s">
        <v>1041</v>
      </c>
      <c r="D86" s="254" t="s">
        <v>1043</v>
      </c>
      <c r="E86" s="254" t="s">
        <v>544</v>
      </c>
      <c r="F86" s="358">
        <v>30000</v>
      </c>
      <c r="G86" s="253">
        <v>195.94</v>
      </c>
      <c r="H86" s="327" t="s">
        <v>775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44249</v>
      </c>
      <c r="B87" s="253" t="s">
        <v>1040</v>
      </c>
      <c r="C87" s="254" t="s">
        <v>1041</v>
      </c>
      <c r="D87" s="254" t="s">
        <v>1016</v>
      </c>
      <c r="E87" s="254" t="s">
        <v>544</v>
      </c>
      <c r="F87" s="358">
        <v>50000</v>
      </c>
      <c r="G87" s="253">
        <v>184.82</v>
      </c>
      <c r="H87" s="327" t="s">
        <v>775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B88" s="253"/>
      <c r="C88" s="254"/>
      <c r="D88" s="254"/>
      <c r="E88" s="254"/>
      <c r="F88" s="358"/>
      <c r="G88" s="253"/>
      <c r="H88" s="327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B89" s="253"/>
      <c r="C89" s="254"/>
      <c r="D89" s="254"/>
      <c r="E89" s="254"/>
      <c r="F89" s="358"/>
      <c r="G89" s="253"/>
      <c r="H89" s="327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B90" s="253"/>
      <c r="C90" s="254"/>
      <c r="D90" s="254"/>
      <c r="E90" s="254"/>
      <c r="F90" s="358"/>
      <c r="G90" s="253"/>
      <c r="H90" s="327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B91" s="253"/>
      <c r="C91" s="254"/>
      <c r="D91" s="254"/>
      <c r="E91" s="254"/>
      <c r="F91" s="358"/>
      <c r="G91" s="253"/>
      <c r="H91" s="327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B92" s="253"/>
      <c r="C92" s="254"/>
      <c r="D92" s="254"/>
      <c r="E92" s="254"/>
      <c r="F92" s="358"/>
      <c r="G92" s="253"/>
      <c r="H92" s="327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B93" s="253"/>
      <c r="C93" s="254"/>
      <c r="D93" s="254"/>
      <c r="E93" s="254"/>
      <c r="F93" s="358"/>
      <c r="G93" s="253"/>
      <c r="H93" s="327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B94" s="253"/>
      <c r="C94" s="254"/>
      <c r="D94" s="254"/>
      <c r="E94" s="254"/>
      <c r="F94" s="358"/>
      <c r="G94" s="253"/>
      <c r="H94" s="327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B95" s="253"/>
      <c r="C95" s="254"/>
      <c r="D95" s="254"/>
      <c r="E95" s="254"/>
      <c r="F95" s="358"/>
      <c r="G95" s="253"/>
      <c r="H95" s="327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B96" s="253"/>
      <c r="C96" s="254"/>
      <c r="D96" s="254"/>
      <c r="E96" s="254"/>
      <c r="F96" s="358"/>
      <c r="G96" s="253"/>
      <c r="H96" s="327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8"/>
      <c r="G97" s="253"/>
      <c r="H97" s="327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8"/>
      <c r="G98" s="253"/>
      <c r="H98" s="327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8"/>
      <c r="G99" s="253"/>
      <c r="H99" s="327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8"/>
      <c r="G100" s="253"/>
      <c r="H100" s="327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8"/>
      <c r="G101" s="253"/>
      <c r="H101" s="327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8"/>
      <c r="G102" s="253"/>
      <c r="H102" s="327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8"/>
      <c r="G103" s="253"/>
      <c r="H103" s="327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8"/>
      <c r="G104" s="253"/>
      <c r="H104" s="327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8"/>
      <c r="G105" s="253"/>
      <c r="H105" s="327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8"/>
      <c r="G106" s="253"/>
      <c r="H106" s="327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8"/>
      <c r="G107" s="253"/>
      <c r="H107" s="327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8"/>
      <c r="G108" s="253"/>
      <c r="H108" s="327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8"/>
      <c r="G109" s="253"/>
      <c r="H109" s="327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8"/>
      <c r="G110" s="253"/>
      <c r="H110" s="327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8"/>
      <c r="G111" s="253"/>
      <c r="H111" s="327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8"/>
      <c r="G112" s="253"/>
      <c r="H112" s="327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8"/>
      <c r="G113" s="253"/>
      <c r="H113" s="327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8"/>
      <c r="G114" s="253"/>
      <c r="H114" s="327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8"/>
      <c r="G115" s="253"/>
      <c r="H115" s="327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8"/>
      <c r="G116" s="253"/>
      <c r="H116" s="327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8"/>
      <c r="G117" s="253"/>
      <c r="H117" s="327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8"/>
      <c r="G118" s="253"/>
      <c r="H118" s="327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8"/>
      <c r="G119" s="253"/>
      <c r="H119" s="327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8"/>
      <c r="G120" s="253"/>
      <c r="H120" s="327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8"/>
      <c r="G121" s="253"/>
      <c r="H121" s="327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8"/>
      <c r="G122" s="253"/>
      <c r="H122" s="327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8"/>
      <c r="G123" s="253"/>
      <c r="H123" s="327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8"/>
      <c r="G124" s="253"/>
      <c r="H124" s="327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8"/>
      <c r="G125" s="253"/>
      <c r="H125" s="327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8"/>
      <c r="G126" s="253"/>
      <c r="H126" s="327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8"/>
      <c r="G127" s="253"/>
      <c r="H127" s="327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8"/>
      <c r="G128" s="253"/>
      <c r="H128" s="327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8"/>
      <c r="G129" s="253"/>
      <c r="H129" s="327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8"/>
      <c r="G130" s="253"/>
      <c r="H130" s="327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8"/>
      <c r="G131" s="253"/>
      <c r="H131" s="253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8"/>
      <c r="G132" s="253"/>
      <c r="H132" s="253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8"/>
      <c r="G133" s="253"/>
      <c r="H133" s="253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8"/>
      <c r="G134" s="253"/>
      <c r="H134" s="253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8"/>
      <c r="G135" s="253"/>
      <c r="H135" s="253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8"/>
      <c r="G136" s="253"/>
      <c r="H136" s="253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8"/>
      <c r="G137" s="253"/>
      <c r="H137" s="253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8"/>
      <c r="G138" s="253"/>
      <c r="H138" s="253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8"/>
      <c r="G139" s="253"/>
      <c r="H139" s="253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8"/>
      <c r="G140" s="253"/>
      <c r="H140" s="253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8"/>
      <c r="G141" s="253"/>
      <c r="H141" s="253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8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8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8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8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8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8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8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8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8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8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8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8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8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8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8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8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8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8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8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8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8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8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8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8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8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8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8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8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8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8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8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8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8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8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8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8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8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8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8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8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8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8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8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8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8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8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8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8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8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8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8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8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8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8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8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8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8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8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8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8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8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8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8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8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8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8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8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8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8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8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8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8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8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8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8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8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8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8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8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8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8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8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8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8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8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8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8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8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8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8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8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8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8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8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8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8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8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8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8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8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8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8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8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8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8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8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8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8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8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8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8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8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8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8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8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8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8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8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8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8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8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8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8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8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8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8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8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8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8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8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8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8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8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8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8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8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8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8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8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8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8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8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8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8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8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8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8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8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8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8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8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8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8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8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8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8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8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8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8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8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8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8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8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8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8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8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8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8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8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8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8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8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8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8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8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8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8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8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8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8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8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8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8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8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8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8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8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8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8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8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8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8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8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8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8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8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8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8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8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8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8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8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8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8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8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8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8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8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8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8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8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8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8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8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8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8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8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8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8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8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8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8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8"/>
  <sheetViews>
    <sheetView zoomScale="83" zoomScaleNormal="70" workbookViewId="0">
      <selection activeCell="D14" sqref="D14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2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2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2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2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2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283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28" ht="20.25">
      <c r="A6" s="15" t="s">
        <v>847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2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44250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28" ht="15">
      <c r="B8" s="16" t="s">
        <v>545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28" ht="38.25">
      <c r="A9" s="17" t="s">
        <v>16</v>
      </c>
      <c r="B9" s="18" t="s">
        <v>535</v>
      </c>
      <c r="C9" s="18"/>
      <c r="D9" s="19" t="s">
        <v>546</v>
      </c>
      <c r="E9" s="18" t="s">
        <v>547</v>
      </c>
      <c r="F9" s="18" t="s">
        <v>548</v>
      </c>
      <c r="G9" s="18" t="s">
        <v>549</v>
      </c>
      <c r="H9" s="18" t="s">
        <v>550</v>
      </c>
      <c r="I9" s="18" t="s">
        <v>551</v>
      </c>
      <c r="J9" s="58" t="s">
        <v>552</v>
      </c>
      <c r="K9" s="59" t="s">
        <v>553</v>
      </c>
      <c r="L9" s="60" t="s">
        <v>822</v>
      </c>
      <c r="M9" s="60" t="s">
        <v>821</v>
      </c>
      <c r="N9" s="18" t="s">
        <v>555</v>
      </c>
      <c r="O9" s="19" t="s">
        <v>556</v>
      </c>
      <c r="Q9" s="13"/>
      <c r="R9" s="14"/>
      <c r="S9" s="13"/>
      <c r="T9" s="13"/>
      <c r="U9" s="13"/>
      <c r="V9" s="13"/>
      <c r="W9" s="13"/>
      <c r="X9" s="13"/>
    </row>
    <row r="10" spans="1:28" s="2" customFormat="1" ht="14.25">
      <c r="A10" s="488">
        <v>1</v>
      </c>
      <c r="B10" s="489">
        <v>44175</v>
      </c>
      <c r="C10" s="451"/>
      <c r="D10" s="449" t="s">
        <v>773</v>
      </c>
      <c r="E10" s="450" t="s">
        <v>558</v>
      </c>
      <c r="F10" s="447">
        <v>1427.5</v>
      </c>
      <c r="G10" s="468">
        <v>1330</v>
      </c>
      <c r="H10" s="447">
        <v>1535</v>
      </c>
      <c r="I10" s="465" t="s">
        <v>830</v>
      </c>
      <c r="J10" s="448" t="s">
        <v>869</v>
      </c>
      <c r="K10" s="466">
        <f t="shared" ref="K10" si="0">H10-F10</f>
        <v>107.5</v>
      </c>
      <c r="L10" s="444">
        <f t="shared" ref="L10" si="1">(F10*-0.8)/100</f>
        <v>-11.42</v>
      </c>
      <c r="M10" s="445">
        <f>(K10+L10)/F10</f>
        <v>6.7306479859894922E-2</v>
      </c>
      <c r="N10" s="448" t="s">
        <v>557</v>
      </c>
      <c r="O10" s="446">
        <v>44231</v>
      </c>
      <c r="P10" s="383"/>
      <c r="Q10" s="61"/>
      <c r="R10" s="323" t="s">
        <v>560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s="37" customFormat="1" ht="14.25">
      <c r="A11" s="467">
        <v>2</v>
      </c>
      <c r="B11" s="464">
        <v>44201</v>
      </c>
      <c r="C11" s="451"/>
      <c r="D11" s="449" t="s">
        <v>74</v>
      </c>
      <c r="E11" s="450" t="s">
        <v>558</v>
      </c>
      <c r="F11" s="447">
        <v>3540</v>
      </c>
      <c r="G11" s="468">
        <v>3295</v>
      </c>
      <c r="H11" s="447">
        <f>(3682.5+3520)/2</f>
        <v>3601.25</v>
      </c>
      <c r="I11" s="465" t="s">
        <v>833</v>
      </c>
      <c r="J11" s="448" t="s">
        <v>812</v>
      </c>
      <c r="K11" s="466">
        <f t="shared" ref="K11:K12" si="2">H11-F11</f>
        <v>61.25</v>
      </c>
      <c r="L11" s="444">
        <f t="shared" ref="L11" si="3">(F11*-0.8)/100</f>
        <v>-28.32</v>
      </c>
      <c r="M11" s="445">
        <f>(K11+L11)/F11</f>
        <v>9.3022598870056497E-3</v>
      </c>
      <c r="N11" s="448" t="s">
        <v>557</v>
      </c>
      <c r="O11" s="446">
        <v>44228</v>
      </c>
      <c r="P11" s="459"/>
      <c r="Q11" s="4"/>
      <c r="R11" s="460" t="s">
        <v>560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37" customFormat="1" ht="14.25">
      <c r="A12" s="509">
        <v>3</v>
      </c>
      <c r="B12" s="510">
        <v>44229</v>
      </c>
      <c r="C12" s="511"/>
      <c r="D12" s="449" t="s">
        <v>403</v>
      </c>
      <c r="E12" s="512" t="s">
        <v>558</v>
      </c>
      <c r="F12" s="447">
        <v>2197.5</v>
      </c>
      <c r="G12" s="513">
        <v>2070</v>
      </c>
      <c r="H12" s="447">
        <v>2357.5</v>
      </c>
      <c r="I12" s="514" t="s">
        <v>850</v>
      </c>
      <c r="J12" s="466" t="s">
        <v>884</v>
      </c>
      <c r="K12" s="466">
        <f t="shared" si="2"/>
        <v>160</v>
      </c>
      <c r="L12" s="444">
        <f>(F12*-0.8)/100</f>
        <v>-17.579999999999998</v>
      </c>
      <c r="M12" s="445">
        <f t="shared" ref="M12" si="4">(K12+L12)/F12</f>
        <v>6.481001137656428E-2</v>
      </c>
      <c r="N12" s="515" t="s">
        <v>557</v>
      </c>
      <c r="O12" s="446">
        <v>43869</v>
      </c>
      <c r="P12" s="459"/>
      <c r="Q12" s="4"/>
      <c r="R12" s="460" t="s">
        <v>560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37" customFormat="1" ht="14.25">
      <c r="A13" s="482">
        <v>4</v>
      </c>
      <c r="B13" s="483">
        <v>44229</v>
      </c>
      <c r="C13" s="421"/>
      <c r="D13" s="414" t="s">
        <v>114</v>
      </c>
      <c r="E13" s="415" t="s">
        <v>558</v>
      </c>
      <c r="F13" s="389" t="s">
        <v>848</v>
      </c>
      <c r="G13" s="486">
        <v>2090</v>
      </c>
      <c r="H13" s="389"/>
      <c r="I13" s="485" t="s">
        <v>849</v>
      </c>
      <c r="J13" s="354" t="s">
        <v>559</v>
      </c>
      <c r="K13" s="484"/>
      <c r="L13" s="408"/>
      <c r="M13" s="404"/>
      <c r="N13" s="354"/>
      <c r="O13" s="411"/>
      <c r="P13" s="459"/>
      <c r="Q13" s="4"/>
      <c r="R13" s="460" t="s">
        <v>560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37" customFormat="1" ht="14.25">
      <c r="A14" s="467">
        <v>5</v>
      </c>
      <c r="B14" s="464">
        <v>44231</v>
      </c>
      <c r="C14" s="451"/>
      <c r="D14" s="449" t="s">
        <v>268</v>
      </c>
      <c r="E14" s="450" t="s">
        <v>558</v>
      </c>
      <c r="F14" s="447">
        <v>2190</v>
      </c>
      <c r="G14" s="468">
        <v>1995</v>
      </c>
      <c r="H14" s="447">
        <v>2330</v>
      </c>
      <c r="I14" s="465">
        <v>2500</v>
      </c>
      <c r="J14" s="448" t="s">
        <v>685</v>
      </c>
      <c r="K14" s="466">
        <f t="shared" ref="K14:K15" si="5">H14-F14</f>
        <v>140</v>
      </c>
      <c r="L14" s="444">
        <f>(F14*-0.07)/100</f>
        <v>-1.5330000000000001</v>
      </c>
      <c r="M14" s="445">
        <f t="shared" ref="M14:M15" si="6">(K14+L14)/F14</f>
        <v>6.3226940639269411E-2</v>
      </c>
      <c r="N14" s="448" t="s">
        <v>557</v>
      </c>
      <c r="O14" s="472">
        <v>43865</v>
      </c>
      <c r="P14" s="459"/>
      <c r="Q14" s="4"/>
      <c r="R14" s="460" t="s">
        <v>560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37" customFormat="1" ht="14.25">
      <c r="A15" s="467">
        <v>6</v>
      </c>
      <c r="B15" s="464">
        <v>44236</v>
      </c>
      <c r="C15" s="451"/>
      <c r="D15" s="449" t="s">
        <v>773</v>
      </c>
      <c r="E15" s="450" t="s">
        <v>558</v>
      </c>
      <c r="F15" s="447">
        <v>1597.5</v>
      </c>
      <c r="G15" s="468">
        <v>1514</v>
      </c>
      <c r="H15" s="447">
        <v>1702.5</v>
      </c>
      <c r="I15" s="465" t="s">
        <v>883</v>
      </c>
      <c r="J15" s="466" t="s">
        <v>898</v>
      </c>
      <c r="K15" s="466">
        <f t="shared" si="5"/>
        <v>105</v>
      </c>
      <c r="L15" s="444">
        <f>(F15*-0.8)/100</f>
        <v>-12.78</v>
      </c>
      <c r="M15" s="445">
        <f t="shared" si="6"/>
        <v>5.772769953051643E-2</v>
      </c>
      <c r="N15" s="515" t="s">
        <v>557</v>
      </c>
      <c r="O15" s="446">
        <v>43873</v>
      </c>
      <c r="P15" s="459"/>
      <c r="Q15" s="4"/>
      <c r="R15" s="460" t="s">
        <v>560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37" customFormat="1" ht="14.25">
      <c r="A16" s="482">
        <v>7</v>
      </c>
      <c r="B16" s="517">
        <v>44236</v>
      </c>
      <c r="C16" s="421"/>
      <c r="D16" s="414" t="s">
        <v>268</v>
      </c>
      <c r="E16" s="415" t="s">
        <v>558</v>
      </c>
      <c r="F16" s="389" t="s">
        <v>885</v>
      </c>
      <c r="G16" s="486">
        <v>2070</v>
      </c>
      <c r="H16" s="389"/>
      <c r="I16" s="485" t="s">
        <v>886</v>
      </c>
      <c r="J16" s="354" t="s">
        <v>559</v>
      </c>
      <c r="K16" s="484"/>
      <c r="L16" s="408"/>
      <c r="M16" s="404"/>
      <c r="N16" s="354"/>
      <c r="O16" s="411"/>
      <c r="P16" s="459"/>
      <c r="Q16" s="4"/>
      <c r="R16" s="460" t="s">
        <v>560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554">
        <v>8</v>
      </c>
      <c r="B17" s="555">
        <v>44246</v>
      </c>
      <c r="C17" s="556"/>
      <c r="D17" s="557" t="s">
        <v>161</v>
      </c>
      <c r="E17" s="558" t="s">
        <v>558</v>
      </c>
      <c r="F17" s="559">
        <v>43.9</v>
      </c>
      <c r="G17" s="560">
        <v>41.4</v>
      </c>
      <c r="H17" s="559">
        <v>41.75</v>
      </c>
      <c r="I17" s="561" t="s">
        <v>941</v>
      </c>
      <c r="J17" s="562" t="s">
        <v>942</v>
      </c>
      <c r="K17" s="563">
        <f>H17-F17</f>
        <v>-2.1499999999999986</v>
      </c>
      <c r="L17" s="564">
        <f>(F17*-0.07)/100</f>
        <v>-3.0730000000000004E-2</v>
      </c>
      <c r="M17" s="565">
        <f t="shared" ref="M17" si="7">(K17+L17)/F17</f>
        <v>-4.9674943052391771E-2</v>
      </c>
      <c r="N17" s="562" t="s">
        <v>621</v>
      </c>
      <c r="O17" s="566">
        <v>43880</v>
      </c>
      <c r="P17" s="459"/>
      <c r="Q17" s="4"/>
      <c r="R17" s="460" t="s">
        <v>560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516">
        <v>9</v>
      </c>
      <c r="B18" s="517">
        <v>44246</v>
      </c>
      <c r="C18" s="421"/>
      <c r="D18" s="414" t="s">
        <v>239</v>
      </c>
      <c r="E18" s="415" t="s">
        <v>558</v>
      </c>
      <c r="F18" s="389" t="s">
        <v>943</v>
      </c>
      <c r="G18" s="486">
        <v>70</v>
      </c>
      <c r="H18" s="389"/>
      <c r="I18" s="519" t="s">
        <v>944</v>
      </c>
      <c r="J18" s="354" t="s">
        <v>559</v>
      </c>
      <c r="K18" s="518"/>
      <c r="L18" s="408"/>
      <c r="M18" s="404"/>
      <c r="N18" s="354"/>
      <c r="O18" s="411"/>
      <c r="P18" s="459"/>
      <c r="Q18" s="4"/>
      <c r="R18" s="460" t="s">
        <v>560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7" customFormat="1" ht="14.25">
      <c r="A19" s="516">
        <v>10</v>
      </c>
      <c r="B19" s="517">
        <v>44249</v>
      </c>
      <c r="C19" s="421"/>
      <c r="D19" s="414" t="s">
        <v>491</v>
      </c>
      <c r="E19" s="415" t="s">
        <v>558</v>
      </c>
      <c r="F19" s="389" t="s">
        <v>958</v>
      </c>
      <c r="G19" s="486">
        <v>475</v>
      </c>
      <c r="H19" s="389"/>
      <c r="I19" s="519" t="s">
        <v>959</v>
      </c>
      <c r="J19" s="354" t="s">
        <v>559</v>
      </c>
      <c r="K19" s="524"/>
      <c r="L19" s="408"/>
      <c r="M19" s="404"/>
      <c r="N19" s="354"/>
      <c r="O19" s="411"/>
      <c r="P19" s="459"/>
      <c r="Q19" s="4"/>
      <c r="R19" s="460" t="s">
        <v>794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38" s="2" customFormat="1" ht="14.25">
      <c r="A20" s="360"/>
      <c r="B20" s="375"/>
      <c r="C20" s="376"/>
      <c r="D20" s="387"/>
      <c r="E20" s="380"/>
      <c r="F20" s="380"/>
      <c r="G20" s="385"/>
      <c r="H20" s="380"/>
      <c r="I20" s="377"/>
      <c r="J20" s="382"/>
      <c r="K20" s="382"/>
      <c r="L20" s="390"/>
      <c r="M20" s="353"/>
      <c r="N20" s="363"/>
      <c r="O20" s="359"/>
      <c r="P20" s="383"/>
      <c r="Q20" s="61"/>
      <c r="R20" s="323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435"/>
      <c r="B21" s="436"/>
      <c r="C21" s="437"/>
      <c r="D21" s="438"/>
      <c r="E21" s="439"/>
      <c r="F21" s="439"/>
      <c r="G21" s="402"/>
      <c r="H21" s="439"/>
      <c r="I21" s="440"/>
      <c r="J21" s="403"/>
      <c r="K21" s="403"/>
      <c r="L21" s="441"/>
      <c r="M21" s="76"/>
      <c r="N21" s="442"/>
      <c r="O21" s="443"/>
      <c r="P21" s="383"/>
      <c r="Q21" s="61"/>
      <c r="R21" s="323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4.25">
      <c r="A22" s="435"/>
      <c r="B22" s="436"/>
      <c r="C22" s="437"/>
      <c r="D22" s="438"/>
      <c r="E22" s="439"/>
      <c r="F22" s="439"/>
      <c r="G22" s="402"/>
      <c r="H22" s="439"/>
      <c r="I22" s="440"/>
      <c r="J22" s="403"/>
      <c r="K22" s="403"/>
      <c r="L22" s="441"/>
      <c r="M22" s="76"/>
      <c r="N22" s="442"/>
      <c r="O22" s="443"/>
      <c r="P22" s="383"/>
      <c r="Q22" s="61"/>
      <c r="R22" s="323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38" s="2" customFormat="1" ht="12" customHeight="1">
      <c r="A23" s="20" t="s">
        <v>561</v>
      </c>
      <c r="B23" s="21"/>
      <c r="C23" s="22"/>
      <c r="D23" s="23"/>
      <c r="E23" s="24"/>
      <c r="F23" s="25"/>
      <c r="G23" s="25"/>
      <c r="H23" s="25"/>
      <c r="I23" s="25"/>
      <c r="J23" s="62"/>
      <c r="K23" s="25"/>
      <c r="L23" s="391"/>
      <c r="M23" s="35"/>
      <c r="N23" s="62"/>
      <c r="O23" s="63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6" t="s">
        <v>562</v>
      </c>
      <c r="B24" s="20"/>
      <c r="C24" s="20"/>
      <c r="D24" s="20"/>
      <c r="F24" s="27" t="s">
        <v>563</v>
      </c>
      <c r="G24" s="14"/>
      <c r="H24" s="28"/>
      <c r="I24" s="33"/>
      <c r="J24" s="64"/>
      <c r="K24" s="65"/>
      <c r="L24" s="392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 t="s">
        <v>564</v>
      </c>
      <c r="B25" s="20"/>
      <c r="C25" s="20"/>
      <c r="D25" s="20"/>
      <c r="E25" s="29"/>
      <c r="F25" s="27" t="s">
        <v>565</v>
      </c>
      <c r="G25" s="14"/>
      <c r="H25" s="28"/>
      <c r="I25" s="33"/>
      <c r="J25" s="64"/>
      <c r="K25" s="65"/>
      <c r="L25" s="392"/>
      <c r="M25" s="66"/>
      <c r="N25" s="13"/>
      <c r="O25" s="67"/>
      <c r="P25" s="5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2" customFormat="1" ht="12" customHeight="1">
      <c r="A26" s="20"/>
      <c r="B26" s="20"/>
      <c r="C26" s="20"/>
      <c r="D26" s="20"/>
      <c r="E26" s="29"/>
      <c r="F26" s="14"/>
      <c r="G26" s="14"/>
      <c r="H26" s="28"/>
      <c r="I26" s="33"/>
      <c r="J26" s="68"/>
      <c r="K26" s="65"/>
      <c r="L26" s="392"/>
      <c r="M26" s="14"/>
      <c r="N26" s="69"/>
      <c r="O26" s="54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ht="15">
      <c r="A27" s="8"/>
      <c r="B27" s="30" t="s">
        <v>566</v>
      </c>
      <c r="C27" s="30"/>
      <c r="D27" s="30"/>
      <c r="E27" s="30"/>
      <c r="F27" s="31"/>
      <c r="G27" s="29"/>
      <c r="H27" s="29"/>
      <c r="I27" s="70"/>
      <c r="J27" s="71"/>
      <c r="K27" s="72"/>
      <c r="L27" s="393"/>
      <c r="M27" s="9"/>
      <c r="N27" s="8"/>
      <c r="O27" s="50"/>
      <c r="P27" s="4"/>
      <c r="R27" s="79"/>
      <c r="S27" s="13"/>
      <c r="T27" s="13"/>
      <c r="U27" s="13"/>
      <c r="V27" s="13"/>
      <c r="W27" s="13"/>
      <c r="X27" s="13"/>
      <c r="Y27" s="13"/>
      <c r="Z27" s="13"/>
    </row>
    <row r="28" spans="1:38" s="3" customFormat="1" ht="38.25">
      <c r="A28" s="17" t="s">
        <v>16</v>
      </c>
      <c r="B28" s="18" t="s">
        <v>535</v>
      </c>
      <c r="C28" s="18"/>
      <c r="D28" s="19" t="s">
        <v>546</v>
      </c>
      <c r="E28" s="18" t="s">
        <v>547</v>
      </c>
      <c r="F28" s="18" t="s">
        <v>548</v>
      </c>
      <c r="G28" s="18" t="s">
        <v>567</v>
      </c>
      <c r="H28" s="18" t="s">
        <v>550</v>
      </c>
      <c r="I28" s="18" t="s">
        <v>551</v>
      </c>
      <c r="J28" s="18" t="s">
        <v>552</v>
      </c>
      <c r="K28" s="59" t="s">
        <v>568</v>
      </c>
      <c r="L28" s="394" t="s">
        <v>822</v>
      </c>
      <c r="M28" s="60" t="s">
        <v>821</v>
      </c>
      <c r="N28" s="18" t="s">
        <v>555</v>
      </c>
      <c r="O28" s="75" t="s">
        <v>556</v>
      </c>
      <c r="P28" s="4"/>
      <c r="Q28" s="37"/>
      <c r="R28" s="35"/>
      <c r="S28" s="35"/>
      <c r="T28" s="35"/>
    </row>
    <row r="29" spans="1:38" s="371" customFormat="1" ht="15" customHeight="1">
      <c r="A29" s="488">
        <v>1</v>
      </c>
      <c r="B29" s="489">
        <v>44228</v>
      </c>
      <c r="C29" s="451"/>
      <c r="D29" s="449" t="s">
        <v>68</v>
      </c>
      <c r="E29" s="450" t="s">
        <v>558</v>
      </c>
      <c r="F29" s="447">
        <v>566</v>
      </c>
      <c r="G29" s="447">
        <v>548</v>
      </c>
      <c r="H29" s="447">
        <v>577</v>
      </c>
      <c r="I29" s="448">
        <v>600</v>
      </c>
      <c r="J29" s="448" t="s">
        <v>856</v>
      </c>
      <c r="K29" s="466">
        <f t="shared" ref="K29:K30" si="8">H29-F29</f>
        <v>11</v>
      </c>
      <c r="L29" s="444">
        <f>(F29*-0.07)/100</f>
        <v>-0.39620000000000005</v>
      </c>
      <c r="M29" s="445">
        <f t="shared" ref="M29:M30" si="9">(K29+L29)/F29</f>
        <v>1.8734628975265018E-2</v>
      </c>
      <c r="N29" s="448" t="s">
        <v>557</v>
      </c>
      <c r="O29" s="472">
        <v>44228</v>
      </c>
      <c r="P29" s="4"/>
      <c r="Q29" s="4"/>
      <c r="R29" s="326" t="s">
        <v>560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71" customFormat="1" ht="15" customHeight="1">
      <c r="A30" s="500">
        <v>2</v>
      </c>
      <c r="B30" s="501">
        <v>44229</v>
      </c>
      <c r="C30" s="502"/>
      <c r="D30" s="503" t="s">
        <v>80</v>
      </c>
      <c r="E30" s="470" t="s">
        <v>558</v>
      </c>
      <c r="F30" s="470">
        <v>627.5</v>
      </c>
      <c r="G30" s="504">
        <v>609</v>
      </c>
      <c r="H30" s="504">
        <v>608.5</v>
      </c>
      <c r="I30" s="470">
        <v>660</v>
      </c>
      <c r="J30" s="471" t="s">
        <v>878</v>
      </c>
      <c r="K30" s="505">
        <f t="shared" si="8"/>
        <v>-19</v>
      </c>
      <c r="L30" s="506">
        <f t="shared" ref="L30:L35" si="10">(F30*-0.7)/100</f>
        <v>-4.3925000000000001</v>
      </c>
      <c r="M30" s="507">
        <f t="shared" si="9"/>
        <v>-3.7278884462151392E-2</v>
      </c>
      <c r="N30" s="471" t="s">
        <v>621</v>
      </c>
      <c r="O30" s="508">
        <v>44235</v>
      </c>
      <c r="P30" s="4"/>
      <c r="Q30" s="4"/>
      <c r="R30" s="326" t="s">
        <v>560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71" customFormat="1" ht="15" customHeight="1">
      <c r="A31" s="488">
        <v>3</v>
      </c>
      <c r="B31" s="489">
        <v>44229</v>
      </c>
      <c r="C31" s="451"/>
      <c r="D31" s="449" t="s">
        <v>141</v>
      </c>
      <c r="E31" s="450" t="s">
        <v>558</v>
      </c>
      <c r="F31" s="447">
        <v>576.5</v>
      </c>
      <c r="G31" s="447">
        <v>560</v>
      </c>
      <c r="H31" s="447">
        <v>590</v>
      </c>
      <c r="I31" s="448" t="s">
        <v>854</v>
      </c>
      <c r="J31" s="448" t="s">
        <v>857</v>
      </c>
      <c r="K31" s="466">
        <f t="shared" ref="K31" si="11">H31-F31</f>
        <v>13.5</v>
      </c>
      <c r="L31" s="444">
        <f t="shared" si="10"/>
        <v>-4.0354999999999999</v>
      </c>
      <c r="M31" s="445">
        <f t="shared" ref="M31" si="12">(K31+L31)/F31</f>
        <v>1.6417172593235042E-2</v>
      </c>
      <c r="N31" s="448" t="s">
        <v>557</v>
      </c>
      <c r="O31" s="446">
        <v>44231</v>
      </c>
      <c r="P31" s="4"/>
      <c r="Q31" s="4"/>
      <c r="R31" s="326" t="s">
        <v>794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71" customFormat="1" ht="15" customHeight="1">
      <c r="A32" s="495">
        <v>4</v>
      </c>
      <c r="B32" s="489">
        <v>44229</v>
      </c>
      <c r="C32" s="496"/>
      <c r="D32" s="497" t="s">
        <v>68</v>
      </c>
      <c r="E32" s="447" t="s">
        <v>558</v>
      </c>
      <c r="F32" s="447">
        <v>601.5</v>
      </c>
      <c r="G32" s="498">
        <v>585</v>
      </c>
      <c r="H32" s="498">
        <v>615.5</v>
      </c>
      <c r="I32" s="447">
        <v>630</v>
      </c>
      <c r="J32" s="448" t="s">
        <v>857</v>
      </c>
      <c r="K32" s="466">
        <f t="shared" ref="K32" si="13">H32-F32</f>
        <v>14</v>
      </c>
      <c r="L32" s="444">
        <f t="shared" si="10"/>
        <v>-4.2104999999999997</v>
      </c>
      <c r="M32" s="445">
        <f t="shared" ref="M32" si="14">(K32+L32)/F32</f>
        <v>1.6275145469659184E-2</v>
      </c>
      <c r="N32" s="448" t="s">
        <v>557</v>
      </c>
      <c r="O32" s="446">
        <v>44230</v>
      </c>
      <c r="P32" s="4"/>
      <c r="Q32" s="4"/>
      <c r="R32" s="326" t="s">
        <v>560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71" customFormat="1" ht="15" customHeight="1">
      <c r="A33" s="488">
        <v>5</v>
      </c>
      <c r="B33" s="489">
        <v>44230</v>
      </c>
      <c r="C33" s="451"/>
      <c r="D33" s="449" t="s">
        <v>131</v>
      </c>
      <c r="E33" s="450" t="s">
        <v>558</v>
      </c>
      <c r="F33" s="447">
        <v>1844</v>
      </c>
      <c r="G33" s="447">
        <v>1790</v>
      </c>
      <c r="H33" s="447">
        <v>1887.5</v>
      </c>
      <c r="I33" s="448" t="s">
        <v>862</v>
      </c>
      <c r="J33" s="448" t="s">
        <v>870</v>
      </c>
      <c r="K33" s="466">
        <f t="shared" ref="K33" si="15">H33-F33</f>
        <v>43.5</v>
      </c>
      <c r="L33" s="444">
        <f t="shared" si="10"/>
        <v>-12.907999999999999</v>
      </c>
      <c r="M33" s="445">
        <f t="shared" ref="M33" si="16">(K33+L33)/F33</f>
        <v>1.6590021691973968E-2</v>
      </c>
      <c r="N33" s="448" t="s">
        <v>557</v>
      </c>
      <c r="O33" s="446">
        <v>44231</v>
      </c>
      <c r="P33" s="4"/>
      <c r="Q33" s="4"/>
      <c r="R33" s="326" t="s">
        <v>560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71" customFormat="1" ht="15" customHeight="1">
      <c r="A34" s="500">
        <v>6</v>
      </c>
      <c r="B34" s="501">
        <v>44231</v>
      </c>
      <c r="C34" s="502"/>
      <c r="D34" s="503" t="s">
        <v>68</v>
      </c>
      <c r="E34" s="470" t="s">
        <v>558</v>
      </c>
      <c r="F34" s="470">
        <v>612.5</v>
      </c>
      <c r="G34" s="504">
        <v>598</v>
      </c>
      <c r="H34" s="504">
        <v>592.5</v>
      </c>
      <c r="I34" s="470" t="s">
        <v>871</v>
      </c>
      <c r="J34" s="471" t="s">
        <v>875</v>
      </c>
      <c r="K34" s="505">
        <f t="shared" ref="K34:K35" si="17">H34-F34</f>
        <v>-20</v>
      </c>
      <c r="L34" s="506">
        <f t="shared" si="10"/>
        <v>-4.2874999999999996</v>
      </c>
      <c r="M34" s="507">
        <f t="shared" ref="M34:M35" si="18">(K34+L34)/F34</f>
        <v>-3.9653061224489798E-2</v>
      </c>
      <c r="N34" s="471" t="s">
        <v>621</v>
      </c>
      <c r="O34" s="508">
        <v>44232</v>
      </c>
      <c r="P34" s="4"/>
      <c r="Q34" s="4"/>
      <c r="R34" s="326" t="s">
        <v>560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71" customFormat="1" ht="15" customHeight="1">
      <c r="A35" s="488">
        <v>7</v>
      </c>
      <c r="B35" s="489">
        <v>44231</v>
      </c>
      <c r="C35" s="451"/>
      <c r="D35" s="449" t="s">
        <v>117</v>
      </c>
      <c r="E35" s="450" t="s">
        <v>558</v>
      </c>
      <c r="F35" s="447">
        <v>472</v>
      </c>
      <c r="G35" s="447">
        <v>457</v>
      </c>
      <c r="H35" s="447">
        <v>485</v>
      </c>
      <c r="I35" s="448" t="s">
        <v>872</v>
      </c>
      <c r="J35" s="448" t="s">
        <v>890</v>
      </c>
      <c r="K35" s="466">
        <f t="shared" si="17"/>
        <v>13</v>
      </c>
      <c r="L35" s="444">
        <f t="shared" si="10"/>
        <v>-3.3039999999999998</v>
      </c>
      <c r="M35" s="445">
        <f t="shared" si="18"/>
        <v>2.0542372881355932E-2</v>
      </c>
      <c r="N35" s="448" t="s">
        <v>557</v>
      </c>
      <c r="O35" s="446">
        <v>44238</v>
      </c>
      <c r="P35" s="4"/>
      <c r="Q35" s="4"/>
      <c r="R35" s="326" t="s">
        <v>560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71" customFormat="1" ht="15" customHeight="1">
      <c r="A36" s="488">
        <v>8</v>
      </c>
      <c r="B36" s="489">
        <v>44232</v>
      </c>
      <c r="C36" s="451"/>
      <c r="D36" s="449" t="s">
        <v>773</v>
      </c>
      <c r="E36" s="450" t="s">
        <v>558</v>
      </c>
      <c r="F36" s="447">
        <v>1520</v>
      </c>
      <c r="G36" s="447">
        <v>1469</v>
      </c>
      <c r="H36" s="447">
        <v>1560</v>
      </c>
      <c r="I36" s="448" t="s">
        <v>859</v>
      </c>
      <c r="J36" s="448" t="s">
        <v>594</v>
      </c>
      <c r="K36" s="466">
        <f t="shared" ref="K36:K37" si="19">H36-F36</f>
        <v>40</v>
      </c>
      <c r="L36" s="444">
        <f>(F36*-0.07)/100</f>
        <v>-1.0640000000000001</v>
      </c>
      <c r="M36" s="445">
        <f t="shared" ref="M36:M37" si="20">(K36+L36)/F36</f>
        <v>2.561578947368421E-2</v>
      </c>
      <c r="N36" s="448" t="s">
        <v>557</v>
      </c>
      <c r="O36" s="472">
        <v>44232</v>
      </c>
      <c r="P36" s="4"/>
      <c r="Q36" s="4"/>
      <c r="R36" s="326" t="s">
        <v>560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71" customFormat="1" ht="15" customHeight="1">
      <c r="A37" s="500">
        <v>9</v>
      </c>
      <c r="B37" s="501">
        <v>44235</v>
      </c>
      <c r="C37" s="502"/>
      <c r="D37" s="503" t="s">
        <v>879</v>
      </c>
      <c r="E37" s="470" t="s">
        <v>558</v>
      </c>
      <c r="F37" s="470">
        <v>221</v>
      </c>
      <c r="G37" s="504">
        <v>214.5</v>
      </c>
      <c r="H37" s="504">
        <v>214.5</v>
      </c>
      <c r="I37" s="470" t="s">
        <v>880</v>
      </c>
      <c r="J37" s="471" t="s">
        <v>899</v>
      </c>
      <c r="K37" s="505">
        <f t="shared" si="19"/>
        <v>-6.5</v>
      </c>
      <c r="L37" s="506">
        <f t="shared" ref="L37" si="21">(F37*-0.7)/100</f>
        <v>-1.5469999999999999</v>
      </c>
      <c r="M37" s="507">
        <f t="shared" si="20"/>
        <v>-3.6411764705882359E-2</v>
      </c>
      <c r="N37" s="471" t="s">
        <v>621</v>
      </c>
      <c r="O37" s="508">
        <v>44232</v>
      </c>
      <c r="P37" s="4"/>
      <c r="Q37" s="4"/>
      <c r="R37" s="326" t="s">
        <v>560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71" customFormat="1" ht="15" customHeight="1">
      <c r="A38" s="488">
        <v>10</v>
      </c>
      <c r="B38" s="489">
        <v>44237</v>
      </c>
      <c r="C38" s="451"/>
      <c r="D38" s="449" t="s">
        <v>126</v>
      </c>
      <c r="E38" s="450" t="s">
        <v>558</v>
      </c>
      <c r="F38" s="447">
        <v>224.5</v>
      </c>
      <c r="G38" s="447">
        <v>218</v>
      </c>
      <c r="H38" s="447">
        <v>227.75</v>
      </c>
      <c r="I38" s="448">
        <v>235</v>
      </c>
      <c r="J38" s="448" t="s">
        <v>901</v>
      </c>
      <c r="K38" s="466">
        <f t="shared" ref="K38:K39" si="22">H38-F38</f>
        <v>3.25</v>
      </c>
      <c r="L38" s="444">
        <f>(F38*-0.07)/100</f>
        <v>-0.15715000000000001</v>
      </c>
      <c r="M38" s="445">
        <f t="shared" ref="M38:M39" si="23">(K38+L38)/F38</f>
        <v>1.3776614699331847E-2</v>
      </c>
      <c r="N38" s="448" t="s">
        <v>557</v>
      </c>
      <c r="O38" s="472">
        <v>44237</v>
      </c>
      <c r="P38" s="4"/>
      <c r="Q38" s="4"/>
      <c r="R38" s="326" t="s">
        <v>560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71" customFormat="1" ht="15" customHeight="1">
      <c r="A39" s="500">
        <v>11</v>
      </c>
      <c r="B39" s="501">
        <v>44239</v>
      </c>
      <c r="C39" s="502"/>
      <c r="D39" s="503" t="s">
        <v>97</v>
      </c>
      <c r="E39" s="470" t="s">
        <v>558</v>
      </c>
      <c r="F39" s="470">
        <v>213</v>
      </c>
      <c r="G39" s="504">
        <v>207</v>
      </c>
      <c r="H39" s="504">
        <v>207</v>
      </c>
      <c r="I39" s="470" t="s">
        <v>900</v>
      </c>
      <c r="J39" s="471" t="s">
        <v>940</v>
      </c>
      <c r="K39" s="505">
        <f t="shared" si="22"/>
        <v>-6</v>
      </c>
      <c r="L39" s="506">
        <f t="shared" ref="L39" si="24">(F39*-0.7)/100</f>
        <v>-1.4909999999999999</v>
      </c>
      <c r="M39" s="507">
        <f t="shared" si="23"/>
        <v>-3.5169014084507039E-2</v>
      </c>
      <c r="N39" s="471" t="s">
        <v>621</v>
      </c>
      <c r="O39" s="508">
        <v>44246</v>
      </c>
      <c r="P39" s="4"/>
      <c r="Q39" s="4"/>
      <c r="R39" s="326" t="s">
        <v>560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71" customFormat="1" ht="15" customHeight="1">
      <c r="A40" s="495">
        <v>12</v>
      </c>
      <c r="B40" s="489">
        <v>44239</v>
      </c>
      <c r="C40" s="496"/>
      <c r="D40" s="497" t="s">
        <v>145</v>
      </c>
      <c r="E40" s="447" t="s">
        <v>558</v>
      </c>
      <c r="F40" s="447">
        <v>173</v>
      </c>
      <c r="G40" s="498">
        <v>168</v>
      </c>
      <c r="H40" s="498">
        <v>183.5</v>
      </c>
      <c r="I40" s="447">
        <v>185</v>
      </c>
      <c r="J40" s="448" t="s">
        <v>882</v>
      </c>
      <c r="K40" s="466">
        <f t="shared" ref="K40:K41" si="25">H40-F40</f>
        <v>10.5</v>
      </c>
      <c r="L40" s="444">
        <f>(F40*-0.07)/100</f>
        <v>-0.12110000000000001</v>
      </c>
      <c r="M40" s="445">
        <f t="shared" ref="M40:M41" si="26">(K40+L40)/F40</f>
        <v>5.9993641618497108E-2</v>
      </c>
      <c r="N40" s="448" t="s">
        <v>557</v>
      </c>
      <c r="O40" s="472">
        <v>44239</v>
      </c>
      <c r="P40" s="4"/>
      <c r="Q40" s="4"/>
      <c r="R40" s="326" t="s">
        <v>560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71" customFormat="1" ht="15" customHeight="1">
      <c r="A41" s="500">
        <v>13</v>
      </c>
      <c r="B41" s="501">
        <v>44242</v>
      </c>
      <c r="C41" s="502"/>
      <c r="D41" s="503" t="s">
        <v>151</v>
      </c>
      <c r="E41" s="470" t="s">
        <v>558</v>
      </c>
      <c r="F41" s="470">
        <v>17400</v>
      </c>
      <c r="G41" s="504">
        <v>16900</v>
      </c>
      <c r="H41" s="504">
        <v>16890</v>
      </c>
      <c r="I41" s="470" t="s">
        <v>904</v>
      </c>
      <c r="J41" s="471" t="s">
        <v>913</v>
      </c>
      <c r="K41" s="505">
        <f t="shared" si="25"/>
        <v>-510</v>
      </c>
      <c r="L41" s="506">
        <f t="shared" ref="L41" si="27">(F41*-0.7)/100</f>
        <v>-121.8</v>
      </c>
      <c r="M41" s="507">
        <f t="shared" si="26"/>
        <v>-3.6310344827586202E-2</v>
      </c>
      <c r="N41" s="471" t="s">
        <v>621</v>
      </c>
      <c r="O41" s="508">
        <v>44244</v>
      </c>
      <c r="P41" s="4"/>
      <c r="Q41" s="4"/>
      <c r="R41" s="326" t="s">
        <v>560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71" customFormat="1" ht="15" customHeight="1">
      <c r="A42" s="500">
        <v>14</v>
      </c>
      <c r="B42" s="501">
        <v>44243</v>
      </c>
      <c r="C42" s="502"/>
      <c r="D42" s="503" t="s">
        <v>773</v>
      </c>
      <c r="E42" s="470" t="s">
        <v>558</v>
      </c>
      <c r="F42" s="470">
        <v>1685</v>
      </c>
      <c r="G42" s="504">
        <v>1635</v>
      </c>
      <c r="H42" s="504">
        <v>1635</v>
      </c>
      <c r="I42" s="470" t="s">
        <v>910</v>
      </c>
      <c r="J42" s="471" t="s">
        <v>956</v>
      </c>
      <c r="K42" s="505">
        <f t="shared" ref="K42" si="28">H42-F42</f>
        <v>-50</v>
      </c>
      <c r="L42" s="506">
        <f t="shared" ref="L42" si="29">(F42*-0.7)/100</f>
        <v>-11.795</v>
      </c>
      <c r="M42" s="507">
        <f t="shared" ref="M42" si="30">(K42+L42)/F42</f>
        <v>-3.6673590504451042E-2</v>
      </c>
      <c r="N42" s="471" t="s">
        <v>621</v>
      </c>
      <c r="O42" s="508">
        <v>44249</v>
      </c>
      <c r="P42" s="4"/>
      <c r="Q42" s="4"/>
      <c r="R42" s="326" t="s">
        <v>560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71" customFormat="1" ht="15" customHeight="1">
      <c r="A43" s="542">
        <v>15</v>
      </c>
      <c r="B43" s="543">
        <v>44244</v>
      </c>
      <c r="C43" s="544"/>
      <c r="D43" s="545" t="s">
        <v>68</v>
      </c>
      <c r="E43" s="546" t="s">
        <v>558</v>
      </c>
      <c r="F43" s="546">
        <v>592.5</v>
      </c>
      <c r="G43" s="547">
        <v>577</v>
      </c>
      <c r="H43" s="547">
        <v>596.5</v>
      </c>
      <c r="I43" s="546" t="s">
        <v>915</v>
      </c>
      <c r="J43" s="548" t="s">
        <v>926</v>
      </c>
      <c r="K43" s="549">
        <f t="shared" ref="K43:K44" si="31">H43-F43</f>
        <v>4</v>
      </c>
      <c r="L43" s="550">
        <f t="shared" ref="L43:L44" si="32">(F43*-0.7)/100</f>
        <v>-4.1475</v>
      </c>
      <c r="M43" s="551">
        <f t="shared" ref="M43:M45" si="33">(K43+L43)/F43</f>
        <v>-2.4894514767932486E-4</v>
      </c>
      <c r="N43" s="548" t="s">
        <v>666</v>
      </c>
      <c r="O43" s="552">
        <v>44245</v>
      </c>
      <c r="P43" s="4"/>
      <c r="Q43" s="4"/>
      <c r="R43" s="326" t="s">
        <v>560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71" customFormat="1" ht="15" customHeight="1">
      <c r="A44" s="500">
        <v>16</v>
      </c>
      <c r="B44" s="501">
        <v>44245</v>
      </c>
      <c r="C44" s="502"/>
      <c r="D44" s="503" t="s">
        <v>182</v>
      </c>
      <c r="E44" s="470" t="s">
        <v>558</v>
      </c>
      <c r="F44" s="470">
        <v>92.5</v>
      </c>
      <c r="G44" s="504">
        <v>89.5</v>
      </c>
      <c r="H44" s="504">
        <v>89.5</v>
      </c>
      <c r="I44" s="470" t="s">
        <v>927</v>
      </c>
      <c r="J44" s="471" t="s">
        <v>955</v>
      </c>
      <c r="K44" s="505">
        <f t="shared" si="31"/>
        <v>-3</v>
      </c>
      <c r="L44" s="506">
        <f t="shared" si="32"/>
        <v>-0.64749999999999996</v>
      </c>
      <c r="M44" s="507">
        <f t="shared" si="33"/>
        <v>-3.9432432432432434E-2</v>
      </c>
      <c r="N44" s="471" t="s">
        <v>621</v>
      </c>
      <c r="O44" s="508">
        <v>44249</v>
      </c>
      <c r="P44" s="4"/>
      <c r="Q44" s="4"/>
      <c r="R44" s="326" t="s">
        <v>560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71" customFormat="1" ht="15" customHeight="1">
      <c r="A45" s="495">
        <v>17</v>
      </c>
      <c r="B45" s="489">
        <v>44249</v>
      </c>
      <c r="C45" s="496"/>
      <c r="D45" s="497" t="s">
        <v>112</v>
      </c>
      <c r="E45" s="447" t="s">
        <v>819</v>
      </c>
      <c r="F45" s="447">
        <v>323.5</v>
      </c>
      <c r="G45" s="498">
        <v>333</v>
      </c>
      <c r="H45" s="498">
        <v>317</v>
      </c>
      <c r="I45" s="447" t="s">
        <v>960</v>
      </c>
      <c r="J45" s="448" t="s">
        <v>961</v>
      </c>
      <c r="K45" s="448">
        <f>F45-H45</f>
        <v>6.5</v>
      </c>
      <c r="L45" s="571">
        <f>(F45*-0.07)/100</f>
        <v>-0.22645000000000004</v>
      </c>
      <c r="M45" s="445">
        <f t="shared" si="33"/>
        <v>1.9392735703245751E-2</v>
      </c>
      <c r="N45" s="448" t="s">
        <v>557</v>
      </c>
      <c r="O45" s="472">
        <v>44249</v>
      </c>
      <c r="P45" s="4"/>
      <c r="Q45" s="4"/>
      <c r="R45" s="326" t="s">
        <v>560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71" customFormat="1" ht="15" customHeight="1">
      <c r="A46" s="396">
        <v>18</v>
      </c>
      <c r="B46" s="420">
        <v>44249</v>
      </c>
      <c r="C46" s="423"/>
      <c r="D46" s="388" t="s">
        <v>155</v>
      </c>
      <c r="E46" s="389" t="s">
        <v>819</v>
      </c>
      <c r="F46" s="389" t="s">
        <v>962</v>
      </c>
      <c r="G46" s="424">
        <v>110.5</v>
      </c>
      <c r="H46" s="424"/>
      <c r="I46" s="389" t="s">
        <v>963</v>
      </c>
      <c r="J46" s="487" t="s">
        <v>559</v>
      </c>
      <c r="K46" s="354"/>
      <c r="L46" s="406"/>
      <c r="M46" s="404"/>
      <c r="N46" s="382"/>
      <c r="O46" s="395"/>
      <c r="P46" s="4"/>
      <c r="Q46" s="4"/>
      <c r="R46" s="326" t="s">
        <v>560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71" customFormat="1" ht="15" customHeight="1">
      <c r="A47" s="396"/>
      <c r="B47" s="420"/>
      <c r="C47" s="423"/>
      <c r="D47" s="388"/>
      <c r="E47" s="389"/>
      <c r="F47" s="389"/>
      <c r="G47" s="424"/>
      <c r="H47" s="424"/>
      <c r="I47" s="389"/>
      <c r="J47" s="396"/>
      <c r="K47" s="354"/>
      <c r="L47" s="406"/>
      <c r="M47" s="404"/>
      <c r="N47" s="382"/>
      <c r="O47" s="395"/>
      <c r="P47" s="4"/>
      <c r="Q47" s="4"/>
      <c r="R47" s="326"/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71" customFormat="1" ht="15" customHeight="1">
      <c r="A48" s="396"/>
      <c r="B48" s="420"/>
      <c r="C48" s="423"/>
      <c r="D48" s="388"/>
      <c r="E48" s="389"/>
      <c r="F48" s="389"/>
      <c r="G48" s="424"/>
      <c r="H48" s="424"/>
      <c r="I48" s="389"/>
      <c r="J48" s="396"/>
      <c r="K48" s="354"/>
      <c r="L48" s="406"/>
      <c r="M48" s="404"/>
      <c r="N48" s="382"/>
      <c r="O48" s="395"/>
      <c r="P48" s="4"/>
      <c r="Q48" s="4"/>
      <c r="R48" s="326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71" customFormat="1" ht="15" customHeight="1">
      <c r="A49" s="396"/>
      <c r="B49" s="420"/>
      <c r="C49" s="423"/>
      <c r="D49" s="388"/>
      <c r="E49" s="389"/>
      <c r="F49" s="389"/>
      <c r="G49" s="424"/>
      <c r="H49" s="424"/>
      <c r="I49" s="389"/>
      <c r="J49" s="354"/>
      <c r="K49" s="354"/>
      <c r="L49" s="406"/>
      <c r="M49" s="404"/>
      <c r="N49" s="382"/>
      <c r="O49" s="395"/>
      <c r="P49" s="4"/>
      <c r="Q49" s="4"/>
      <c r="R49" s="326"/>
      <c r="S49" s="37"/>
      <c r="T49" s="37"/>
      <c r="U49" s="37"/>
      <c r="V49" s="37"/>
      <c r="W49" s="37"/>
      <c r="X49" s="37"/>
      <c r="Y49" s="37"/>
      <c r="Z49" s="37"/>
      <c r="AA49" s="37"/>
    </row>
    <row r="50" spans="1:34" ht="44.25" customHeight="1">
      <c r="A50" s="20" t="s">
        <v>561</v>
      </c>
      <c r="B50" s="36"/>
      <c r="C50" s="36"/>
      <c r="D50" s="37"/>
      <c r="E50" s="33"/>
      <c r="F50" s="33"/>
      <c r="G50" s="32"/>
      <c r="H50" s="32" t="s">
        <v>824</v>
      </c>
      <c r="I50" s="33"/>
      <c r="J50" s="14"/>
      <c r="K50" s="76"/>
      <c r="L50" s="77"/>
      <c r="M50" s="76"/>
      <c r="N50" s="78"/>
      <c r="O50" s="76"/>
      <c r="P50" s="4"/>
      <c r="Q50" s="412"/>
      <c r="R50" s="425"/>
      <c r="S50" s="412"/>
      <c r="T50" s="412"/>
      <c r="U50" s="412"/>
      <c r="V50" s="412"/>
      <c r="W50" s="412"/>
      <c r="X50" s="412"/>
      <c r="Y50" s="412"/>
      <c r="Z50" s="37"/>
      <c r="AA50" s="37"/>
      <c r="AB50" s="37"/>
    </row>
    <row r="51" spans="1:34" s="3" customFormat="1">
      <c r="A51" s="26" t="s">
        <v>562</v>
      </c>
      <c r="B51" s="20"/>
      <c r="C51" s="20"/>
      <c r="D51" s="20"/>
      <c r="E51" s="2"/>
      <c r="F51" s="27" t="s">
        <v>563</v>
      </c>
      <c r="G51" s="38"/>
      <c r="H51" s="39"/>
      <c r="I51" s="79"/>
      <c r="J51" s="14"/>
      <c r="K51" s="80"/>
      <c r="L51" s="81"/>
      <c r="M51" s="82"/>
      <c r="N51" s="83"/>
      <c r="O51" s="84"/>
      <c r="P51" s="2"/>
      <c r="Q51" s="1"/>
      <c r="R51" s="9"/>
      <c r="Z51" s="6"/>
      <c r="AA51" s="6"/>
      <c r="AB51" s="6"/>
      <c r="AC51" s="6"/>
      <c r="AD51" s="6"/>
      <c r="AE51" s="6"/>
      <c r="AF51" s="6"/>
      <c r="AG51" s="6"/>
      <c r="AH51" s="6"/>
    </row>
    <row r="52" spans="1:34" s="6" customFormat="1" ht="14.25" customHeight="1">
      <c r="A52" s="26"/>
      <c r="B52" s="20"/>
      <c r="C52" s="20"/>
      <c r="D52" s="20"/>
      <c r="E52" s="29"/>
      <c r="F52" s="27" t="s">
        <v>565</v>
      </c>
      <c r="G52" s="38"/>
      <c r="H52" s="39"/>
      <c r="I52" s="79"/>
      <c r="J52" s="14"/>
      <c r="K52" s="80"/>
      <c r="L52" s="81"/>
      <c r="M52" s="82"/>
      <c r="N52" s="83"/>
      <c r="O52" s="84"/>
      <c r="P52" s="2"/>
      <c r="Q52" s="1"/>
      <c r="R52" s="9"/>
      <c r="S52" s="3"/>
      <c r="Y52" s="3"/>
      <c r="Z52" s="3"/>
    </row>
    <row r="53" spans="1:34" s="6" customFormat="1" ht="14.25" customHeight="1">
      <c r="A53" s="20"/>
      <c r="B53" s="20"/>
      <c r="C53" s="20"/>
      <c r="D53" s="20"/>
      <c r="E53" s="29"/>
      <c r="F53" s="14"/>
      <c r="G53" s="14"/>
      <c r="H53" s="28"/>
      <c r="I53" s="33"/>
      <c r="J53" s="68"/>
      <c r="K53" s="65"/>
      <c r="L53" s="66"/>
      <c r="M53" s="14"/>
      <c r="N53" s="69"/>
      <c r="O53" s="54"/>
      <c r="P53" s="5"/>
      <c r="Q53" s="1"/>
      <c r="R53" s="9"/>
      <c r="S53" s="3"/>
      <c r="Y53" s="3"/>
      <c r="Z53" s="3"/>
    </row>
    <row r="54" spans="1:34" s="6" customFormat="1" ht="15">
      <c r="A54" s="40" t="s">
        <v>572</v>
      </c>
      <c r="B54" s="40"/>
      <c r="C54" s="40"/>
      <c r="D54" s="40"/>
      <c r="E54" s="29"/>
      <c r="F54" s="14"/>
      <c r="G54" s="9"/>
      <c r="H54" s="14"/>
      <c r="I54" s="9"/>
      <c r="J54" s="85"/>
      <c r="K54" s="9"/>
      <c r="L54" s="9"/>
      <c r="M54" s="9"/>
      <c r="N54" s="9"/>
      <c r="O54" s="86"/>
      <c r="P54"/>
      <c r="Q54" s="1"/>
      <c r="R54" s="9"/>
      <c r="S54" s="3"/>
      <c r="Y54" s="3"/>
      <c r="Z54" s="3"/>
    </row>
    <row r="55" spans="1:34" s="6" customFormat="1" ht="38.25">
      <c r="A55" s="18" t="s">
        <v>16</v>
      </c>
      <c r="B55" s="18" t="s">
        <v>535</v>
      </c>
      <c r="C55" s="18"/>
      <c r="D55" s="19" t="s">
        <v>546</v>
      </c>
      <c r="E55" s="18" t="s">
        <v>547</v>
      </c>
      <c r="F55" s="18" t="s">
        <v>548</v>
      </c>
      <c r="G55" s="18" t="s">
        <v>567</v>
      </c>
      <c r="H55" s="18" t="s">
        <v>550</v>
      </c>
      <c r="I55" s="18" t="s">
        <v>551</v>
      </c>
      <c r="J55" s="17" t="s">
        <v>552</v>
      </c>
      <c r="K55" s="74" t="s">
        <v>573</v>
      </c>
      <c r="L55" s="60" t="s">
        <v>822</v>
      </c>
      <c r="M55" s="74" t="s">
        <v>569</v>
      </c>
      <c r="N55" s="18" t="s">
        <v>570</v>
      </c>
      <c r="O55" s="17" t="s">
        <v>555</v>
      </c>
      <c r="P55" s="87" t="s">
        <v>556</v>
      </c>
      <c r="Q55" s="1"/>
      <c r="R55" s="14"/>
      <c r="S55" s="3"/>
      <c r="Y55" s="3"/>
      <c r="Z55" s="3"/>
    </row>
    <row r="56" spans="1:34" s="371" customFormat="1" ht="13.9" customHeight="1">
      <c r="A56" s="494">
        <v>1</v>
      </c>
      <c r="B56" s="489">
        <v>44229</v>
      </c>
      <c r="C56" s="451"/>
      <c r="D56" s="449" t="s">
        <v>851</v>
      </c>
      <c r="E56" s="450" t="s">
        <v>558</v>
      </c>
      <c r="F56" s="447">
        <v>925.5</v>
      </c>
      <c r="G56" s="447">
        <v>905</v>
      </c>
      <c r="H56" s="447">
        <v>941</v>
      </c>
      <c r="I56" s="448" t="s">
        <v>852</v>
      </c>
      <c r="J56" s="448" t="s">
        <v>868</v>
      </c>
      <c r="K56" s="490">
        <f t="shared" ref="K56" si="34">H56-F56</f>
        <v>15.5</v>
      </c>
      <c r="L56" s="491">
        <f t="shared" ref="L56" si="35">(H56*N56)*0.035%</f>
        <v>214.07750000000004</v>
      </c>
      <c r="M56" s="492">
        <f t="shared" ref="M56" si="36">(K56*N56)-L56</f>
        <v>9860.9225000000006</v>
      </c>
      <c r="N56" s="448">
        <v>650</v>
      </c>
      <c r="O56" s="493" t="s">
        <v>557</v>
      </c>
      <c r="P56" s="446">
        <v>44230</v>
      </c>
      <c r="Q56" s="365"/>
      <c r="R56" s="326" t="s">
        <v>794</v>
      </c>
      <c r="S56" s="37"/>
      <c r="Y56" s="37"/>
      <c r="Z56" s="37"/>
    </row>
    <row r="57" spans="1:34" s="371" customFormat="1" ht="13.9" customHeight="1">
      <c r="A57" s="494">
        <v>2</v>
      </c>
      <c r="B57" s="489">
        <v>44229</v>
      </c>
      <c r="C57" s="451"/>
      <c r="D57" s="449" t="s">
        <v>853</v>
      </c>
      <c r="E57" s="450" t="s">
        <v>558</v>
      </c>
      <c r="F57" s="447">
        <v>1930</v>
      </c>
      <c r="G57" s="447">
        <v>1885</v>
      </c>
      <c r="H57" s="447">
        <v>1964</v>
      </c>
      <c r="I57" s="448">
        <v>2000</v>
      </c>
      <c r="J57" s="448" t="s">
        <v>571</v>
      </c>
      <c r="K57" s="490">
        <f t="shared" ref="K57" si="37">H57-F57</f>
        <v>34</v>
      </c>
      <c r="L57" s="491">
        <f t="shared" ref="L57:L58" si="38">(H57*N57)*0.035%</f>
        <v>171.85000000000002</v>
      </c>
      <c r="M57" s="492">
        <f t="shared" ref="M57" si="39">(K57*N57)-L57</f>
        <v>8328.15</v>
      </c>
      <c r="N57" s="448">
        <v>250</v>
      </c>
      <c r="O57" s="493" t="s">
        <v>557</v>
      </c>
      <c r="P57" s="446">
        <v>44235</v>
      </c>
      <c r="Q57" s="365"/>
      <c r="R57" s="326" t="s">
        <v>560</v>
      </c>
      <c r="S57" s="37"/>
      <c r="Y57" s="37"/>
      <c r="Z57" s="37"/>
    </row>
    <row r="58" spans="1:34" s="37" customFormat="1" ht="14.25">
      <c r="A58" s="478">
        <v>3</v>
      </c>
      <c r="B58" s="479">
        <v>44230</v>
      </c>
      <c r="C58" s="479"/>
      <c r="D58" s="469" t="s">
        <v>855</v>
      </c>
      <c r="E58" s="470" t="s">
        <v>819</v>
      </c>
      <c r="F58" s="470">
        <v>14700</v>
      </c>
      <c r="G58" s="480">
        <v>14820</v>
      </c>
      <c r="H58" s="480">
        <v>14820</v>
      </c>
      <c r="I58" s="470">
        <v>14500</v>
      </c>
      <c r="J58" s="471" t="s">
        <v>863</v>
      </c>
      <c r="K58" s="471">
        <f>F58-H58</f>
        <v>-120</v>
      </c>
      <c r="L58" s="471">
        <f t="shared" si="38"/>
        <v>389.02500000000003</v>
      </c>
      <c r="M58" s="471">
        <f>(K58*N58)-L58</f>
        <v>-9389.0249999999996</v>
      </c>
      <c r="N58" s="471">
        <v>75</v>
      </c>
      <c r="O58" s="471" t="s">
        <v>621</v>
      </c>
      <c r="P58" s="499">
        <v>44230</v>
      </c>
      <c r="Q58" s="365"/>
      <c r="R58" s="326" t="s">
        <v>560</v>
      </c>
      <c r="Z58" s="371"/>
      <c r="AA58" s="371"/>
      <c r="AB58" s="371"/>
      <c r="AC58" s="371"/>
      <c r="AD58" s="371"/>
      <c r="AE58" s="371"/>
      <c r="AF58" s="371"/>
      <c r="AG58" s="371"/>
      <c r="AH58" s="371"/>
    </row>
    <row r="59" spans="1:34" s="371" customFormat="1" ht="13.9" customHeight="1">
      <c r="A59" s="494">
        <v>4</v>
      </c>
      <c r="B59" s="489">
        <v>44230</v>
      </c>
      <c r="C59" s="451"/>
      <c r="D59" s="449" t="s">
        <v>858</v>
      </c>
      <c r="E59" s="450" t="s">
        <v>558</v>
      </c>
      <c r="F59" s="447">
        <v>1569</v>
      </c>
      <c r="G59" s="447">
        <v>1545</v>
      </c>
      <c r="H59" s="447">
        <v>1586</v>
      </c>
      <c r="I59" s="448" t="s">
        <v>859</v>
      </c>
      <c r="J59" s="448" t="s">
        <v>860</v>
      </c>
      <c r="K59" s="490">
        <f>H59-F59</f>
        <v>17</v>
      </c>
      <c r="L59" s="491">
        <f t="shared" ref="L59:L60" si="40">(H59*N59)*0.035%</f>
        <v>305.30500000000006</v>
      </c>
      <c r="M59" s="492">
        <f t="shared" ref="M59:M60" si="41">(K59*N59)-L59</f>
        <v>9044.6949999999997</v>
      </c>
      <c r="N59" s="448">
        <v>550</v>
      </c>
      <c r="O59" s="493" t="s">
        <v>557</v>
      </c>
      <c r="P59" s="472">
        <v>44230</v>
      </c>
      <c r="Q59" s="365"/>
      <c r="R59" s="326" t="s">
        <v>794</v>
      </c>
      <c r="S59" s="37"/>
      <c r="Y59" s="37"/>
      <c r="Z59" s="37"/>
    </row>
    <row r="60" spans="1:34" s="371" customFormat="1" ht="13.9" customHeight="1">
      <c r="A60" s="494">
        <v>5</v>
      </c>
      <c r="B60" s="489">
        <v>44231</v>
      </c>
      <c r="C60" s="451"/>
      <c r="D60" s="449" t="s">
        <v>873</v>
      </c>
      <c r="E60" s="450" t="s">
        <v>558</v>
      </c>
      <c r="F60" s="447">
        <v>924</v>
      </c>
      <c r="G60" s="447">
        <v>903</v>
      </c>
      <c r="H60" s="447">
        <v>942</v>
      </c>
      <c r="I60" s="448" t="s">
        <v>852</v>
      </c>
      <c r="J60" s="448" t="s">
        <v>874</v>
      </c>
      <c r="K60" s="490">
        <f t="shared" ref="K60" si="42">H60-F60</f>
        <v>18</v>
      </c>
      <c r="L60" s="491">
        <f t="shared" si="40"/>
        <v>214.30500000000004</v>
      </c>
      <c r="M60" s="492">
        <f t="shared" si="41"/>
        <v>11485.695</v>
      </c>
      <c r="N60" s="448">
        <v>650</v>
      </c>
      <c r="O60" s="493" t="s">
        <v>557</v>
      </c>
      <c r="P60" s="446">
        <v>44232</v>
      </c>
      <c r="Q60" s="365"/>
      <c r="R60" s="326" t="s">
        <v>794</v>
      </c>
      <c r="S60" s="37"/>
      <c r="Y60" s="37"/>
      <c r="Z60" s="37"/>
    </row>
    <row r="61" spans="1:34" s="371" customFormat="1" ht="13.9" customHeight="1">
      <c r="A61" s="494">
        <v>6</v>
      </c>
      <c r="B61" s="489">
        <v>44232</v>
      </c>
      <c r="C61" s="451"/>
      <c r="D61" s="449" t="s">
        <v>855</v>
      </c>
      <c r="E61" s="450" t="s">
        <v>819</v>
      </c>
      <c r="F61" s="447">
        <v>14980</v>
      </c>
      <c r="G61" s="447">
        <v>15080</v>
      </c>
      <c r="H61" s="447">
        <v>14910</v>
      </c>
      <c r="I61" s="448">
        <v>14800</v>
      </c>
      <c r="J61" s="448" t="s">
        <v>732</v>
      </c>
      <c r="K61" s="490">
        <f>F61-H61</f>
        <v>70</v>
      </c>
      <c r="L61" s="491">
        <f t="shared" ref="L61:L62" si="43">(H61*N61)*0.035%</f>
        <v>391.38750000000005</v>
      </c>
      <c r="M61" s="492">
        <f t="shared" ref="M61:M62" si="44">(K61*N61)-L61</f>
        <v>4858.6125000000002</v>
      </c>
      <c r="N61" s="448">
        <v>75</v>
      </c>
      <c r="O61" s="493" t="s">
        <v>557</v>
      </c>
      <c r="P61" s="472">
        <v>44232</v>
      </c>
      <c r="Q61" s="365"/>
      <c r="R61" s="326" t="s">
        <v>560</v>
      </c>
      <c r="S61" s="37"/>
      <c r="Y61" s="37"/>
      <c r="Z61" s="37"/>
    </row>
    <row r="62" spans="1:34" s="371" customFormat="1" ht="13.9" customHeight="1">
      <c r="A62" s="494">
        <v>7</v>
      </c>
      <c r="B62" s="489">
        <v>44235</v>
      </c>
      <c r="C62" s="451"/>
      <c r="D62" s="449" t="s">
        <v>881</v>
      </c>
      <c r="E62" s="450" t="s">
        <v>558</v>
      </c>
      <c r="F62" s="447">
        <v>687</v>
      </c>
      <c r="G62" s="447">
        <v>675</v>
      </c>
      <c r="H62" s="447">
        <v>697.5</v>
      </c>
      <c r="I62" s="448">
        <v>710</v>
      </c>
      <c r="J62" s="448" t="s">
        <v>882</v>
      </c>
      <c r="K62" s="490">
        <f t="shared" ref="K62" si="45">H62-F62</f>
        <v>10.5</v>
      </c>
      <c r="L62" s="491">
        <f t="shared" si="43"/>
        <v>268.53750000000002</v>
      </c>
      <c r="M62" s="492">
        <f t="shared" si="44"/>
        <v>11281.4625</v>
      </c>
      <c r="N62" s="448">
        <v>1100</v>
      </c>
      <c r="O62" s="493" t="s">
        <v>557</v>
      </c>
      <c r="P62" s="446">
        <v>44236</v>
      </c>
      <c r="Q62" s="365"/>
      <c r="R62" s="326" t="s">
        <v>560</v>
      </c>
      <c r="S62" s="37"/>
      <c r="Y62" s="37"/>
      <c r="Z62" s="37"/>
    </row>
    <row r="63" spans="1:34" s="371" customFormat="1" ht="13.9" customHeight="1">
      <c r="A63" s="494">
        <v>8</v>
      </c>
      <c r="B63" s="489">
        <v>44242</v>
      </c>
      <c r="C63" s="451"/>
      <c r="D63" s="449" t="s">
        <v>881</v>
      </c>
      <c r="E63" s="450" t="s">
        <v>558</v>
      </c>
      <c r="F63" s="447">
        <v>701.5</v>
      </c>
      <c r="G63" s="447">
        <v>689</v>
      </c>
      <c r="H63" s="447">
        <v>708.25</v>
      </c>
      <c r="I63" s="448">
        <v>720</v>
      </c>
      <c r="J63" s="448" t="s">
        <v>914</v>
      </c>
      <c r="K63" s="490">
        <f t="shared" ref="K63" si="46">H63-F63</f>
        <v>6.75</v>
      </c>
      <c r="L63" s="491">
        <f t="shared" ref="L63" si="47">(H63*N63)*0.035%</f>
        <v>272.67625000000004</v>
      </c>
      <c r="M63" s="492">
        <f t="shared" ref="M63" si="48">(K63*N63)-L63</f>
        <v>7152.3237499999996</v>
      </c>
      <c r="N63" s="448">
        <v>1100</v>
      </c>
      <c r="O63" s="493" t="s">
        <v>557</v>
      </c>
      <c r="P63" s="446">
        <v>44244</v>
      </c>
      <c r="Q63" s="365"/>
      <c r="R63" s="326" t="s">
        <v>560</v>
      </c>
      <c r="S63" s="37"/>
      <c r="Y63" s="37"/>
      <c r="Z63" s="37"/>
    </row>
    <row r="64" spans="1:34" s="371" customFormat="1" ht="13.9" customHeight="1">
      <c r="A64" s="494">
        <v>9</v>
      </c>
      <c r="B64" s="489">
        <v>44243</v>
      </c>
      <c r="C64" s="451"/>
      <c r="D64" s="449" t="s">
        <v>909</v>
      </c>
      <c r="E64" s="450" t="s">
        <v>558</v>
      </c>
      <c r="F64" s="447">
        <v>5790</v>
      </c>
      <c r="G64" s="447">
        <v>5680</v>
      </c>
      <c r="H64" s="447">
        <v>5845</v>
      </c>
      <c r="I64" s="448">
        <v>6000</v>
      </c>
      <c r="J64" s="448" t="s">
        <v>681</v>
      </c>
      <c r="K64" s="490">
        <f t="shared" ref="K64" si="49">H64-F64</f>
        <v>55</v>
      </c>
      <c r="L64" s="491">
        <f t="shared" ref="L64" si="50">(H64*N64)*0.035%</f>
        <v>255.71875000000003</v>
      </c>
      <c r="M64" s="492">
        <f t="shared" ref="M64" si="51">(K64*N64)-L64</f>
        <v>6619.28125</v>
      </c>
      <c r="N64" s="448">
        <v>125</v>
      </c>
      <c r="O64" s="493" t="s">
        <v>557</v>
      </c>
      <c r="P64" s="446">
        <v>44244</v>
      </c>
      <c r="Q64" s="365"/>
      <c r="R64" s="326" t="s">
        <v>560</v>
      </c>
      <c r="S64" s="37"/>
      <c r="Y64" s="37"/>
      <c r="Z64" s="37"/>
    </row>
    <row r="65" spans="1:34" s="371" customFormat="1" ht="13.9" customHeight="1">
      <c r="A65" s="494">
        <v>10</v>
      </c>
      <c r="B65" s="489">
        <v>44244</v>
      </c>
      <c r="C65" s="451"/>
      <c r="D65" s="449" t="s">
        <v>916</v>
      </c>
      <c r="E65" s="450" t="s">
        <v>558</v>
      </c>
      <c r="F65" s="447">
        <v>2407.5</v>
      </c>
      <c r="G65" s="447">
        <v>2367</v>
      </c>
      <c r="H65" s="447">
        <v>2431</v>
      </c>
      <c r="I65" s="448" t="s">
        <v>917</v>
      </c>
      <c r="J65" s="448" t="s">
        <v>928</v>
      </c>
      <c r="K65" s="490">
        <f t="shared" ref="K65" si="52">H65-F65</f>
        <v>23.5</v>
      </c>
      <c r="L65" s="491">
        <f t="shared" ref="L65" si="53">(H65*N65)*0.035%</f>
        <v>255.25500000000002</v>
      </c>
      <c r="M65" s="492">
        <f t="shared" ref="M65" si="54">(K65*N65)-L65</f>
        <v>6794.7449999999999</v>
      </c>
      <c r="N65" s="448">
        <v>300</v>
      </c>
      <c r="O65" s="493" t="s">
        <v>557</v>
      </c>
      <c r="P65" s="446">
        <v>44245</v>
      </c>
      <c r="Q65" s="365"/>
      <c r="R65" s="326" t="s">
        <v>560</v>
      </c>
      <c r="S65" s="37"/>
      <c r="Y65" s="37"/>
      <c r="Z65" s="37"/>
    </row>
    <row r="66" spans="1:34" s="371" customFormat="1" ht="13.9" customHeight="1">
      <c r="A66" s="494">
        <v>11</v>
      </c>
      <c r="B66" s="489">
        <v>44244</v>
      </c>
      <c r="C66" s="451"/>
      <c r="D66" s="449" t="s">
        <v>855</v>
      </c>
      <c r="E66" s="450" t="s">
        <v>819</v>
      </c>
      <c r="F66" s="447">
        <v>15300</v>
      </c>
      <c r="G66" s="447">
        <v>15440</v>
      </c>
      <c r="H66" s="447">
        <v>15220</v>
      </c>
      <c r="I66" s="448">
        <v>15100</v>
      </c>
      <c r="J66" s="448" t="s">
        <v>918</v>
      </c>
      <c r="K66" s="490">
        <f>F66-H66</f>
        <v>80</v>
      </c>
      <c r="L66" s="491">
        <f t="shared" ref="L66:L69" si="55">(H66*N66)*0.035%</f>
        <v>399.52500000000003</v>
      </c>
      <c r="M66" s="492">
        <f t="shared" ref="M66:M68" si="56">(K66*N66)-L66</f>
        <v>5600.4750000000004</v>
      </c>
      <c r="N66" s="448">
        <v>75</v>
      </c>
      <c r="O66" s="493" t="s">
        <v>557</v>
      </c>
      <c r="P66" s="472">
        <v>44244</v>
      </c>
      <c r="Q66" s="365"/>
      <c r="R66" s="326" t="s">
        <v>560</v>
      </c>
      <c r="S66" s="37"/>
      <c r="Y66" s="37"/>
      <c r="Z66" s="37"/>
    </row>
    <row r="67" spans="1:34" s="371" customFormat="1" ht="13.9" customHeight="1">
      <c r="A67" s="494">
        <v>12</v>
      </c>
      <c r="B67" s="489">
        <v>44245</v>
      </c>
      <c r="C67" s="451"/>
      <c r="D67" s="449" t="s">
        <v>929</v>
      </c>
      <c r="E67" s="450" t="s">
        <v>819</v>
      </c>
      <c r="F67" s="447">
        <v>218.5</v>
      </c>
      <c r="G67" s="447">
        <v>221.5</v>
      </c>
      <c r="H67" s="447">
        <v>216.25</v>
      </c>
      <c r="I67" s="448" t="s">
        <v>930</v>
      </c>
      <c r="J67" s="448" t="s">
        <v>931</v>
      </c>
      <c r="K67" s="490">
        <f>F67-H67</f>
        <v>2.25</v>
      </c>
      <c r="L67" s="491">
        <f t="shared" si="55"/>
        <v>302.75000000000006</v>
      </c>
      <c r="M67" s="492">
        <f t="shared" si="56"/>
        <v>8697.25</v>
      </c>
      <c r="N67" s="448">
        <v>4000</v>
      </c>
      <c r="O67" s="493" t="s">
        <v>557</v>
      </c>
      <c r="P67" s="472">
        <v>44245</v>
      </c>
      <c r="Q67" s="365"/>
      <c r="R67" s="326" t="s">
        <v>560</v>
      </c>
      <c r="S67" s="37"/>
      <c r="Y67" s="37"/>
      <c r="Z67" s="37"/>
    </row>
    <row r="68" spans="1:34" s="371" customFormat="1" ht="13.9" customHeight="1">
      <c r="A68" s="569">
        <v>13</v>
      </c>
      <c r="B68" s="501">
        <v>44249</v>
      </c>
      <c r="C68" s="521"/>
      <c r="D68" s="469" t="s">
        <v>916</v>
      </c>
      <c r="E68" s="522" t="s">
        <v>558</v>
      </c>
      <c r="F68" s="470">
        <v>2422</v>
      </c>
      <c r="G68" s="470">
        <v>2385</v>
      </c>
      <c r="H68" s="470">
        <v>2385</v>
      </c>
      <c r="I68" s="471">
        <v>2480</v>
      </c>
      <c r="J68" s="471" t="s">
        <v>966</v>
      </c>
      <c r="K68" s="570">
        <f t="shared" ref="K68" si="57">H68-F68</f>
        <v>-37</v>
      </c>
      <c r="L68" s="572">
        <f t="shared" si="55"/>
        <v>250.42500000000004</v>
      </c>
      <c r="M68" s="573">
        <f t="shared" si="56"/>
        <v>-11350.424999999999</v>
      </c>
      <c r="N68" s="471">
        <v>300</v>
      </c>
      <c r="O68" s="574" t="s">
        <v>621</v>
      </c>
      <c r="P68" s="575">
        <v>44249</v>
      </c>
      <c r="Q68" s="365"/>
      <c r="R68" s="326" t="s">
        <v>560</v>
      </c>
      <c r="S68" s="37"/>
      <c r="Y68" s="37"/>
      <c r="Z68" s="37"/>
    </row>
    <row r="69" spans="1:34" s="371" customFormat="1" ht="13.9" customHeight="1">
      <c r="A69" s="604">
        <v>14</v>
      </c>
      <c r="B69" s="606">
        <v>44249</v>
      </c>
      <c r="C69" s="451"/>
      <c r="D69" s="449" t="s">
        <v>855</v>
      </c>
      <c r="E69" s="450" t="s">
        <v>558</v>
      </c>
      <c r="F69" s="447">
        <v>14750</v>
      </c>
      <c r="G69" s="447"/>
      <c r="H69" s="447">
        <v>14665</v>
      </c>
      <c r="I69" s="448"/>
      <c r="J69" s="608" t="s">
        <v>965</v>
      </c>
      <c r="K69" s="448">
        <f>F69-H69</f>
        <v>85</v>
      </c>
      <c r="L69" s="491">
        <f t="shared" si="55"/>
        <v>384.95625000000007</v>
      </c>
      <c r="M69" s="608">
        <f>(70*N69)-484.96</f>
        <v>4765.04</v>
      </c>
      <c r="N69" s="608">
        <v>75</v>
      </c>
      <c r="O69" s="600" t="s">
        <v>557</v>
      </c>
      <c r="P69" s="602">
        <v>44249</v>
      </c>
      <c r="Q69" s="365"/>
      <c r="R69" s="326" t="s">
        <v>560</v>
      </c>
      <c r="S69" s="37"/>
      <c r="Y69" s="37"/>
      <c r="Z69" s="37"/>
    </row>
    <row r="70" spans="1:34" s="371" customFormat="1" ht="13.9" customHeight="1">
      <c r="A70" s="605"/>
      <c r="B70" s="607"/>
      <c r="C70" s="451"/>
      <c r="D70" s="449" t="s">
        <v>964</v>
      </c>
      <c r="E70" s="450" t="s">
        <v>819</v>
      </c>
      <c r="F70" s="447">
        <v>47.5</v>
      </c>
      <c r="G70" s="447"/>
      <c r="H70" s="447">
        <v>62.5</v>
      </c>
      <c r="I70" s="448"/>
      <c r="J70" s="609"/>
      <c r="K70" s="448">
        <f>F70-H70</f>
        <v>-15</v>
      </c>
      <c r="L70" s="571">
        <v>100</v>
      </c>
      <c r="M70" s="609"/>
      <c r="N70" s="609"/>
      <c r="O70" s="601"/>
      <c r="P70" s="603"/>
      <c r="Q70" s="365"/>
      <c r="R70" s="326" t="s">
        <v>560</v>
      </c>
      <c r="S70" s="37"/>
      <c r="Y70" s="37"/>
      <c r="Z70" s="37"/>
    </row>
    <row r="71" spans="1:34" s="371" customFormat="1" ht="13.9" customHeight="1">
      <c r="A71" s="516"/>
      <c r="B71" s="420"/>
      <c r="C71" s="421"/>
      <c r="D71" s="414"/>
      <c r="E71" s="415"/>
      <c r="F71" s="389"/>
      <c r="G71" s="389"/>
      <c r="H71" s="389"/>
      <c r="I71" s="354"/>
      <c r="J71" s="354"/>
      <c r="K71" s="524"/>
      <c r="L71" s="408"/>
      <c r="M71" s="553"/>
      <c r="N71" s="354"/>
      <c r="O71" s="382"/>
      <c r="P71" s="395"/>
      <c r="Q71" s="365"/>
      <c r="R71" s="326"/>
      <c r="S71" s="37"/>
      <c r="Y71" s="37"/>
      <c r="Z71" s="37"/>
    </row>
    <row r="72" spans="1:34" s="371" customFormat="1" ht="13.9" customHeight="1">
      <c r="A72" s="422"/>
      <c r="B72" s="420"/>
      <c r="C72" s="421"/>
      <c r="D72" s="414"/>
      <c r="E72" s="415"/>
      <c r="F72" s="389"/>
      <c r="G72" s="389"/>
      <c r="H72" s="389"/>
      <c r="I72" s="354"/>
      <c r="J72" s="354"/>
      <c r="K72" s="354"/>
      <c r="L72" s="354"/>
      <c r="M72" s="354"/>
      <c r="N72" s="354"/>
      <c r="O72" s="354"/>
      <c r="P72" s="354"/>
      <c r="Q72" s="365"/>
      <c r="R72" s="326"/>
      <c r="S72" s="37"/>
      <c r="Y72" s="37"/>
      <c r="Z72" s="37"/>
    </row>
    <row r="73" spans="1:34" s="371" customFormat="1" ht="13.9" customHeight="1">
      <c r="A73" s="432"/>
      <c r="B73" s="426"/>
      <c r="C73" s="433"/>
      <c r="D73" s="434"/>
      <c r="E73" s="355"/>
      <c r="F73" s="401"/>
      <c r="G73" s="401"/>
      <c r="H73" s="401"/>
      <c r="I73" s="397"/>
      <c r="J73" s="397"/>
      <c r="K73" s="397"/>
      <c r="L73" s="397"/>
      <c r="M73" s="397"/>
      <c r="N73" s="397"/>
      <c r="O73" s="397"/>
      <c r="P73" s="397"/>
      <c r="Q73" s="365"/>
      <c r="R73" s="326"/>
      <c r="S73" s="37"/>
      <c r="Y73" s="37"/>
      <c r="Z73" s="37"/>
    </row>
    <row r="74" spans="1:34" s="3" customFormat="1">
      <c r="A74" s="41"/>
      <c r="B74" s="42"/>
      <c r="C74" s="43"/>
      <c r="D74" s="44"/>
      <c r="E74" s="45"/>
      <c r="F74" s="46"/>
      <c r="G74" s="46"/>
      <c r="H74" s="46"/>
      <c r="I74" s="46"/>
      <c r="J74" s="14"/>
      <c r="K74" s="88"/>
      <c r="L74" s="88"/>
      <c r="M74" s="14"/>
      <c r="N74" s="13"/>
      <c r="O74" s="89"/>
      <c r="P74" s="2"/>
      <c r="Q74" s="1"/>
      <c r="R74" s="14"/>
      <c r="Z74" s="6"/>
      <c r="AA74" s="6"/>
      <c r="AB74" s="6"/>
      <c r="AC74" s="6"/>
      <c r="AD74" s="6"/>
      <c r="AE74" s="6"/>
      <c r="AF74" s="6"/>
      <c r="AG74" s="6"/>
      <c r="AH74" s="6"/>
    </row>
    <row r="75" spans="1:34" s="3" customFormat="1" ht="15">
      <c r="A75" s="47" t="s">
        <v>574</v>
      </c>
      <c r="B75" s="47"/>
      <c r="C75" s="47"/>
      <c r="D75" s="47"/>
      <c r="E75" s="48"/>
      <c r="F75" s="46"/>
      <c r="G75" s="46"/>
      <c r="H75" s="46"/>
      <c r="I75" s="46"/>
      <c r="J75" s="50"/>
      <c r="K75" s="9"/>
      <c r="L75" s="9"/>
      <c r="M75" s="9"/>
      <c r="N75" s="8"/>
      <c r="O75" s="50"/>
      <c r="P75" s="2"/>
      <c r="Q75" s="1"/>
      <c r="R75" s="14"/>
      <c r="Z75" s="6"/>
      <c r="AA75" s="6"/>
      <c r="AB75" s="6"/>
      <c r="AC75" s="6"/>
      <c r="AD75" s="6"/>
      <c r="AE75" s="6"/>
      <c r="AF75" s="6"/>
      <c r="AG75" s="6"/>
      <c r="AH75" s="6"/>
    </row>
    <row r="76" spans="1:34" s="3" customFormat="1" ht="38.25">
      <c r="A76" s="18" t="s">
        <v>16</v>
      </c>
      <c r="B76" s="18" t="s">
        <v>535</v>
      </c>
      <c r="C76" s="18"/>
      <c r="D76" s="19" t="s">
        <v>546</v>
      </c>
      <c r="E76" s="18" t="s">
        <v>547</v>
      </c>
      <c r="F76" s="18" t="s">
        <v>548</v>
      </c>
      <c r="G76" s="49" t="s">
        <v>567</v>
      </c>
      <c r="H76" s="18" t="s">
        <v>550</v>
      </c>
      <c r="I76" s="18" t="s">
        <v>551</v>
      </c>
      <c r="J76" s="17" t="s">
        <v>552</v>
      </c>
      <c r="K76" s="17" t="s">
        <v>575</v>
      </c>
      <c r="L76" s="60" t="s">
        <v>822</v>
      </c>
      <c r="M76" s="74" t="s">
        <v>569</v>
      </c>
      <c r="N76" s="18" t="s">
        <v>570</v>
      </c>
      <c r="O76" s="18" t="s">
        <v>555</v>
      </c>
      <c r="P76" s="19" t="s">
        <v>556</v>
      </c>
      <c r="Q76" s="1"/>
      <c r="R76" s="14"/>
      <c r="Z76" s="6"/>
      <c r="AA76" s="6"/>
      <c r="AB76" s="6"/>
      <c r="AC76" s="6"/>
      <c r="AD76" s="6"/>
      <c r="AE76" s="6"/>
      <c r="AF76" s="6"/>
      <c r="AG76" s="6"/>
      <c r="AH76" s="6"/>
    </row>
    <row r="77" spans="1:34" s="37" customFormat="1" ht="14.25">
      <c r="A77" s="594">
        <v>1</v>
      </c>
      <c r="B77" s="596">
        <v>44225</v>
      </c>
      <c r="C77" s="521"/>
      <c r="D77" s="469" t="s">
        <v>843</v>
      </c>
      <c r="E77" s="522" t="s">
        <v>558</v>
      </c>
      <c r="F77" s="470">
        <v>215</v>
      </c>
      <c r="G77" s="470"/>
      <c r="H77" s="470">
        <v>0</v>
      </c>
      <c r="I77" s="471"/>
      <c r="J77" s="598" t="s">
        <v>895</v>
      </c>
      <c r="K77" s="471">
        <f>H77-F77</f>
        <v>-215</v>
      </c>
      <c r="L77" s="525">
        <v>100</v>
      </c>
      <c r="M77" s="598">
        <v>-8612.5</v>
      </c>
      <c r="N77" s="598">
        <v>75</v>
      </c>
      <c r="O77" s="590" t="s">
        <v>621</v>
      </c>
      <c r="P77" s="592">
        <v>44238</v>
      </c>
      <c r="Q77" s="365"/>
      <c r="R77" s="326" t="s">
        <v>794</v>
      </c>
      <c r="Z77" s="371"/>
      <c r="AA77" s="371"/>
      <c r="AB77" s="371"/>
      <c r="AC77" s="371"/>
      <c r="AD77" s="371"/>
      <c r="AE77" s="371"/>
      <c r="AF77" s="371"/>
      <c r="AG77" s="371"/>
      <c r="AH77" s="371"/>
    </row>
    <row r="78" spans="1:34" s="37" customFormat="1" ht="14.25">
      <c r="A78" s="595"/>
      <c r="B78" s="597"/>
      <c r="C78" s="521"/>
      <c r="D78" s="469" t="s">
        <v>844</v>
      </c>
      <c r="E78" s="522" t="s">
        <v>819</v>
      </c>
      <c r="F78" s="470">
        <v>97.5</v>
      </c>
      <c r="G78" s="470"/>
      <c r="H78" s="470">
        <v>0</v>
      </c>
      <c r="I78" s="471"/>
      <c r="J78" s="599"/>
      <c r="K78" s="471">
        <f>F78-H78</f>
        <v>97.5</v>
      </c>
      <c r="L78" s="525">
        <v>100</v>
      </c>
      <c r="M78" s="599"/>
      <c r="N78" s="599"/>
      <c r="O78" s="591"/>
      <c r="P78" s="593"/>
      <c r="Q78" s="365"/>
      <c r="R78" s="326" t="s">
        <v>794</v>
      </c>
      <c r="Z78" s="371"/>
      <c r="AA78" s="371"/>
      <c r="AB78" s="371"/>
      <c r="AC78" s="371"/>
      <c r="AD78" s="371"/>
      <c r="AE78" s="371"/>
      <c r="AF78" s="371"/>
      <c r="AG78" s="371"/>
      <c r="AH78" s="371"/>
    </row>
    <row r="79" spans="1:34" s="37" customFormat="1" ht="14.25">
      <c r="A79" s="478">
        <v>2</v>
      </c>
      <c r="B79" s="479">
        <v>44228</v>
      </c>
      <c r="C79" s="479"/>
      <c r="D79" s="469" t="s">
        <v>845</v>
      </c>
      <c r="E79" s="470" t="s">
        <v>558</v>
      </c>
      <c r="F79" s="470">
        <v>67.5</v>
      </c>
      <c r="G79" s="480">
        <v>35</v>
      </c>
      <c r="H79" s="480">
        <v>35</v>
      </c>
      <c r="I79" s="470">
        <v>150</v>
      </c>
      <c r="J79" s="471" t="s">
        <v>888</v>
      </c>
      <c r="K79" s="471">
        <f>H79-F79</f>
        <v>-32.5</v>
      </c>
      <c r="L79" s="471">
        <v>100</v>
      </c>
      <c r="M79" s="471">
        <f>(K79*N79)+L79</f>
        <v>-2337.5</v>
      </c>
      <c r="N79" s="471">
        <v>75</v>
      </c>
      <c r="O79" s="471" t="s">
        <v>621</v>
      </c>
      <c r="P79" s="481">
        <v>44228</v>
      </c>
      <c r="Q79" s="365"/>
      <c r="R79" s="326" t="s">
        <v>560</v>
      </c>
      <c r="Z79" s="371"/>
      <c r="AA79" s="371"/>
      <c r="AB79" s="371"/>
      <c r="AC79" s="371"/>
      <c r="AD79" s="371"/>
      <c r="AE79" s="371"/>
      <c r="AF79" s="371"/>
      <c r="AG79" s="371"/>
      <c r="AH79" s="371"/>
    </row>
    <row r="80" spans="1:34" s="371" customFormat="1" ht="13.9" customHeight="1">
      <c r="A80" s="494">
        <v>3</v>
      </c>
      <c r="B80" s="489">
        <v>44230</v>
      </c>
      <c r="C80" s="451"/>
      <c r="D80" s="449" t="s">
        <v>864</v>
      </c>
      <c r="E80" s="450" t="s">
        <v>558</v>
      </c>
      <c r="F80" s="447">
        <v>51</v>
      </c>
      <c r="G80" s="447">
        <v>18</v>
      </c>
      <c r="H80" s="447">
        <v>71.5</v>
      </c>
      <c r="I80" s="448" t="s">
        <v>865</v>
      </c>
      <c r="J80" s="448" t="s">
        <v>866</v>
      </c>
      <c r="K80" s="490">
        <f>H80-F80</f>
        <v>20.5</v>
      </c>
      <c r="L80" s="491">
        <v>100</v>
      </c>
      <c r="M80" s="492">
        <f t="shared" ref="M80:M81" si="58">(K80*N80)-L80</f>
        <v>1437.5</v>
      </c>
      <c r="N80" s="448">
        <v>75</v>
      </c>
      <c r="O80" s="493" t="s">
        <v>557</v>
      </c>
      <c r="P80" s="472">
        <v>44230</v>
      </c>
      <c r="Q80" s="365"/>
      <c r="R80" s="326" t="s">
        <v>560</v>
      </c>
      <c r="S80" s="37"/>
      <c r="Y80" s="37"/>
      <c r="Z80" s="37"/>
    </row>
    <row r="81" spans="1:34" s="371" customFormat="1" ht="13.9" customHeight="1">
      <c r="A81" s="494">
        <v>4</v>
      </c>
      <c r="B81" s="489">
        <v>44230</v>
      </c>
      <c r="C81" s="451"/>
      <c r="D81" s="449" t="s">
        <v>864</v>
      </c>
      <c r="E81" s="450" t="s">
        <v>558</v>
      </c>
      <c r="F81" s="447">
        <v>52.5</v>
      </c>
      <c r="G81" s="447">
        <v>19</v>
      </c>
      <c r="H81" s="447">
        <v>72</v>
      </c>
      <c r="I81" s="448" t="s">
        <v>865</v>
      </c>
      <c r="J81" s="448" t="s">
        <v>867</v>
      </c>
      <c r="K81" s="490">
        <f>H81-F81</f>
        <v>19.5</v>
      </c>
      <c r="L81" s="491">
        <v>100</v>
      </c>
      <c r="M81" s="492">
        <f t="shared" si="58"/>
        <v>1362.5</v>
      </c>
      <c r="N81" s="448">
        <v>75</v>
      </c>
      <c r="O81" s="493" t="s">
        <v>557</v>
      </c>
      <c r="P81" s="472">
        <v>44230</v>
      </c>
      <c r="Q81" s="365"/>
      <c r="R81" s="326" t="s">
        <v>560</v>
      </c>
      <c r="S81" s="37"/>
      <c r="Y81" s="37"/>
      <c r="Z81" s="37"/>
    </row>
    <row r="82" spans="1:34" s="371" customFormat="1" ht="13.9" customHeight="1">
      <c r="A82" s="520">
        <v>5</v>
      </c>
      <c r="B82" s="501">
        <v>44232</v>
      </c>
      <c r="C82" s="521"/>
      <c r="D82" s="469" t="s">
        <v>876</v>
      </c>
      <c r="E82" s="522" t="s">
        <v>819</v>
      </c>
      <c r="F82" s="470">
        <v>227</v>
      </c>
      <c r="G82" s="470">
        <v>325</v>
      </c>
      <c r="H82" s="470">
        <v>325</v>
      </c>
      <c r="I82" s="471" t="s">
        <v>877</v>
      </c>
      <c r="J82" s="471" t="s">
        <v>887</v>
      </c>
      <c r="K82" s="471">
        <f>F82-H82</f>
        <v>-98</v>
      </c>
      <c r="L82" s="471">
        <v>100</v>
      </c>
      <c r="M82" s="471">
        <f>(K82*N82)+L82</f>
        <v>-7250</v>
      </c>
      <c r="N82" s="471">
        <v>75</v>
      </c>
      <c r="O82" s="471" t="s">
        <v>621</v>
      </c>
      <c r="P82" s="481">
        <v>44236</v>
      </c>
      <c r="Q82" s="365"/>
      <c r="R82" s="326" t="s">
        <v>560</v>
      </c>
      <c r="S82" s="37"/>
      <c r="Y82" s="37"/>
      <c r="Z82" s="37"/>
    </row>
    <row r="83" spans="1:34" s="371" customFormat="1" ht="13.9" customHeight="1">
      <c r="A83" s="488">
        <v>6</v>
      </c>
      <c r="B83" s="489">
        <v>44237</v>
      </c>
      <c r="C83" s="451"/>
      <c r="D83" s="449" t="s">
        <v>889</v>
      </c>
      <c r="E83" s="450" t="s">
        <v>819</v>
      </c>
      <c r="F83" s="447">
        <v>227.5</v>
      </c>
      <c r="G83" s="447">
        <v>325</v>
      </c>
      <c r="H83" s="447">
        <v>175</v>
      </c>
      <c r="I83" s="448" t="s">
        <v>877</v>
      </c>
      <c r="J83" s="448" t="s">
        <v>902</v>
      </c>
      <c r="K83" s="448">
        <f>F83-H83</f>
        <v>52.5</v>
      </c>
      <c r="L83" s="448">
        <v>100</v>
      </c>
      <c r="M83" s="448">
        <f>(K83*N83)+L83</f>
        <v>4037.5</v>
      </c>
      <c r="N83" s="448">
        <v>75</v>
      </c>
      <c r="O83" s="493" t="s">
        <v>557</v>
      </c>
      <c r="P83" s="523">
        <v>44237</v>
      </c>
      <c r="Q83" s="365"/>
      <c r="R83" s="326" t="s">
        <v>560</v>
      </c>
      <c r="S83" s="37"/>
      <c r="Y83" s="37"/>
      <c r="Z83" s="37"/>
    </row>
    <row r="84" spans="1:34" s="371" customFormat="1" ht="13.9" customHeight="1">
      <c r="A84" s="520">
        <v>7</v>
      </c>
      <c r="B84" s="501">
        <v>44237</v>
      </c>
      <c r="C84" s="521"/>
      <c r="D84" s="469" t="s">
        <v>889</v>
      </c>
      <c r="E84" s="522" t="s">
        <v>819</v>
      </c>
      <c r="F84" s="470">
        <v>202.5</v>
      </c>
      <c r="G84" s="470">
        <v>302</v>
      </c>
      <c r="H84" s="470">
        <v>302</v>
      </c>
      <c r="I84" s="471" t="s">
        <v>877</v>
      </c>
      <c r="J84" s="471" t="s">
        <v>908</v>
      </c>
      <c r="K84" s="471">
        <f>F84-H84</f>
        <v>-99.5</v>
      </c>
      <c r="L84" s="471">
        <v>100</v>
      </c>
      <c r="M84" s="471">
        <f>(K84*N84)+L84</f>
        <v>-7362.5</v>
      </c>
      <c r="N84" s="471">
        <v>75</v>
      </c>
      <c r="O84" s="471" t="s">
        <v>621</v>
      </c>
      <c r="P84" s="481">
        <v>44243</v>
      </c>
      <c r="Q84" s="365"/>
      <c r="R84" s="326" t="s">
        <v>560</v>
      </c>
      <c r="S84" s="37"/>
      <c r="Y84" s="37"/>
      <c r="Z84" s="37"/>
    </row>
    <row r="85" spans="1:34" s="371" customFormat="1" ht="13.9" customHeight="1">
      <c r="A85" s="488">
        <v>8</v>
      </c>
      <c r="B85" s="489">
        <v>44238</v>
      </c>
      <c r="C85" s="451"/>
      <c r="D85" s="449" t="s">
        <v>893</v>
      </c>
      <c r="E85" s="450" t="s">
        <v>819</v>
      </c>
      <c r="F85" s="447">
        <v>470</v>
      </c>
      <c r="G85" s="447">
        <v>680</v>
      </c>
      <c r="H85" s="447">
        <v>375</v>
      </c>
      <c r="I85" s="448" t="s">
        <v>894</v>
      </c>
      <c r="J85" s="448" t="s">
        <v>903</v>
      </c>
      <c r="K85" s="448">
        <f>F85-H85</f>
        <v>95</v>
      </c>
      <c r="L85" s="448">
        <v>100</v>
      </c>
      <c r="M85" s="448">
        <f>(K85*N85)+L85</f>
        <v>2475</v>
      </c>
      <c r="N85" s="448">
        <v>25</v>
      </c>
      <c r="O85" s="493" t="s">
        <v>557</v>
      </c>
      <c r="P85" s="526">
        <v>44239</v>
      </c>
      <c r="Q85" s="365"/>
      <c r="R85" s="326" t="s">
        <v>560</v>
      </c>
      <c r="S85" s="37"/>
      <c r="Y85" s="37"/>
      <c r="Z85" s="37"/>
    </row>
    <row r="86" spans="1:34" s="371" customFormat="1" ht="13.9" customHeight="1">
      <c r="A86" s="520">
        <v>9</v>
      </c>
      <c r="B86" s="501">
        <v>44242</v>
      </c>
      <c r="C86" s="521"/>
      <c r="D86" s="469" t="s">
        <v>905</v>
      </c>
      <c r="E86" s="522" t="s">
        <v>819</v>
      </c>
      <c r="F86" s="470">
        <v>370</v>
      </c>
      <c r="G86" s="470">
        <v>522</v>
      </c>
      <c r="H86" s="470">
        <v>522</v>
      </c>
      <c r="I86" s="471" t="s">
        <v>877</v>
      </c>
      <c r="J86" s="471" t="s">
        <v>906</v>
      </c>
      <c r="K86" s="471">
        <f>F86-H86</f>
        <v>-152</v>
      </c>
      <c r="L86" s="471">
        <v>100</v>
      </c>
      <c r="M86" s="471">
        <f>(K86*N86)+L86</f>
        <v>-3700</v>
      </c>
      <c r="N86" s="471">
        <v>25</v>
      </c>
      <c r="O86" s="471" t="s">
        <v>621</v>
      </c>
      <c r="P86" s="481">
        <v>44242</v>
      </c>
      <c r="Q86" s="365"/>
      <c r="R86" s="326" t="s">
        <v>560</v>
      </c>
      <c r="S86" s="37"/>
      <c r="Y86" s="37"/>
      <c r="Z86" s="37"/>
    </row>
    <row r="87" spans="1:34" s="371" customFormat="1" ht="13.9" customHeight="1">
      <c r="A87" s="494">
        <v>10</v>
      </c>
      <c r="B87" s="489">
        <v>44243</v>
      </c>
      <c r="C87" s="451"/>
      <c r="D87" s="449" t="s">
        <v>932</v>
      </c>
      <c r="E87" s="450" t="s">
        <v>558</v>
      </c>
      <c r="F87" s="447">
        <v>66</v>
      </c>
      <c r="G87" s="447">
        <v>19</v>
      </c>
      <c r="H87" s="447">
        <v>79</v>
      </c>
      <c r="I87" s="448" t="s">
        <v>865</v>
      </c>
      <c r="J87" s="448" t="s">
        <v>890</v>
      </c>
      <c r="K87" s="490">
        <f>H87-F87</f>
        <v>13</v>
      </c>
      <c r="L87" s="448">
        <v>100</v>
      </c>
      <c r="M87" s="492">
        <f t="shared" ref="M87" si="59">(K87*N87)-L87</f>
        <v>875</v>
      </c>
      <c r="N87" s="448">
        <v>75</v>
      </c>
      <c r="O87" s="493" t="s">
        <v>557</v>
      </c>
      <c r="P87" s="472">
        <v>44243</v>
      </c>
      <c r="Q87" s="365"/>
      <c r="R87" s="326" t="s">
        <v>560</v>
      </c>
      <c r="S87" s="37"/>
      <c r="Y87" s="37"/>
      <c r="Z87" s="37"/>
    </row>
    <row r="88" spans="1:34" s="371" customFormat="1" ht="13.9" customHeight="1">
      <c r="A88" s="494">
        <v>11</v>
      </c>
      <c r="B88" s="489">
        <v>44244</v>
      </c>
      <c r="C88" s="421"/>
      <c r="D88" s="449" t="s">
        <v>919</v>
      </c>
      <c r="E88" s="450" t="s">
        <v>558</v>
      </c>
      <c r="F88" s="447">
        <v>365</v>
      </c>
      <c r="G88" s="447">
        <v>175</v>
      </c>
      <c r="H88" s="447">
        <v>470</v>
      </c>
      <c r="I88" s="448" t="s">
        <v>920</v>
      </c>
      <c r="J88" s="448" t="s">
        <v>898</v>
      </c>
      <c r="K88" s="490">
        <f>H88-F88</f>
        <v>105</v>
      </c>
      <c r="L88" s="448">
        <v>100</v>
      </c>
      <c r="M88" s="492">
        <f t="shared" ref="M88:M89" si="60">(K88*N88)-L88</f>
        <v>2525</v>
      </c>
      <c r="N88" s="448">
        <v>25</v>
      </c>
      <c r="O88" s="493" t="s">
        <v>557</v>
      </c>
      <c r="P88" s="472">
        <v>44244</v>
      </c>
      <c r="Q88" s="365"/>
      <c r="R88" s="326" t="s">
        <v>560</v>
      </c>
      <c r="S88" s="37"/>
      <c r="Y88" s="37"/>
      <c r="Z88" s="37"/>
    </row>
    <row r="89" spans="1:34" s="371" customFormat="1" ht="13.9" customHeight="1">
      <c r="A89" s="494">
        <v>12</v>
      </c>
      <c r="B89" s="489">
        <v>44245</v>
      </c>
      <c r="C89" s="421"/>
      <c r="D89" s="449" t="s">
        <v>933</v>
      </c>
      <c r="E89" s="450" t="s">
        <v>558</v>
      </c>
      <c r="F89" s="447">
        <v>45.5</v>
      </c>
      <c r="G89" s="447"/>
      <c r="H89" s="447">
        <v>65.5</v>
      </c>
      <c r="I89" s="448" t="s">
        <v>865</v>
      </c>
      <c r="J89" s="448" t="s">
        <v>937</v>
      </c>
      <c r="K89" s="490">
        <f>H89-F89</f>
        <v>20</v>
      </c>
      <c r="L89" s="448">
        <v>100</v>
      </c>
      <c r="M89" s="492">
        <f t="shared" si="60"/>
        <v>1400</v>
      </c>
      <c r="N89" s="448">
        <v>75</v>
      </c>
      <c r="O89" s="493" t="s">
        <v>557</v>
      </c>
      <c r="P89" s="472">
        <v>44245</v>
      </c>
      <c r="Q89" s="365"/>
      <c r="R89" s="326" t="s">
        <v>560</v>
      </c>
      <c r="S89" s="37"/>
      <c r="Y89" s="37"/>
      <c r="Z89" s="37"/>
    </row>
    <row r="90" spans="1:34" s="371" customFormat="1" ht="13.9" customHeight="1">
      <c r="A90" s="494">
        <v>13</v>
      </c>
      <c r="B90" s="489">
        <v>44246</v>
      </c>
      <c r="C90" s="421"/>
      <c r="D90" s="449" t="s">
        <v>938</v>
      </c>
      <c r="E90" s="450" t="s">
        <v>558</v>
      </c>
      <c r="F90" s="447">
        <v>29</v>
      </c>
      <c r="G90" s="447">
        <v>15</v>
      </c>
      <c r="H90" s="447">
        <v>34</v>
      </c>
      <c r="I90" s="448" t="s">
        <v>939</v>
      </c>
      <c r="J90" s="448" t="s">
        <v>957</v>
      </c>
      <c r="K90" s="490">
        <f>H90-F90</f>
        <v>5</v>
      </c>
      <c r="L90" s="448">
        <v>100</v>
      </c>
      <c r="M90" s="492">
        <f t="shared" ref="M90" si="61">(K90*N90)-L90</f>
        <v>1400</v>
      </c>
      <c r="N90" s="448">
        <v>300</v>
      </c>
      <c r="O90" s="493" t="s">
        <v>557</v>
      </c>
      <c r="P90" s="446">
        <v>44249</v>
      </c>
      <c r="Q90" s="365"/>
      <c r="R90" s="326" t="s">
        <v>560</v>
      </c>
      <c r="S90" s="37"/>
      <c r="Y90" s="37"/>
      <c r="Z90" s="37"/>
    </row>
    <row r="91" spans="1:34" s="371" customFormat="1" ht="13.9" customHeight="1">
      <c r="A91" s="516">
        <v>14</v>
      </c>
      <c r="B91" s="420">
        <v>44249</v>
      </c>
      <c r="C91" s="421"/>
      <c r="D91" s="414" t="s">
        <v>938</v>
      </c>
      <c r="E91" s="415" t="s">
        <v>558</v>
      </c>
      <c r="F91" s="389" t="s">
        <v>967</v>
      </c>
      <c r="G91" s="389">
        <v>8</v>
      </c>
      <c r="H91" s="389"/>
      <c r="I91" s="354">
        <v>50</v>
      </c>
      <c r="J91" s="354" t="s">
        <v>559</v>
      </c>
      <c r="K91" s="524"/>
      <c r="L91" s="354"/>
      <c r="M91" s="553"/>
      <c r="N91" s="354"/>
      <c r="O91" s="382"/>
      <c r="P91" s="395"/>
      <c r="Q91" s="365"/>
      <c r="R91" s="326" t="s">
        <v>794</v>
      </c>
      <c r="S91" s="37"/>
      <c r="Y91" s="37"/>
      <c r="Z91" s="37"/>
    </row>
    <row r="92" spans="1:34" s="371" customFormat="1" ht="13.9" customHeight="1">
      <c r="A92" s="516"/>
      <c r="B92" s="420"/>
      <c r="C92" s="421"/>
      <c r="D92" s="414"/>
      <c r="E92" s="415"/>
      <c r="F92" s="389"/>
      <c r="G92" s="389"/>
      <c r="H92" s="389"/>
      <c r="I92" s="354"/>
      <c r="J92" s="354"/>
      <c r="K92" s="524"/>
      <c r="L92" s="354"/>
      <c r="M92" s="553"/>
      <c r="N92" s="354"/>
      <c r="O92" s="382"/>
      <c r="P92" s="395"/>
      <c r="Q92" s="365"/>
      <c r="R92" s="326"/>
      <c r="S92" s="37"/>
      <c r="Y92" s="37"/>
      <c r="Z92" s="37"/>
    </row>
    <row r="93" spans="1:34" s="371" customFormat="1" ht="13.9" customHeight="1">
      <c r="A93" s="422"/>
      <c r="B93" s="420"/>
      <c r="C93" s="421"/>
      <c r="D93" s="414"/>
      <c r="E93" s="415"/>
      <c r="F93" s="389"/>
      <c r="G93" s="389"/>
      <c r="H93" s="389"/>
      <c r="I93" s="354"/>
      <c r="J93" s="354"/>
      <c r="K93" s="354"/>
      <c r="L93" s="354"/>
      <c r="M93" s="354"/>
      <c r="N93" s="354"/>
      <c r="O93" s="354"/>
      <c r="P93" s="354"/>
      <c r="Q93" s="365"/>
      <c r="R93" s="326"/>
      <c r="S93" s="37"/>
      <c r="Y93" s="37"/>
      <c r="Z93" s="37"/>
    </row>
    <row r="94" spans="1:34" s="37" customFormat="1" ht="14.25">
      <c r="A94" s="33"/>
      <c r="B94" s="399"/>
      <c r="C94" s="399"/>
      <c r="D94" s="400"/>
      <c r="E94" s="401"/>
      <c r="F94" s="401"/>
      <c r="G94" s="402"/>
      <c r="H94" s="402"/>
      <c r="I94" s="401"/>
      <c r="J94" s="397"/>
      <c r="K94" s="397"/>
      <c r="L94" s="397"/>
      <c r="M94" s="397"/>
      <c r="N94" s="397"/>
      <c r="O94" s="397"/>
      <c r="P94" s="397"/>
      <c r="Q94" s="365"/>
      <c r="R94" s="326"/>
      <c r="Z94" s="371"/>
      <c r="AA94" s="371"/>
      <c r="AB94" s="371"/>
      <c r="AC94" s="371"/>
      <c r="AD94" s="371"/>
      <c r="AE94" s="371"/>
      <c r="AF94" s="371"/>
      <c r="AG94" s="371"/>
      <c r="AH94" s="371"/>
    </row>
    <row r="95" spans="1:34" s="37" customFormat="1" ht="14.25">
      <c r="A95" s="33"/>
      <c r="B95" s="399"/>
      <c r="C95" s="399"/>
      <c r="D95" s="400"/>
      <c r="E95" s="401"/>
      <c r="F95" s="401"/>
      <c r="G95" s="402"/>
      <c r="H95" s="402"/>
      <c r="I95" s="401"/>
      <c r="J95" s="397"/>
      <c r="K95" s="397"/>
      <c r="L95" s="397"/>
      <c r="M95" s="397"/>
      <c r="N95" s="397"/>
      <c r="O95" s="397"/>
      <c r="P95" s="397"/>
      <c r="Q95" s="365"/>
      <c r="R95" s="326"/>
      <c r="Z95" s="371"/>
      <c r="AA95" s="371"/>
      <c r="AB95" s="371"/>
      <c r="AC95" s="371"/>
      <c r="AD95" s="371"/>
      <c r="AE95" s="371"/>
      <c r="AF95" s="371"/>
      <c r="AG95" s="371"/>
      <c r="AH95" s="371"/>
    </row>
    <row r="96" spans="1:34" s="37" customFormat="1" ht="14.25">
      <c r="A96" s="33"/>
      <c r="B96" s="399"/>
      <c r="C96" s="399"/>
      <c r="D96" s="400"/>
      <c r="E96" s="401"/>
      <c r="F96" s="401"/>
      <c r="G96" s="402"/>
      <c r="H96" s="402"/>
      <c r="I96" s="401"/>
      <c r="J96" s="397"/>
      <c r="K96" s="397"/>
      <c r="L96" s="397"/>
      <c r="M96" s="397"/>
      <c r="N96" s="397"/>
      <c r="O96" s="397"/>
      <c r="P96" s="397"/>
      <c r="Q96" s="365"/>
      <c r="R96" s="326"/>
      <c r="Z96" s="371"/>
      <c r="AA96" s="371"/>
      <c r="AB96" s="371"/>
      <c r="AC96" s="371"/>
      <c r="AD96" s="371"/>
      <c r="AE96" s="371"/>
      <c r="AF96" s="371"/>
      <c r="AG96" s="371"/>
      <c r="AH96" s="371"/>
    </row>
    <row r="97" spans="1:34" s="37" customFormat="1" ht="14.25">
      <c r="A97" s="33"/>
      <c r="B97" s="399"/>
      <c r="C97" s="399"/>
      <c r="D97" s="400"/>
      <c r="E97" s="401"/>
      <c r="F97" s="401"/>
      <c r="G97" s="402"/>
      <c r="H97" s="402"/>
      <c r="I97" s="401"/>
      <c r="J97" s="397"/>
      <c r="K97" s="397"/>
      <c r="L97" s="397"/>
      <c r="M97" s="397"/>
      <c r="N97" s="397"/>
      <c r="O97" s="397"/>
      <c r="P97" s="397"/>
      <c r="Q97" s="365"/>
      <c r="R97" s="326"/>
      <c r="Z97" s="371"/>
      <c r="AA97" s="371"/>
      <c r="AB97" s="371"/>
      <c r="AC97" s="371"/>
      <c r="AD97" s="371"/>
      <c r="AE97" s="371"/>
      <c r="AF97" s="371"/>
      <c r="AG97" s="371"/>
      <c r="AH97" s="371"/>
    </row>
    <row r="98" spans="1:34" s="37" customFormat="1" ht="14.25">
      <c r="A98" s="33"/>
      <c r="B98" s="399"/>
      <c r="C98" s="399"/>
      <c r="D98" s="400"/>
      <c r="E98" s="401"/>
      <c r="F98" s="401"/>
      <c r="G98" s="402"/>
      <c r="H98" s="402"/>
      <c r="I98" s="401"/>
      <c r="J98" s="397"/>
      <c r="K98" s="397"/>
      <c r="L98" s="397"/>
      <c r="M98" s="397"/>
      <c r="N98" s="397"/>
      <c r="O98" s="403"/>
      <c r="P98" s="397"/>
      <c r="Q98" s="365"/>
      <c r="R98" s="326"/>
      <c r="Z98" s="371"/>
      <c r="AA98" s="371"/>
      <c r="AB98" s="371"/>
      <c r="AC98" s="371"/>
      <c r="AD98" s="371"/>
      <c r="AE98" s="371"/>
      <c r="AF98" s="371"/>
      <c r="AG98" s="371"/>
      <c r="AH98" s="371"/>
    </row>
    <row r="99" spans="1:34" s="37" customFormat="1" ht="14.25">
      <c r="A99" s="355"/>
      <c r="B99" s="356"/>
      <c r="C99" s="356"/>
      <c r="D99" s="357"/>
      <c r="E99" s="355"/>
      <c r="F99" s="372"/>
      <c r="G99" s="355"/>
      <c r="H99" s="355"/>
      <c r="I99" s="355"/>
      <c r="J99" s="356"/>
      <c r="K99" s="373"/>
      <c r="L99" s="355"/>
      <c r="M99" s="355"/>
      <c r="N99" s="355"/>
      <c r="O99" s="374"/>
      <c r="P99" s="365"/>
      <c r="Q99" s="365"/>
      <c r="R99" s="326"/>
      <c r="Z99" s="371"/>
      <c r="AA99" s="371"/>
      <c r="AB99" s="371"/>
      <c r="AC99" s="371"/>
      <c r="AD99" s="371"/>
      <c r="AE99" s="371"/>
      <c r="AF99" s="371"/>
      <c r="AG99" s="371"/>
      <c r="AH99" s="371"/>
    </row>
    <row r="100" spans="1:34" ht="15">
      <c r="A100" s="96" t="s">
        <v>576</v>
      </c>
      <c r="B100" s="97"/>
      <c r="C100" s="97"/>
      <c r="D100" s="98"/>
      <c r="E100" s="31"/>
      <c r="F100" s="29"/>
      <c r="G100" s="29"/>
      <c r="H100" s="70"/>
      <c r="I100" s="116"/>
      <c r="J100" s="117"/>
      <c r="K100" s="14"/>
      <c r="L100" s="14"/>
      <c r="M100" s="14"/>
      <c r="N100" s="8"/>
      <c r="O100" s="50"/>
      <c r="Q100" s="92"/>
      <c r="R100" s="14"/>
      <c r="S100" s="13"/>
      <c r="T100" s="13"/>
      <c r="U100" s="13"/>
      <c r="V100" s="13"/>
      <c r="W100" s="13"/>
      <c r="X100" s="13"/>
      <c r="Y100" s="13"/>
      <c r="Z100" s="13"/>
    </row>
    <row r="101" spans="1:34" ht="38.25">
      <c r="A101" s="17" t="s">
        <v>16</v>
      </c>
      <c r="B101" s="18" t="s">
        <v>535</v>
      </c>
      <c r="C101" s="18"/>
      <c r="D101" s="19" t="s">
        <v>546</v>
      </c>
      <c r="E101" s="18" t="s">
        <v>547</v>
      </c>
      <c r="F101" s="18" t="s">
        <v>548</v>
      </c>
      <c r="G101" s="18" t="s">
        <v>549</v>
      </c>
      <c r="H101" s="18" t="s">
        <v>550</v>
      </c>
      <c r="I101" s="18" t="s">
        <v>551</v>
      </c>
      <c r="J101" s="17" t="s">
        <v>552</v>
      </c>
      <c r="K101" s="59" t="s">
        <v>568</v>
      </c>
      <c r="L101" s="394" t="s">
        <v>822</v>
      </c>
      <c r="M101" s="60" t="s">
        <v>821</v>
      </c>
      <c r="N101" s="18" t="s">
        <v>555</v>
      </c>
      <c r="O101" s="75" t="s">
        <v>556</v>
      </c>
      <c r="P101" s="94"/>
      <c r="Q101" s="8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34" s="371" customFormat="1" ht="14.25">
      <c r="A102" s="527">
        <v>1</v>
      </c>
      <c r="B102" s="528">
        <v>44203</v>
      </c>
      <c r="C102" s="529"/>
      <c r="D102" s="530" t="s">
        <v>481</v>
      </c>
      <c r="E102" s="531" t="s">
        <v>558</v>
      </c>
      <c r="F102" s="532">
        <v>424</v>
      </c>
      <c r="G102" s="533">
        <v>385</v>
      </c>
      <c r="H102" s="532">
        <v>455</v>
      </c>
      <c r="I102" s="534" t="s">
        <v>835</v>
      </c>
      <c r="J102" s="535" t="s">
        <v>907</v>
      </c>
      <c r="K102" s="535">
        <f t="shared" ref="K102" si="62">H102-F102</f>
        <v>31</v>
      </c>
      <c r="L102" s="536">
        <f>(F102*-0.8)/100</f>
        <v>-3.3920000000000003</v>
      </c>
      <c r="M102" s="537">
        <f t="shared" ref="M102" si="63">(K102+L102)/F102</f>
        <v>6.5113207547169816E-2</v>
      </c>
      <c r="N102" s="538" t="s">
        <v>557</v>
      </c>
      <c r="O102" s="539">
        <v>43877</v>
      </c>
      <c r="P102" s="95"/>
      <c r="Q102" s="418"/>
      <c r="R102" s="458" t="s">
        <v>560</v>
      </c>
      <c r="S102" s="412"/>
      <c r="T102" s="412"/>
      <c r="U102" s="412"/>
      <c r="V102" s="412"/>
      <c r="W102" s="412"/>
      <c r="X102" s="412"/>
      <c r="Y102" s="412"/>
      <c r="Z102" s="412"/>
    </row>
    <row r="103" spans="1:34" s="371" customFormat="1" ht="14.25">
      <c r="A103" s="435">
        <v>2</v>
      </c>
      <c r="B103" s="375">
        <v>44238</v>
      </c>
      <c r="C103" s="437"/>
      <c r="D103" s="387" t="s">
        <v>446</v>
      </c>
      <c r="E103" s="380" t="s">
        <v>558</v>
      </c>
      <c r="F103" s="389" t="s">
        <v>891</v>
      </c>
      <c r="G103" s="385">
        <v>1390</v>
      </c>
      <c r="H103" s="389"/>
      <c r="I103" s="377" t="s">
        <v>892</v>
      </c>
      <c r="J103" s="524" t="s">
        <v>559</v>
      </c>
      <c r="K103" s="524"/>
      <c r="L103" s="408"/>
      <c r="M103" s="404"/>
      <c r="N103" s="409"/>
      <c r="O103" s="411"/>
      <c r="P103" s="95"/>
      <c r="Q103" s="418"/>
      <c r="R103" s="458" t="s">
        <v>560</v>
      </c>
      <c r="S103" s="412"/>
      <c r="T103" s="412"/>
      <c r="U103" s="412"/>
      <c r="V103" s="412"/>
      <c r="W103" s="412"/>
      <c r="X103" s="412"/>
      <c r="Y103" s="412"/>
      <c r="Z103" s="412"/>
    </row>
    <row r="104" spans="1:34" s="5" customFormat="1">
      <c r="A104" s="366"/>
      <c r="B104" s="367"/>
      <c r="C104" s="368"/>
      <c r="D104" s="369"/>
      <c r="E104" s="398"/>
      <c r="F104" s="398"/>
      <c r="G104" s="456"/>
      <c r="H104" s="456"/>
      <c r="I104" s="398"/>
      <c r="J104" s="457"/>
      <c r="K104" s="452"/>
      <c r="L104" s="453"/>
      <c r="M104" s="454"/>
      <c r="N104" s="455"/>
      <c r="O104" s="370"/>
      <c r="P104" s="120"/>
      <c r="Q104"/>
      <c r="R104" s="91"/>
      <c r="T104" s="54"/>
      <c r="U104" s="54"/>
      <c r="V104" s="54"/>
      <c r="W104" s="54"/>
      <c r="X104" s="54"/>
      <c r="Y104" s="54"/>
      <c r="Z104" s="54"/>
    </row>
    <row r="105" spans="1:34">
      <c r="A105" s="20" t="s">
        <v>561</v>
      </c>
      <c r="B105" s="20"/>
      <c r="C105" s="20"/>
      <c r="D105" s="20"/>
      <c r="E105" s="2"/>
      <c r="F105" s="27" t="s">
        <v>563</v>
      </c>
      <c r="G105" s="79"/>
      <c r="H105" s="79"/>
      <c r="I105" s="35"/>
      <c r="J105" s="82"/>
      <c r="K105" s="80"/>
      <c r="L105" s="81"/>
      <c r="M105" s="82"/>
      <c r="N105" s="83"/>
      <c r="O105" s="121"/>
      <c r="P105" s="8"/>
      <c r="Q105" s="13"/>
      <c r="R105" s="93"/>
      <c r="S105" s="13"/>
      <c r="T105" s="13"/>
      <c r="U105" s="13"/>
      <c r="V105" s="13"/>
      <c r="W105" s="13"/>
      <c r="X105" s="13"/>
      <c r="Y105" s="13"/>
    </row>
    <row r="106" spans="1:34">
      <c r="A106" s="26" t="s">
        <v>562</v>
      </c>
      <c r="B106" s="20"/>
      <c r="C106" s="20"/>
      <c r="D106" s="20"/>
      <c r="E106" s="29"/>
      <c r="F106" s="27" t="s">
        <v>565</v>
      </c>
      <c r="G106" s="9"/>
      <c r="H106" s="9"/>
      <c r="I106" s="9"/>
      <c r="J106" s="50"/>
      <c r="K106" s="9"/>
      <c r="L106" s="9"/>
      <c r="M106" s="9"/>
      <c r="N106" s="8"/>
      <c r="O106" s="50"/>
      <c r="Q106" s="4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34">
      <c r="A107" s="26"/>
      <c r="B107" s="20"/>
      <c r="C107" s="20"/>
      <c r="D107" s="20"/>
      <c r="E107" s="29"/>
      <c r="F107" s="27"/>
      <c r="G107" s="9"/>
      <c r="H107" s="9"/>
      <c r="I107" s="9"/>
      <c r="J107" s="50"/>
      <c r="K107" s="9"/>
      <c r="L107" s="9"/>
      <c r="M107" s="9"/>
      <c r="N107" s="8"/>
      <c r="O107" s="50"/>
      <c r="Q107" s="4"/>
      <c r="R107" s="79"/>
      <c r="S107" s="13"/>
      <c r="T107" s="13"/>
      <c r="U107" s="13"/>
      <c r="V107" s="13"/>
      <c r="W107" s="13"/>
      <c r="X107" s="13"/>
      <c r="Y107" s="13"/>
      <c r="Z107" s="13"/>
    </row>
    <row r="108" spans="1:34" ht="15">
      <c r="A108" s="8"/>
      <c r="B108" s="30" t="s">
        <v>826</v>
      </c>
      <c r="C108" s="30"/>
      <c r="D108" s="30"/>
      <c r="E108" s="30"/>
      <c r="F108" s="31"/>
      <c r="G108" s="29"/>
      <c r="H108" s="29"/>
      <c r="I108" s="70"/>
      <c r="J108" s="71"/>
      <c r="K108" s="72"/>
      <c r="L108" s="393"/>
      <c r="M108" s="9"/>
      <c r="N108" s="8"/>
      <c r="O108" s="50"/>
      <c r="Q108" s="4"/>
      <c r="R108" s="79"/>
      <c r="S108" s="13"/>
      <c r="T108" s="13"/>
      <c r="U108" s="13"/>
      <c r="V108" s="13"/>
      <c r="W108" s="13"/>
      <c r="X108" s="13"/>
      <c r="Y108" s="13"/>
      <c r="Z108" s="13"/>
    </row>
    <row r="109" spans="1:34" ht="38.25">
      <c r="A109" s="17" t="s">
        <v>16</v>
      </c>
      <c r="B109" s="18" t="s">
        <v>535</v>
      </c>
      <c r="C109" s="18"/>
      <c r="D109" s="19" t="s">
        <v>546</v>
      </c>
      <c r="E109" s="18" t="s">
        <v>547</v>
      </c>
      <c r="F109" s="18" t="s">
        <v>548</v>
      </c>
      <c r="G109" s="18" t="s">
        <v>567</v>
      </c>
      <c r="H109" s="18" t="s">
        <v>550</v>
      </c>
      <c r="I109" s="18" t="s">
        <v>551</v>
      </c>
      <c r="J109" s="73" t="s">
        <v>552</v>
      </c>
      <c r="K109" s="59" t="s">
        <v>568</v>
      </c>
      <c r="L109" s="74" t="s">
        <v>569</v>
      </c>
      <c r="M109" s="18" t="s">
        <v>570</v>
      </c>
      <c r="N109" s="394" t="s">
        <v>822</v>
      </c>
      <c r="O109" s="60" t="s">
        <v>821</v>
      </c>
      <c r="P109" s="18" t="s">
        <v>555</v>
      </c>
      <c r="Q109" s="75" t="s">
        <v>556</v>
      </c>
      <c r="R109" s="79"/>
      <c r="S109" s="13"/>
      <c r="T109" s="13"/>
      <c r="U109" s="13"/>
      <c r="V109" s="13"/>
      <c r="W109" s="13"/>
      <c r="X109" s="13"/>
      <c r="Y109" s="13"/>
      <c r="Z109" s="13"/>
    </row>
    <row r="110" spans="1:34" ht="14.25">
      <c r="A110" s="360"/>
      <c r="B110" s="375"/>
      <c r="C110" s="379"/>
      <c r="D110" s="387"/>
      <c r="E110" s="380"/>
      <c r="F110" s="405"/>
      <c r="G110" s="385"/>
      <c r="H110" s="380"/>
      <c r="I110" s="377"/>
      <c r="J110" s="416"/>
      <c r="K110" s="416"/>
      <c r="L110" s="417"/>
      <c r="M110" s="415"/>
      <c r="N110" s="417"/>
      <c r="O110" s="404"/>
      <c r="P110" s="381"/>
      <c r="Q110" s="395"/>
      <c r="R110" s="413"/>
      <c r="S110" s="403"/>
      <c r="T110" s="13"/>
      <c r="U110" s="412"/>
      <c r="V110" s="412"/>
      <c r="W110" s="412"/>
      <c r="X110" s="412"/>
      <c r="Y110" s="412"/>
      <c r="Z110" s="412"/>
      <c r="AA110" s="371"/>
      <c r="AB110" s="371"/>
      <c r="AC110" s="371"/>
    </row>
    <row r="111" spans="1:34" ht="14.25">
      <c r="A111" s="360"/>
      <c r="B111" s="375"/>
      <c r="C111" s="379"/>
      <c r="D111" s="387"/>
      <c r="E111" s="380"/>
      <c r="F111" s="405"/>
      <c r="G111" s="385"/>
      <c r="H111" s="380"/>
      <c r="I111" s="377"/>
      <c r="J111" s="416"/>
      <c r="K111" s="416"/>
      <c r="L111" s="417"/>
      <c r="M111" s="415"/>
      <c r="N111" s="417"/>
      <c r="O111" s="404"/>
      <c r="P111" s="381"/>
      <c r="Q111" s="395"/>
      <c r="R111" s="413"/>
      <c r="S111" s="403"/>
      <c r="T111" s="13"/>
      <c r="U111" s="412"/>
      <c r="V111" s="412"/>
      <c r="W111" s="412"/>
      <c r="X111" s="412"/>
      <c r="Y111" s="412"/>
      <c r="Z111" s="412"/>
      <c r="AA111" s="371"/>
      <c r="AB111" s="371"/>
      <c r="AC111" s="371"/>
    </row>
    <row r="112" spans="1:34" s="371" customFormat="1" ht="14.25">
      <c r="A112" s="360"/>
      <c r="B112" s="375"/>
      <c r="C112" s="379"/>
      <c r="D112" s="387"/>
      <c r="E112" s="380"/>
      <c r="F112" s="405"/>
      <c r="G112" s="385"/>
      <c r="H112" s="380"/>
      <c r="I112" s="377"/>
      <c r="J112" s="416"/>
      <c r="K112" s="416"/>
      <c r="L112" s="417"/>
      <c r="M112" s="415"/>
      <c r="N112" s="417"/>
      <c r="O112" s="404"/>
      <c r="P112" s="381"/>
      <c r="Q112" s="395"/>
      <c r="R112" s="410"/>
      <c r="S112" s="412"/>
      <c r="T112" s="412"/>
      <c r="U112" s="412"/>
      <c r="V112" s="412"/>
      <c r="W112" s="412"/>
      <c r="X112" s="412"/>
      <c r="Y112" s="412"/>
      <c r="Z112" s="412"/>
    </row>
    <row r="113" spans="1:26" s="371" customFormat="1" ht="14.25">
      <c r="A113" s="360"/>
      <c r="B113" s="375"/>
      <c r="C113" s="379"/>
      <c r="D113" s="387"/>
      <c r="E113" s="380"/>
      <c r="F113" s="416"/>
      <c r="G113" s="389"/>
      <c r="H113" s="380"/>
      <c r="I113" s="377"/>
      <c r="J113" s="416"/>
      <c r="K113" s="416"/>
      <c r="L113" s="417"/>
      <c r="M113" s="415"/>
      <c r="N113" s="417"/>
      <c r="O113" s="404"/>
      <c r="P113" s="381"/>
      <c r="Q113" s="395"/>
      <c r="R113" s="410"/>
      <c r="S113" s="412"/>
      <c r="T113" s="412"/>
      <c r="U113" s="412"/>
      <c r="V113" s="412"/>
      <c r="W113" s="412"/>
      <c r="X113" s="412"/>
      <c r="Y113" s="412"/>
      <c r="Z113" s="412"/>
    </row>
    <row r="114" spans="1:26" s="371" customFormat="1" ht="14.25">
      <c r="A114" s="360"/>
      <c r="B114" s="375"/>
      <c r="C114" s="379"/>
      <c r="D114" s="387"/>
      <c r="E114" s="380"/>
      <c r="F114" s="416"/>
      <c r="G114" s="389"/>
      <c r="H114" s="380"/>
      <c r="I114" s="377"/>
      <c r="J114" s="416"/>
      <c r="K114" s="416"/>
      <c r="L114" s="417"/>
      <c r="M114" s="415"/>
      <c r="N114" s="417"/>
      <c r="O114" s="404"/>
      <c r="P114" s="381"/>
      <c r="Q114" s="395"/>
      <c r="R114" s="410"/>
      <c r="S114" s="412"/>
      <c r="T114" s="412"/>
      <c r="U114" s="412"/>
      <c r="V114" s="412"/>
      <c r="W114" s="412"/>
      <c r="X114" s="412"/>
      <c r="Y114" s="412"/>
      <c r="Z114" s="412"/>
    </row>
    <row r="115" spans="1:26" s="371" customFormat="1" ht="14.25">
      <c r="A115" s="360"/>
      <c r="B115" s="375"/>
      <c r="C115" s="379"/>
      <c r="D115" s="387"/>
      <c r="E115" s="380"/>
      <c r="F115" s="405"/>
      <c r="G115" s="385"/>
      <c r="H115" s="380"/>
      <c r="I115" s="377"/>
      <c r="J115" s="416"/>
      <c r="K115" s="407"/>
      <c r="L115" s="417"/>
      <c r="M115" s="415"/>
      <c r="N115" s="417"/>
      <c r="O115" s="404"/>
      <c r="P115" s="409"/>
      <c r="Q115" s="395"/>
      <c r="R115" s="410"/>
      <c r="S115" s="412"/>
      <c r="T115" s="412"/>
      <c r="U115" s="412"/>
      <c r="V115" s="412"/>
      <c r="W115" s="412"/>
      <c r="X115" s="412"/>
      <c r="Y115" s="412"/>
      <c r="Z115" s="412"/>
    </row>
    <row r="116" spans="1:26" s="371" customFormat="1" ht="14.25">
      <c r="A116" s="360"/>
      <c r="B116" s="375"/>
      <c r="C116" s="379"/>
      <c r="D116" s="387"/>
      <c r="E116" s="380"/>
      <c r="F116" s="405"/>
      <c r="G116" s="385"/>
      <c r="H116" s="380"/>
      <c r="I116" s="377"/>
      <c r="J116" s="407"/>
      <c r="K116" s="407"/>
      <c r="L116" s="407"/>
      <c r="M116" s="407"/>
      <c r="N116" s="408"/>
      <c r="O116" s="419"/>
      <c r="P116" s="409"/>
      <c r="Q116" s="395"/>
      <c r="R116" s="410"/>
      <c r="S116" s="412"/>
      <c r="T116" s="412"/>
      <c r="U116" s="412"/>
      <c r="V116" s="412"/>
      <c r="W116" s="412"/>
      <c r="X116" s="412"/>
      <c r="Y116" s="412"/>
      <c r="Z116" s="412"/>
    </row>
    <row r="117" spans="1:26" s="371" customFormat="1" ht="14.25">
      <c r="A117" s="360"/>
      <c r="B117" s="375"/>
      <c r="C117" s="379"/>
      <c r="D117" s="387"/>
      <c r="E117" s="380"/>
      <c r="F117" s="416"/>
      <c r="G117" s="389"/>
      <c r="H117" s="380"/>
      <c r="I117" s="377"/>
      <c r="J117" s="416"/>
      <c r="K117" s="416"/>
      <c r="L117" s="417"/>
      <c r="M117" s="415"/>
      <c r="N117" s="417"/>
      <c r="O117" s="404"/>
      <c r="P117" s="381"/>
      <c r="Q117" s="395"/>
      <c r="R117" s="413"/>
      <c r="S117" s="403"/>
      <c r="T117" s="412"/>
      <c r="U117" s="412"/>
      <c r="V117" s="412"/>
      <c r="W117" s="412"/>
      <c r="X117" s="412"/>
      <c r="Y117" s="412"/>
      <c r="Z117" s="412"/>
    </row>
    <row r="118" spans="1:26" s="371" customFormat="1" ht="14.25">
      <c r="A118" s="360"/>
      <c r="B118" s="375"/>
      <c r="C118" s="379"/>
      <c r="D118" s="387"/>
      <c r="E118" s="380"/>
      <c r="F118" s="405"/>
      <c r="G118" s="385"/>
      <c r="H118" s="380"/>
      <c r="I118" s="377"/>
      <c r="J118" s="354"/>
      <c r="K118" s="354"/>
      <c r="L118" s="354"/>
      <c r="M118" s="354"/>
      <c r="N118" s="406"/>
      <c r="O118" s="404"/>
      <c r="P118" s="382"/>
      <c r="Q118" s="395"/>
      <c r="R118" s="413"/>
      <c r="S118" s="403"/>
      <c r="T118" s="412"/>
      <c r="U118" s="412"/>
      <c r="V118" s="412"/>
      <c r="W118" s="412"/>
      <c r="X118" s="412"/>
      <c r="Y118" s="412"/>
      <c r="Z118" s="412"/>
    </row>
    <row r="119" spans="1:26">
      <c r="A119" s="26"/>
      <c r="B119" s="20"/>
      <c r="C119" s="20"/>
      <c r="D119" s="20"/>
      <c r="E119" s="29"/>
      <c r="F119" s="27"/>
      <c r="G119" s="9"/>
      <c r="H119" s="9"/>
      <c r="I119" s="9"/>
      <c r="J119" s="50"/>
      <c r="K119" s="9"/>
      <c r="L119" s="9"/>
      <c r="M119" s="9"/>
      <c r="N119" s="8"/>
      <c r="O119" s="50"/>
      <c r="P119" s="4"/>
      <c r="Q119" s="8"/>
      <c r="R119" s="138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26"/>
      <c r="B120" s="20"/>
      <c r="C120" s="20"/>
      <c r="D120" s="20"/>
      <c r="E120" s="29"/>
      <c r="F120" s="27"/>
      <c r="G120" s="38"/>
      <c r="H120" s="39"/>
      <c r="I120" s="79"/>
      <c r="J120" s="14"/>
      <c r="K120" s="80"/>
      <c r="L120" s="81"/>
      <c r="M120" s="82"/>
      <c r="N120" s="83"/>
      <c r="O120" s="84"/>
      <c r="P120" s="8"/>
      <c r="Q120" s="13"/>
      <c r="R120" s="138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34"/>
      <c r="B121" s="42"/>
      <c r="C121" s="99"/>
      <c r="D121" s="3"/>
      <c r="E121" s="35"/>
      <c r="F121" s="79"/>
      <c r="G121" s="38"/>
      <c r="H121" s="39"/>
      <c r="I121" s="79"/>
      <c r="J121" s="14"/>
      <c r="K121" s="80"/>
      <c r="L121" s="81"/>
      <c r="M121" s="82"/>
      <c r="N121" s="83"/>
      <c r="O121" s="84"/>
      <c r="P121" s="8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 ht="15">
      <c r="A122" s="2"/>
      <c r="B122" s="100" t="s">
        <v>577</v>
      </c>
      <c r="C122" s="100"/>
      <c r="D122" s="100"/>
      <c r="E122" s="100"/>
      <c r="F122" s="14"/>
      <c r="G122" s="14"/>
      <c r="H122" s="101"/>
      <c r="I122" s="14"/>
      <c r="J122" s="71"/>
      <c r="K122" s="72"/>
      <c r="L122" s="14"/>
      <c r="M122" s="14"/>
      <c r="N122" s="13"/>
      <c r="O122" s="95"/>
      <c r="P122" s="8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 ht="38.25">
      <c r="A123" s="17" t="s">
        <v>16</v>
      </c>
      <c r="B123" s="18" t="s">
        <v>535</v>
      </c>
      <c r="C123" s="18"/>
      <c r="D123" s="19" t="s">
        <v>546</v>
      </c>
      <c r="E123" s="18" t="s">
        <v>547</v>
      </c>
      <c r="F123" s="18" t="s">
        <v>548</v>
      </c>
      <c r="G123" s="18" t="s">
        <v>578</v>
      </c>
      <c r="H123" s="18" t="s">
        <v>579</v>
      </c>
      <c r="I123" s="18" t="s">
        <v>551</v>
      </c>
      <c r="J123" s="58" t="s">
        <v>552</v>
      </c>
      <c r="K123" s="18" t="s">
        <v>553</v>
      </c>
      <c r="L123" s="18" t="s">
        <v>554</v>
      </c>
      <c r="M123" s="18" t="s">
        <v>555</v>
      </c>
      <c r="N123" s="19" t="s">
        <v>556</v>
      </c>
      <c r="O123" s="95"/>
      <c r="P123" s="8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1</v>
      </c>
      <c r="B124" s="102">
        <v>41579</v>
      </c>
      <c r="C124" s="102"/>
      <c r="D124" s="103" t="s">
        <v>580</v>
      </c>
      <c r="E124" s="104" t="s">
        <v>581</v>
      </c>
      <c r="F124" s="105">
        <v>82</v>
      </c>
      <c r="G124" s="104" t="s">
        <v>582</v>
      </c>
      <c r="H124" s="104">
        <v>100</v>
      </c>
      <c r="I124" s="122">
        <v>100</v>
      </c>
      <c r="J124" s="123" t="s">
        <v>583</v>
      </c>
      <c r="K124" s="124">
        <f t="shared" ref="K124:K155" si="64">H124-F124</f>
        <v>18</v>
      </c>
      <c r="L124" s="125">
        <f t="shared" ref="L124:L155" si="65">K124/F124</f>
        <v>0.21951219512195122</v>
      </c>
      <c r="M124" s="126" t="s">
        <v>557</v>
      </c>
      <c r="N124" s="127">
        <v>42657</v>
      </c>
      <c r="O124" s="50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2</v>
      </c>
      <c r="B125" s="102">
        <v>41794</v>
      </c>
      <c r="C125" s="102"/>
      <c r="D125" s="103" t="s">
        <v>584</v>
      </c>
      <c r="E125" s="104" t="s">
        <v>558</v>
      </c>
      <c r="F125" s="105">
        <v>257</v>
      </c>
      <c r="G125" s="104" t="s">
        <v>582</v>
      </c>
      <c r="H125" s="104">
        <v>300</v>
      </c>
      <c r="I125" s="122">
        <v>300</v>
      </c>
      <c r="J125" s="123" t="s">
        <v>583</v>
      </c>
      <c r="K125" s="124">
        <f t="shared" si="64"/>
        <v>43</v>
      </c>
      <c r="L125" s="125">
        <f t="shared" si="65"/>
        <v>0.16731517509727625</v>
      </c>
      <c r="M125" s="126" t="s">
        <v>557</v>
      </c>
      <c r="N125" s="127">
        <v>41822</v>
      </c>
      <c r="O125" s="50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3</v>
      </c>
      <c r="B126" s="102">
        <v>41828</v>
      </c>
      <c r="C126" s="102"/>
      <c r="D126" s="103" t="s">
        <v>585</v>
      </c>
      <c r="E126" s="104" t="s">
        <v>558</v>
      </c>
      <c r="F126" s="105">
        <v>393</v>
      </c>
      <c r="G126" s="104" t="s">
        <v>582</v>
      </c>
      <c r="H126" s="104">
        <v>468</v>
      </c>
      <c r="I126" s="122">
        <v>468</v>
      </c>
      <c r="J126" s="123" t="s">
        <v>583</v>
      </c>
      <c r="K126" s="124">
        <f t="shared" si="64"/>
        <v>75</v>
      </c>
      <c r="L126" s="125">
        <f t="shared" si="65"/>
        <v>0.19083969465648856</v>
      </c>
      <c r="M126" s="126" t="s">
        <v>557</v>
      </c>
      <c r="N126" s="127">
        <v>41863</v>
      </c>
      <c r="O126" s="50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4</v>
      </c>
      <c r="B127" s="102">
        <v>41857</v>
      </c>
      <c r="C127" s="102"/>
      <c r="D127" s="103" t="s">
        <v>586</v>
      </c>
      <c r="E127" s="104" t="s">
        <v>558</v>
      </c>
      <c r="F127" s="105">
        <v>205</v>
      </c>
      <c r="G127" s="104" t="s">
        <v>582</v>
      </c>
      <c r="H127" s="104">
        <v>275</v>
      </c>
      <c r="I127" s="122">
        <v>250</v>
      </c>
      <c r="J127" s="123" t="s">
        <v>583</v>
      </c>
      <c r="K127" s="124">
        <f t="shared" si="64"/>
        <v>70</v>
      </c>
      <c r="L127" s="125">
        <f t="shared" si="65"/>
        <v>0.34146341463414637</v>
      </c>
      <c r="M127" s="126" t="s">
        <v>557</v>
      </c>
      <c r="N127" s="127">
        <v>41962</v>
      </c>
      <c r="O127" s="50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5</v>
      </c>
      <c r="B128" s="102">
        <v>41886</v>
      </c>
      <c r="C128" s="102"/>
      <c r="D128" s="103" t="s">
        <v>587</v>
      </c>
      <c r="E128" s="104" t="s">
        <v>558</v>
      </c>
      <c r="F128" s="105">
        <v>162</v>
      </c>
      <c r="G128" s="104" t="s">
        <v>582</v>
      </c>
      <c r="H128" s="104">
        <v>190</v>
      </c>
      <c r="I128" s="122">
        <v>190</v>
      </c>
      <c r="J128" s="123" t="s">
        <v>583</v>
      </c>
      <c r="K128" s="124">
        <f t="shared" si="64"/>
        <v>28</v>
      </c>
      <c r="L128" s="125">
        <f t="shared" si="65"/>
        <v>0.1728395061728395</v>
      </c>
      <c r="M128" s="126" t="s">
        <v>557</v>
      </c>
      <c r="N128" s="127">
        <v>42006</v>
      </c>
      <c r="O128" s="50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6</v>
      </c>
      <c r="B129" s="102">
        <v>41886</v>
      </c>
      <c r="C129" s="102"/>
      <c r="D129" s="103" t="s">
        <v>588</v>
      </c>
      <c r="E129" s="104" t="s">
        <v>558</v>
      </c>
      <c r="F129" s="105">
        <v>75</v>
      </c>
      <c r="G129" s="104" t="s">
        <v>582</v>
      </c>
      <c r="H129" s="104">
        <v>91.5</v>
      </c>
      <c r="I129" s="122" t="s">
        <v>589</v>
      </c>
      <c r="J129" s="123" t="s">
        <v>590</v>
      </c>
      <c r="K129" s="124">
        <f t="shared" si="64"/>
        <v>16.5</v>
      </c>
      <c r="L129" s="125">
        <f t="shared" si="65"/>
        <v>0.22</v>
      </c>
      <c r="M129" s="126" t="s">
        <v>557</v>
      </c>
      <c r="N129" s="127">
        <v>41954</v>
      </c>
      <c r="O129" s="50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7</v>
      </c>
      <c r="B130" s="102">
        <v>41913</v>
      </c>
      <c r="C130" s="102"/>
      <c r="D130" s="103" t="s">
        <v>591</v>
      </c>
      <c r="E130" s="104" t="s">
        <v>558</v>
      </c>
      <c r="F130" s="105">
        <v>850</v>
      </c>
      <c r="G130" s="104" t="s">
        <v>582</v>
      </c>
      <c r="H130" s="104">
        <v>982.5</v>
      </c>
      <c r="I130" s="122">
        <v>1050</v>
      </c>
      <c r="J130" s="123" t="s">
        <v>592</v>
      </c>
      <c r="K130" s="124">
        <f t="shared" si="64"/>
        <v>132.5</v>
      </c>
      <c r="L130" s="125">
        <f t="shared" si="65"/>
        <v>0.15588235294117647</v>
      </c>
      <c r="M130" s="126" t="s">
        <v>557</v>
      </c>
      <c r="N130" s="127">
        <v>42039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8</v>
      </c>
      <c r="B131" s="102">
        <v>41913</v>
      </c>
      <c r="C131" s="102"/>
      <c r="D131" s="103" t="s">
        <v>593</v>
      </c>
      <c r="E131" s="104" t="s">
        <v>558</v>
      </c>
      <c r="F131" s="105">
        <v>475</v>
      </c>
      <c r="G131" s="104" t="s">
        <v>582</v>
      </c>
      <c r="H131" s="104">
        <v>515</v>
      </c>
      <c r="I131" s="122">
        <v>600</v>
      </c>
      <c r="J131" s="123" t="s">
        <v>594</v>
      </c>
      <c r="K131" s="124">
        <f t="shared" si="64"/>
        <v>40</v>
      </c>
      <c r="L131" s="125">
        <f t="shared" si="65"/>
        <v>8.4210526315789472E-2</v>
      </c>
      <c r="M131" s="126" t="s">
        <v>557</v>
      </c>
      <c r="N131" s="127">
        <v>41939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9</v>
      </c>
      <c r="B132" s="102">
        <v>41913</v>
      </c>
      <c r="C132" s="102"/>
      <c r="D132" s="103" t="s">
        <v>595</v>
      </c>
      <c r="E132" s="104" t="s">
        <v>558</v>
      </c>
      <c r="F132" s="105">
        <v>86</v>
      </c>
      <c r="G132" s="104" t="s">
        <v>582</v>
      </c>
      <c r="H132" s="104">
        <v>99</v>
      </c>
      <c r="I132" s="122">
        <v>140</v>
      </c>
      <c r="J132" s="123" t="s">
        <v>596</v>
      </c>
      <c r="K132" s="124">
        <f t="shared" si="64"/>
        <v>13</v>
      </c>
      <c r="L132" s="125">
        <f t="shared" si="65"/>
        <v>0.15116279069767441</v>
      </c>
      <c r="M132" s="126" t="s">
        <v>557</v>
      </c>
      <c r="N132" s="127">
        <v>41939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10</v>
      </c>
      <c r="B133" s="102">
        <v>41926</v>
      </c>
      <c r="C133" s="102"/>
      <c r="D133" s="103" t="s">
        <v>597</v>
      </c>
      <c r="E133" s="104" t="s">
        <v>558</v>
      </c>
      <c r="F133" s="105">
        <v>496.6</v>
      </c>
      <c r="G133" s="104" t="s">
        <v>582</v>
      </c>
      <c r="H133" s="104">
        <v>621</v>
      </c>
      <c r="I133" s="122">
        <v>580</v>
      </c>
      <c r="J133" s="123" t="s">
        <v>583</v>
      </c>
      <c r="K133" s="124">
        <f t="shared" si="64"/>
        <v>124.39999999999998</v>
      </c>
      <c r="L133" s="125">
        <f t="shared" si="65"/>
        <v>0.25050342327829234</v>
      </c>
      <c r="M133" s="126" t="s">
        <v>557</v>
      </c>
      <c r="N133" s="127">
        <v>42605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11</v>
      </c>
      <c r="B134" s="102">
        <v>41926</v>
      </c>
      <c r="C134" s="102"/>
      <c r="D134" s="103" t="s">
        <v>598</v>
      </c>
      <c r="E134" s="104" t="s">
        <v>558</v>
      </c>
      <c r="F134" s="105">
        <v>2481.9</v>
      </c>
      <c r="G134" s="104" t="s">
        <v>582</v>
      </c>
      <c r="H134" s="104">
        <v>2840</v>
      </c>
      <c r="I134" s="122">
        <v>2870</v>
      </c>
      <c r="J134" s="123" t="s">
        <v>599</v>
      </c>
      <c r="K134" s="124">
        <f t="shared" si="64"/>
        <v>358.09999999999991</v>
      </c>
      <c r="L134" s="125">
        <f t="shared" si="65"/>
        <v>0.14428462065353154</v>
      </c>
      <c r="M134" s="126" t="s">
        <v>557</v>
      </c>
      <c r="N134" s="127">
        <v>42017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12</v>
      </c>
      <c r="B135" s="102">
        <v>41928</v>
      </c>
      <c r="C135" s="102"/>
      <c r="D135" s="103" t="s">
        <v>600</v>
      </c>
      <c r="E135" s="104" t="s">
        <v>558</v>
      </c>
      <c r="F135" s="105">
        <v>84.5</v>
      </c>
      <c r="G135" s="104" t="s">
        <v>582</v>
      </c>
      <c r="H135" s="104">
        <v>93</v>
      </c>
      <c r="I135" s="122">
        <v>110</v>
      </c>
      <c r="J135" s="123" t="s">
        <v>601</v>
      </c>
      <c r="K135" s="124">
        <f t="shared" si="64"/>
        <v>8.5</v>
      </c>
      <c r="L135" s="125">
        <f t="shared" si="65"/>
        <v>0.10059171597633136</v>
      </c>
      <c r="M135" s="126" t="s">
        <v>557</v>
      </c>
      <c r="N135" s="127">
        <v>41939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13</v>
      </c>
      <c r="B136" s="102">
        <v>41928</v>
      </c>
      <c r="C136" s="102"/>
      <c r="D136" s="103" t="s">
        <v>602</v>
      </c>
      <c r="E136" s="104" t="s">
        <v>558</v>
      </c>
      <c r="F136" s="105">
        <v>401</v>
      </c>
      <c r="G136" s="104" t="s">
        <v>582</v>
      </c>
      <c r="H136" s="104">
        <v>428</v>
      </c>
      <c r="I136" s="122">
        <v>450</v>
      </c>
      <c r="J136" s="123" t="s">
        <v>603</v>
      </c>
      <c r="K136" s="124">
        <f t="shared" si="64"/>
        <v>27</v>
      </c>
      <c r="L136" s="125">
        <f t="shared" si="65"/>
        <v>6.7331670822942641E-2</v>
      </c>
      <c r="M136" s="126" t="s">
        <v>557</v>
      </c>
      <c r="N136" s="127">
        <v>42020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14</v>
      </c>
      <c r="B137" s="102">
        <v>41928</v>
      </c>
      <c r="C137" s="102"/>
      <c r="D137" s="103" t="s">
        <v>604</v>
      </c>
      <c r="E137" s="104" t="s">
        <v>558</v>
      </c>
      <c r="F137" s="105">
        <v>101</v>
      </c>
      <c r="G137" s="104" t="s">
        <v>582</v>
      </c>
      <c r="H137" s="104">
        <v>112</v>
      </c>
      <c r="I137" s="122">
        <v>120</v>
      </c>
      <c r="J137" s="123" t="s">
        <v>605</v>
      </c>
      <c r="K137" s="124">
        <f t="shared" si="64"/>
        <v>11</v>
      </c>
      <c r="L137" s="125">
        <f t="shared" si="65"/>
        <v>0.10891089108910891</v>
      </c>
      <c r="M137" s="126" t="s">
        <v>557</v>
      </c>
      <c r="N137" s="127">
        <v>41939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15</v>
      </c>
      <c r="B138" s="102">
        <v>41954</v>
      </c>
      <c r="C138" s="102"/>
      <c r="D138" s="103" t="s">
        <v>606</v>
      </c>
      <c r="E138" s="104" t="s">
        <v>558</v>
      </c>
      <c r="F138" s="105">
        <v>59</v>
      </c>
      <c r="G138" s="104" t="s">
        <v>582</v>
      </c>
      <c r="H138" s="104">
        <v>76</v>
      </c>
      <c r="I138" s="122">
        <v>76</v>
      </c>
      <c r="J138" s="123" t="s">
        <v>583</v>
      </c>
      <c r="K138" s="124">
        <f t="shared" si="64"/>
        <v>17</v>
      </c>
      <c r="L138" s="125">
        <f t="shared" si="65"/>
        <v>0.28813559322033899</v>
      </c>
      <c r="M138" s="126" t="s">
        <v>557</v>
      </c>
      <c r="N138" s="127">
        <v>43032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16</v>
      </c>
      <c r="B139" s="102">
        <v>41954</v>
      </c>
      <c r="C139" s="102"/>
      <c r="D139" s="103" t="s">
        <v>595</v>
      </c>
      <c r="E139" s="104" t="s">
        <v>558</v>
      </c>
      <c r="F139" s="105">
        <v>99</v>
      </c>
      <c r="G139" s="104" t="s">
        <v>582</v>
      </c>
      <c r="H139" s="104">
        <v>120</v>
      </c>
      <c r="I139" s="122">
        <v>120</v>
      </c>
      <c r="J139" s="123" t="s">
        <v>607</v>
      </c>
      <c r="K139" s="124">
        <f t="shared" si="64"/>
        <v>21</v>
      </c>
      <c r="L139" s="125">
        <f t="shared" si="65"/>
        <v>0.21212121212121213</v>
      </c>
      <c r="M139" s="126" t="s">
        <v>557</v>
      </c>
      <c r="N139" s="127">
        <v>41960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17</v>
      </c>
      <c r="B140" s="102">
        <v>41956</v>
      </c>
      <c r="C140" s="102"/>
      <c r="D140" s="103" t="s">
        <v>608</v>
      </c>
      <c r="E140" s="104" t="s">
        <v>558</v>
      </c>
      <c r="F140" s="105">
        <v>22</v>
      </c>
      <c r="G140" s="104" t="s">
        <v>582</v>
      </c>
      <c r="H140" s="104">
        <v>33.549999999999997</v>
      </c>
      <c r="I140" s="122">
        <v>32</v>
      </c>
      <c r="J140" s="123" t="s">
        <v>609</v>
      </c>
      <c r="K140" s="124">
        <f t="shared" si="64"/>
        <v>11.549999999999997</v>
      </c>
      <c r="L140" s="125">
        <f t="shared" si="65"/>
        <v>0.52499999999999991</v>
      </c>
      <c r="M140" s="126" t="s">
        <v>557</v>
      </c>
      <c r="N140" s="127">
        <v>42188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18</v>
      </c>
      <c r="B141" s="102">
        <v>41976</v>
      </c>
      <c r="C141" s="102"/>
      <c r="D141" s="103" t="s">
        <v>610</v>
      </c>
      <c r="E141" s="104" t="s">
        <v>558</v>
      </c>
      <c r="F141" s="105">
        <v>440</v>
      </c>
      <c r="G141" s="104" t="s">
        <v>582</v>
      </c>
      <c r="H141" s="104">
        <v>520</v>
      </c>
      <c r="I141" s="122">
        <v>520</v>
      </c>
      <c r="J141" s="123" t="s">
        <v>611</v>
      </c>
      <c r="K141" s="124">
        <f t="shared" si="64"/>
        <v>80</v>
      </c>
      <c r="L141" s="125">
        <f t="shared" si="65"/>
        <v>0.18181818181818182</v>
      </c>
      <c r="M141" s="126" t="s">
        <v>557</v>
      </c>
      <c r="N141" s="127">
        <v>42208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19</v>
      </c>
      <c r="B142" s="102">
        <v>41976</v>
      </c>
      <c r="C142" s="102"/>
      <c r="D142" s="103" t="s">
        <v>612</v>
      </c>
      <c r="E142" s="104" t="s">
        <v>558</v>
      </c>
      <c r="F142" s="105">
        <v>360</v>
      </c>
      <c r="G142" s="104" t="s">
        <v>582</v>
      </c>
      <c r="H142" s="104">
        <v>427</v>
      </c>
      <c r="I142" s="122">
        <v>425</v>
      </c>
      <c r="J142" s="123" t="s">
        <v>613</v>
      </c>
      <c r="K142" s="124">
        <f t="shared" si="64"/>
        <v>67</v>
      </c>
      <c r="L142" s="125">
        <f t="shared" si="65"/>
        <v>0.18611111111111112</v>
      </c>
      <c r="M142" s="126" t="s">
        <v>557</v>
      </c>
      <c r="N142" s="127">
        <v>42058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20</v>
      </c>
      <c r="B143" s="102">
        <v>42012</v>
      </c>
      <c r="C143" s="102"/>
      <c r="D143" s="103" t="s">
        <v>614</v>
      </c>
      <c r="E143" s="104" t="s">
        <v>558</v>
      </c>
      <c r="F143" s="105">
        <v>360</v>
      </c>
      <c r="G143" s="104" t="s">
        <v>582</v>
      </c>
      <c r="H143" s="104">
        <v>455</v>
      </c>
      <c r="I143" s="122">
        <v>420</v>
      </c>
      <c r="J143" s="123" t="s">
        <v>615</v>
      </c>
      <c r="K143" s="124">
        <f t="shared" si="64"/>
        <v>95</v>
      </c>
      <c r="L143" s="125">
        <f t="shared" si="65"/>
        <v>0.2638888888888889</v>
      </c>
      <c r="M143" s="126" t="s">
        <v>557</v>
      </c>
      <c r="N143" s="127">
        <v>42024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21</v>
      </c>
      <c r="B144" s="102">
        <v>42012</v>
      </c>
      <c r="C144" s="102"/>
      <c r="D144" s="103" t="s">
        <v>616</v>
      </c>
      <c r="E144" s="104" t="s">
        <v>558</v>
      </c>
      <c r="F144" s="105">
        <v>130</v>
      </c>
      <c r="G144" s="104"/>
      <c r="H144" s="104">
        <v>175.5</v>
      </c>
      <c r="I144" s="122">
        <v>165</v>
      </c>
      <c r="J144" s="123" t="s">
        <v>617</v>
      </c>
      <c r="K144" s="124">
        <f t="shared" si="64"/>
        <v>45.5</v>
      </c>
      <c r="L144" s="125">
        <f t="shared" si="65"/>
        <v>0.35</v>
      </c>
      <c r="M144" s="126" t="s">
        <v>557</v>
      </c>
      <c r="N144" s="127">
        <v>43088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22</v>
      </c>
      <c r="B145" s="102">
        <v>42040</v>
      </c>
      <c r="C145" s="102"/>
      <c r="D145" s="103" t="s">
        <v>377</v>
      </c>
      <c r="E145" s="104" t="s">
        <v>581</v>
      </c>
      <c r="F145" s="105">
        <v>98</v>
      </c>
      <c r="G145" s="104"/>
      <c r="H145" s="104">
        <v>120</v>
      </c>
      <c r="I145" s="122">
        <v>120</v>
      </c>
      <c r="J145" s="123" t="s">
        <v>583</v>
      </c>
      <c r="K145" s="124">
        <f t="shared" si="64"/>
        <v>22</v>
      </c>
      <c r="L145" s="125">
        <f t="shared" si="65"/>
        <v>0.22448979591836735</v>
      </c>
      <c r="M145" s="126" t="s">
        <v>557</v>
      </c>
      <c r="N145" s="127">
        <v>42753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23</v>
      </c>
      <c r="B146" s="102">
        <v>42040</v>
      </c>
      <c r="C146" s="102"/>
      <c r="D146" s="103" t="s">
        <v>618</v>
      </c>
      <c r="E146" s="104" t="s">
        <v>581</v>
      </c>
      <c r="F146" s="105">
        <v>196</v>
      </c>
      <c r="G146" s="104"/>
      <c r="H146" s="104">
        <v>262</v>
      </c>
      <c r="I146" s="122">
        <v>255</v>
      </c>
      <c r="J146" s="123" t="s">
        <v>583</v>
      </c>
      <c r="K146" s="124">
        <f t="shared" si="64"/>
        <v>66</v>
      </c>
      <c r="L146" s="125">
        <f t="shared" si="65"/>
        <v>0.33673469387755101</v>
      </c>
      <c r="M146" s="126" t="s">
        <v>557</v>
      </c>
      <c r="N146" s="127">
        <v>42599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5">
        <v>24</v>
      </c>
      <c r="B147" s="106">
        <v>42067</v>
      </c>
      <c r="C147" s="106"/>
      <c r="D147" s="107" t="s">
        <v>376</v>
      </c>
      <c r="E147" s="108" t="s">
        <v>581</v>
      </c>
      <c r="F147" s="109">
        <v>235</v>
      </c>
      <c r="G147" s="109"/>
      <c r="H147" s="110">
        <v>77</v>
      </c>
      <c r="I147" s="128" t="s">
        <v>619</v>
      </c>
      <c r="J147" s="129" t="s">
        <v>620</v>
      </c>
      <c r="K147" s="130">
        <f t="shared" si="64"/>
        <v>-158</v>
      </c>
      <c r="L147" s="131">
        <f t="shared" si="65"/>
        <v>-0.67234042553191486</v>
      </c>
      <c r="M147" s="132" t="s">
        <v>621</v>
      </c>
      <c r="N147" s="133">
        <v>43522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25</v>
      </c>
      <c r="B148" s="102">
        <v>42067</v>
      </c>
      <c r="C148" s="102"/>
      <c r="D148" s="103" t="s">
        <v>454</v>
      </c>
      <c r="E148" s="104" t="s">
        <v>581</v>
      </c>
      <c r="F148" s="105">
        <v>185</v>
      </c>
      <c r="G148" s="104"/>
      <c r="H148" s="104">
        <v>224</v>
      </c>
      <c r="I148" s="122" t="s">
        <v>622</v>
      </c>
      <c r="J148" s="123" t="s">
        <v>583</v>
      </c>
      <c r="K148" s="124">
        <f t="shared" si="64"/>
        <v>39</v>
      </c>
      <c r="L148" s="125">
        <f t="shared" si="65"/>
        <v>0.21081081081081082</v>
      </c>
      <c r="M148" s="126" t="s">
        <v>557</v>
      </c>
      <c r="N148" s="127">
        <v>42647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341">
        <v>26</v>
      </c>
      <c r="B149" s="111">
        <v>42090</v>
      </c>
      <c r="C149" s="111"/>
      <c r="D149" s="112" t="s">
        <v>623</v>
      </c>
      <c r="E149" s="113" t="s">
        <v>581</v>
      </c>
      <c r="F149" s="114">
        <v>49.5</v>
      </c>
      <c r="G149" s="115"/>
      <c r="H149" s="115">
        <v>15.85</v>
      </c>
      <c r="I149" s="115">
        <v>67</v>
      </c>
      <c r="J149" s="134" t="s">
        <v>624</v>
      </c>
      <c r="K149" s="115">
        <f t="shared" si="64"/>
        <v>-33.65</v>
      </c>
      <c r="L149" s="135">
        <f t="shared" si="65"/>
        <v>-0.67979797979797973</v>
      </c>
      <c r="M149" s="132" t="s">
        <v>621</v>
      </c>
      <c r="N149" s="136">
        <v>43627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27</v>
      </c>
      <c r="B150" s="102">
        <v>42093</v>
      </c>
      <c r="C150" s="102"/>
      <c r="D150" s="103" t="s">
        <v>625</v>
      </c>
      <c r="E150" s="104" t="s">
        <v>581</v>
      </c>
      <c r="F150" s="105">
        <v>183.5</v>
      </c>
      <c r="G150" s="104"/>
      <c r="H150" s="104">
        <v>219</v>
      </c>
      <c r="I150" s="122">
        <v>218</v>
      </c>
      <c r="J150" s="123" t="s">
        <v>626</v>
      </c>
      <c r="K150" s="124">
        <f t="shared" si="64"/>
        <v>35.5</v>
      </c>
      <c r="L150" s="125">
        <f t="shared" si="65"/>
        <v>0.19346049046321526</v>
      </c>
      <c r="M150" s="126" t="s">
        <v>557</v>
      </c>
      <c r="N150" s="127">
        <v>42103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28</v>
      </c>
      <c r="B151" s="102">
        <v>42114</v>
      </c>
      <c r="C151" s="102"/>
      <c r="D151" s="103" t="s">
        <v>627</v>
      </c>
      <c r="E151" s="104" t="s">
        <v>581</v>
      </c>
      <c r="F151" s="105">
        <f>(227+237)/2</f>
        <v>232</v>
      </c>
      <c r="G151" s="104"/>
      <c r="H151" s="104">
        <v>298</v>
      </c>
      <c r="I151" s="122">
        <v>298</v>
      </c>
      <c r="J151" s="123" t="s">
        <v>583</v>
      </c>
      <c r="K151" s="124">
        <f t="shared" si="64"/>
        <v>66</v>
      </c>
      <c r="L151" s="125">
        <f t="shared" si="65"/>
        <v>0.28448275862068967</v>
      </c>
      <c r="M151" s="126" t="s">
        <v>557</v>
      </c>
      <c r="N151" s="127">
        <v>42823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29</v>
      </c>
      <c r="B152" s="102">
        <v>42128</v>
      </c>
      <c r="C152" s="102"/>
      <c r="D152" s="103" t="s">
        <v>628</v>
      </c>
      <c r="E152" s="104" t="s">
        <v>558</v>
      </c>
      <c r="F152" s="105">
        <v>385</v>
      </c>
      <c r="G152" s="104"/>
      <c r="H152" s="104">
        <f>212.5+331</f>
        <v>543.5</v>
      </c>
      <c r="I152" s="122">
        <v>510</v>
      </c>
      <c r="J152" s="123" t="s">
        <v>629</v>
      </c>
      <c r="K152" s="124">
        <f t="shared" si="64"/>
        <v>158.5</v>
      </c>
      <c r="L152" s="125">
        <f t="shared" si="65"/>
        <v>0.41168831168831171</v>
      </c>
      <c r="M152" s="126" t="s">
        <v>557</v>
      </c>
      <c r="N152" s="127">
        <v>42235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30</v>
      </c>
      <c r="B153" s="102">
        <v>42128</v>
      </c>
      <c r="C153" s="102"/>
      <c r="D153" s="103" t="s">
        <v>630</v>
      </c>
      <c r="E153" s="104" t="s">
        <v>558</v>
      </c>
      <c r="F153" s="105">
        <v>115.5</v>
      </c>
      <c r="G153" s="104"/>
      <c r="H153" s="104">
        <v>146</v>
      </c>
      <c r="I153" s="122">
        <v>142</v>
      </c>
      <c r="J153" s="123" t="s">
        <v>631</v>
      </c>
      <c r="K153" s="124">
        <f t="shared" si="64"/>
        <v>30.5</v>
      </c>
      <c r="L153" s="125">
        <f t="shared" si="65"/>
        <v>0.26406926406926406</v>
      </c>
      <c r="M153" s="126" t="s">
        <v>557</v>
      </c>
      <c r="N153" s="127">
        <v>42202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31</v>
      </c>
      <c r="B154" s="102">
        <v>42151</v>
      </c>
      <c r="C154" s="102"/>
      <c r="D154" s="103" t="s">
        <v>632</v>
      </c>
      <c r="E154" s="104" t="s">
        <v>558</v>
      </c>
      <c r="F154" s="105">
        <v>237.5</v>
      </c>
      <c r="G154" s="104"/>
      <c r="H154" s="104">
        <v>279.5</v>
      </c>
      <c r="I154" s="122">
        <v>278</v>
      </c>
      <c r="J154" s="123" t="s">
        <v>583</v>
      </c>
      <c r="K154" s="124">
        <f t="shared" si="64"/>
        <v>42</v>
      </c>
      <c r="L154" s="125">
        <f t="shared" si="65"/>
        <v>0.17684210526315788</v>
      </c>
      <c r="M154" s="126" t="s">
        <v>557</v>
      </c>
      <c r="N154" s="127">
        <v>42222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32</v>
      </c>
      <c r="B155" s="102">
        <v>42174</v>
      </c>
      <c r="C155" s="102"/>
      <c r="D155" s="103" t="s">
        <v>602</v>
      </c>
      <c r="E155" s="104" t="s">
        <v>581</v>
      </c>
      <c r="F155" s="105">
        <v>340</v>
      </c>
      <c r="G155" s="104"/>
      <c r="H155" s="104">
        <v>448</v>
      </c>
      <c r="I155" s="122">
        <v>448</v>
      </c>
      <c r="J155" s="123" t="s">
        <v>583</v>
      </c>
      <c r="K155" s="124">
        <f t="shared" si="64"/>
        <v>108</v>
      </c>
      <c r="L155" s="125">
        <f t="shared" si="65"/>
        <v>0.31764705882352939</v>
      </c>
      <c r="M155" s="126" t="s">
        <v>557</v>
      </c>
      <c r="N155" s="127">
        <v>43018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33</v>
      </c>
      <c r="B156" s="102">
        <v>42191</v>
      </c>
      <c r="C156" s="102"/>
      <c r="D156" s="103" t="s">
        <v>633</v>
      </c>
      <c r="E156" s="104" t="s">
        <v>581</v>
      </c>
      <c r="F156" s="105">
        <v>390</v>
      </c>
      <c r="G156" s="104"/>
      <c r="H156" s="104">
        <v>460</v>
      </c>
      <c r="I156" s="122">
        <v>460</v>
      </c>
      <c r="J156" s="123" t="s">
        <v>583</v>
      </c>
      <c r="K156" s="124">
        <f t="shared" ref="K156:K176" si="66">H156-F156</f>
        <v>70</v>
      </c>
      <c r="L156" s="125">
        <f t="shared" ref="L156:L176" si="67">K156/F156</f>
        <v>0.17948717948717949</v>
      </c>
      <c r="M156" s="126" t="s">
        <v>557</v>
      </c>
      <c r="N156" s="127">
        <v>42478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5">
        <v>34</v>
      </c>
      <c r="B157" s="106">
        <v>42195</v>
      </c>
      <c r="C157" s="106"/>
      <c r="D157" s="107" t="s">
        <v>634</v>
      </c>
      <c r="E157" s="108" t="s">
        <v>581</v>
      </c>
      <c r="F157" s="109">
        <v>122.5</v>
      </c>
      <c r="G157" s="109"/>
      <c r="H157" s="110">
        <v>61</v>
      </c>
      <c r="I157" s="128">
        <v>172</v>
      </c>
      <c r="J157" s="129" t="s">
        <v>635</v>
      </c>
      <c r="K157" s="130">
        <f t="shared" si="66"/>
        <v>-61.5</v>
      </c>
      <c r="L157" s="131">
        <f t="shared" si="67"/>
        <v>-0.50204081632653064</v>
      </c>
      <c r="M157" s="132" t="s">
        <v>621</v>
      </c>
      <c r="N157" s="133">
        <v>43333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35</v>
      </c>
      <c r="B158" s="102">
        <v>42219</v>
      </c>
      <c r="C158" s="102"/>
      <c r="D158" s="103" t="s">
        <v>636</v>
      </c>
      <c r="E158" s="104" t="s">
        <v>581</v>
      </c>
      <c r="F158" s="105">
        <v>297.5</v>
      </c>
      <c r="G158" s="104"/>
      <c r="H158" s="104">
        <v>350</v>
      </c>
      <c r="I158" s="122">
        <v>360</v>
      </c>
      <c r="J158" s="123" t="s">
        <v>637</v>
      </c>
      <c r="K158" s="124">
        <f t="shared" si="66"/>
        <v>52.5</v>
      </c>
      <c r="L158" s="125">
        <f t="shared" si="67"/>
        <v>0.17647058823529413</v>
      </c>
      <c r="M158" s="126" t="s">
        <v>557</v>
      </c>
      <c r="N158" s="127">
        <v>42232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36</v>
      </c>
      <c r="B159" s="102">
        <v>42219</v>
      </c>
      <c r="C159" s="102"/>
      <c r="D159" s="103" t="s">
        <v>638</v>
      </c>
      <c r="E159" s="104" t="s">
        <v>581</v>
      </c>
      <c r="F159" s="105">
        <v>115.5</v>
      </c>
      <c r="G159" s="104"/>
      <c r="H159" s="104">
        <v>149</v>
      </c>
      <c r="I159" s="122">
        <v>140</v>
      </c>
      <c r="J159" s="137" t="s">
        <v>639</v>
      </c>
      <c r="K159" s="124">
        <f t="shared" si="66"/>
        <v>33.5</v>
      </c>
      <c r="L159" s="125">
        <f t="shared" si="67"/>
        <v>0.29004329004329005</v>
      </c>
      <c r="M159" s="126" t="s">
        <v>557</v>
      </c>
      <c r="N159" s="127">
        <v>42740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37</v>
      </c>
      <c r="B160" s="102">
        <v>42251</v>
      </c>
      <c r="C160" s="102"/>
      <c r="D160" s="103" t="s">
        <v>632</v>
      </c>
      <c r="E160" s="104" t="s">
        <v>581</v>
      </c>
      <c r="F160" s="105">
        <v>226</v>
      </c>
      <c r="G160" s="104"/>
      <c r="H160" s="104">
        <v>292</v>
      </c>
      <c r="I160" s="122">
        <v>292</v>
      </c>
      <c r="J160" s="123" t="s">
        <v>640</v>
      </c>
      <c r="K160" s="124">
        <f t="shared" si="66"/>
        <v>66</v>
      </c>
      <c r="L160" s="125">
        <f t="shared" si="67"/>
        <v>0.29203539823008851</v>
      </c>
      <c r="M160" s="126" t="s">
        <v>557</v>
      </c>
      <c r="N160" s="127">
        <v>42286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38</v>
      </c>
      <c r="B161" s="102">
        <v>42254</v>
      </c>
      <c r="C161" s="102"/>
      <c r="D161" s="103" t="s">
        <v>627</v>
      </c>
      <c r="E161" s="104" t="s">
        <v>581</v>
      </c>
      <c r="F161" s="105">
        <v>232.5</v>
      </c>
      <c r="G161" s="104"/>
      <c r="H161" s="104">
        <v>312.5</v>
      </c>
      <c r="I161" s="122">
        <v>310</v>
      </c>
      <c r="J161" s="123" t="s">
        <v>583</v>
      </c>
      <c r="K161" s="124">
        <f t="shared" si="66"/>
        <v>80</v>
      </c>
      <c r="L161" s="125">
        <f t="shared" si="67"/>
        <v>0.34408602150537637</v>
      </c>
      <c r="M161" s="126" t="s">
        <v>557</v>
      </c>
      <c r="N161" s="127">
        <v>42823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39</v>
      </c>
      <c r="B162" s="102">
        <v>42268</v>
      </c>
      <c r="C162" s="102"/>
      <c r="D162" s="103" t="s">
        <v>641</v>
      </c>
      <c r="E162" s="104" t="s">
        <v>581</v>
      </c>
      <c r="F162" s="105">
        <v>196.5</v>
      </c>
      <c r="G162" s="104"/>
      <c r="H162" s="104">
        <v>238</v>
      </c>
      <c r="I162" s="122">
        <v>238</v>
      </c>
      <c r="J162" s="123" t="s">
        <v>640</v>
      </c>
      <c r="K162" s="124">
        <f t="shared" si="66"/>
        <v>41.5</v>
      </c>
      <c r="L162" s="125">
        <f t="shared" si="67"/>
        <v>0.21119592875318066</v>
      </c>
      <c r="M162" s="126" t="s">
        <v>557</v>
      </c>
      <c r="N162" s="127">
        <v>42291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40</v>
      </c>
      <c r="B163" s="102">
        <v>42271</v>
      </c>
      <c r="C163" s="102"/>
      <c r="D163" s="103" t="s">
        <v>580</v>
      </c>
      <c r="E163" s="104" t="s">
        <v>581</v>
      </c>
      <c r="F163" s="105">
        <v>65</v>
      </c>
      <c r="G163" s="104"/>
      <c r="H163" s="104">
        <v>82</v>
      </c>
      <c r="I163" s="122">
        <v>82</v>
      </c>
      <c r="J163" s="123" t="s">
        <v>640</v>
      </c>
      <c r="K163" s="124">
        <f t="shared" si="66"/>
        <v>17</v>
      </c>
      <c r="L163" s="125">
        <f t="shared" si="67"/>
        <v>0.26153846153846155</v>
      </c>
      <c r="M163" s="126" t="s">
        <v>557</v>
      </c>
      <c r="N163" s="127">
        <v>42578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41</v>
      </c>
      <c r="B164" s="102">
        <v>42291</v>
      </c>
      <c r="C164" s="102"/>
      <c r="D164" s="103" t="s">
        <v>642</v>
      </c>
      <c r="E164" s="104" t="s">
        <v>581</v>
      </c>
      <c r="F164" s="105">
        <v>144</v>
      </c>
      <c r="G164" s="104"/>
      <c r="H164" s="104">
        <v>182.5</v>
      </c>
      <c r="I164" s="122">
        <v>181</v>
      </c>
      <c r="J164" s="123" t="s">
        <v>640</v>
      </c>
      <c r="K164" s="124">
        <f t="shared" si="66"/>
        <v>38.5</v>
      </c>
      <c r="L164" s="125">
        <f t="shared" si="67"/>
        <v>0.2673611111111111</v>
      </c>
      <c r="M164" s="126" t="s">
        <v>557</v>
      </c>
      <c r="N164" s="127">
        <v>42817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42</v>
      </c>
      <c r="B165" s="102">
        <v>42291</v>
      </c>
      <c r="C165" s="102"/>
      <c r="D165" s="103" t="s">
        <v>643</v>
      </c>
      <c r="E165" s="104" t="s">
        <v>581</v>
      </c>
      <c r="F165" s="105">
        <v>264</v>
      </c>
      <c r="G165" s="104"/>
      <c r="H165" s="104">
        <v>311</v>
      </c>
      <c r="I165" s="122">
        <v>311</v>
      </c>
      <c r="J165" s="123" t="s">
        <v>640</v>
      </c>
      <c r="K165" s="124">
        <f t="shared" si="66"/>
        <v>47</v>
      </c>
      <c r="L165" s="125">
        <f t="shared" si="67"/>
        <v>0.17803030303030304</v>
      </c>
      <c r="M165" s="126" t="s">
        <v>557</v>
      </c>
      <c r="N165" s="127">
        <v>42604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43</v>
      </c>
      <c r="B166" s="102">
        <v>42318</v>
      </c>
      <c r="C166" s="102"/>
      <c r="D166" s="103" t="s">
        <v>644</v>
      </c>
      <c r="E166" s="104" t="s">
        <v>558</v>
      </c>
      <c r="F166" s="105">
        <v>549.5</v>
      </c>
      <c r="G166" s="104"/>
      <c r="H166" s="104">
        <v>630</v>
      </c>
      <c r="I166" s="122">
        <v>630</v>
      </c>
      <c r="J166" s="123" t="s">
        <v>640</v>
      </c>
      <c r="K166" s="124">
        <f t="shared" si="66"/>
        <v>80.5</v>
      </c>
      <c r="L166" s="125">
        <f t="shared" si="67"/>
        <v>0.1464968152866242</v>
      </c>
      <c r="M166" s="126" t="s">
        <v>557</v>
      </c>
      <c r="N166" s="127">
        <v>42419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44</v>
      </c>
      <c r="B167" s="102">
        <v>42342</v>
      </c>
      <c r="C167" s="102"/>
      <c r="D167" s="103" t="s">
        <v>645</v>
      </c>
      <c r="E167" s="104" t="s">
        <v>581</v>
      </c>
      <c r="F167" s="105">
        <v>1027.5</v>
      </c>
      <c r="G167" s="104"/>
      <c r="H167" s="104">
        <v>1315</v>
      </c>
      <c r="I167" s="122">
        <v>1250</v>
      </c>
      <c r="J167" s="123" t="s">
        <v>640</v>
      </c>
      <c r="K167" s="124">
        <f t="shared" si="66"/>
        <v>287.5</v>
      </c>
      <c r="L167" s="125">
        <f t="shared" si="67"/>
        <v>0.27980535279805352</v>
      </c>
      <c r="M167" s="126" t="s">
        <v>557</v>
      </c>
      <c r="N167" s="127">
        <v>43244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45</v>
      </c>
      <c r="B168" s="102">
        <v>42367</v>
      </c>
      <c r="C168" s="102"/>
      <c r="D168" s="103" t="s">
        <v>646</v>
      </c>
      <c r="E168" s="104" t="s">
        <v>581</v>
      </c>
      <c r="F168" s="105">
        <v>465</v>
      </c>
      <c r="G168" s="104"/>
      <c r="H168" s="104">
        <v>540</v>
      </c>
      <c r="I168" s="122">
        <v>540</v>
      </c>
      <c r="J168" s="123" t="s">
        <v>640</v>
      </c>
      <c r="K168" s="124">
        <f t="shared" si="66"/>
        <v>75</v>
      </c>
      <c r="L168" s="125">
        <f t="shared" si="67"/>
        <v>0.16129032258064516</v>
      </c>
      <c r="M168" s="126" t="s">
        <v>557</v>
      </c>
      <c r="N168" s="127">
        <v>42530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46</v>
      </c>
      <c r="B169" s="102">
        <v>42380</v>
      </c>
      <c r="C169" s="102"/>
      <c r="D169" s="103" t="s">
        <v>377</v>
      </c>
      <c r="E169" s="104" t="s">
        <v>558</v>
      </c>
      <c r="F169" s="105">
        <v>81</v>
      </c>
      <c r="G169" s="104"/>
      <c r="H169" s="104">
        <v>110</v>
      </c>
      <c r="I169" s="122">
        <v>110</v>
      </c>
      <c r="J169" s="123" t="s">
        <v>640</v>
      </c>
      <c r="K169" s="124">
        <f t="shared" si="66"/>
        <v>29</v>
      </c>
      <c r="L169" s="125">
        <f t="shared" si="67"/>
        <v>0.35802469135802467</v>
      </c>
      <c r="M169" s="126" t="s">
        <v>557</v>
      </c>
      <c r="N169" s="127">
        <v>42745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47</v>
      </c>
      <c r="B170" s="102">
        <v>42382</v>
      </c>
      <c r="C170" s="102"/>
      <c r="D170" s="103" t="s">
        <v>647</v>
      </c>
      <c r="E170" s="104" t="s">
        <v>558</v>
      </c>
      <c r="F170" s="105">
        <v>417.5</v>
      </c>
      <c r="G170" s="104"/>
      <c r="H170" s="104">
        <v>547</v>
      </c>
      <c r="I170" s="122">
        <v>535</v>
      </c>
      <c r="J170" s="123" t="s">
        <v>640</v>
      </c>
      <c r="K170" s="124">
        <f t="shared" si="66"/>
        <v>129.5</v>
      </c>
      <c r="L170" s="125">
        <f t="shared" si="67"/>
        <v>0.31017964071856285</v>
      </c>
      <c r="M170" s="126" t="s">
        <v>557</v>
      </c>
      <c r="N170" s="127">
        <v>42578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48</v>
      </c>
      <c r="B171" s="102">
        <v>42408</v>
      </c>
      <c r="C171" s="102"/>
      <c r="D171" s="103" t="s">
        <v>648</v>
      </c>
      <c r="E171" s="104" t="s">
        <v>581</v>
      </c>
      <c r="F171" s="105">
        <v>650</v>
      </c>
      <c r="G171" s="104"/>
      <c r="H171" s="104">
        <v>800</v>
      </c>
      <c r="I171" s="122">
        <v>800</v>
      </c>
      <c r="J171" s="123" t="s">
        <v>640</v>
      </c>
      <c r="K171" s="124">
        <f t="shared" si="66"/>
        <v>150</v>
      </c>
      <c r="L171" s="125">
        <f t="shared" si="67"/>
        <v>0.23076923076923078</v>
      </c>
      <c r="M171" s="126" t="s">
        <v>557</v>
      </c>
      <c r="N171" s="127">
        <v>43154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49</v>
      </c>
      <c r="B172" s="102">
        <v>42433</v>
      </c>
      <c r="C172" s="102"/>
      <c r="D172" s="103" t="s">
        <v>194</v>
      </c>
      <c r="E172" s="104" t="s">
        <v>581</v>
      </c>
      <c r="F172" s="105">
        <v>437.5</v>
      </c>
      <c r="G172" s="104"/>
      <c r="H172" s="104">
        <v>504.5</v>
      </c>
      <c r="I172" s="122">
        <v>522</v>
      </c>
      <c r="J172" s="123" t="s">
        <v>649</v>
      </c>
      <c r="K172" s="124">
        <f t="shared" si="66"/>
        <v>67</v>
      </c>
      <c r="L172" s="125">
        <f t="shared" si="67"/>
        <v>0.15314285714285714</v>
      </c>
      <c r="M172" s="126" t="s">
        <v>557</v>
      </c>
      <c r="N172" s="127">
        <v>42480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50</v>
      </c>
      <c r="B173" s="102">
        <v>42438</v>
      </c>
      <c r="C173" s="102"/>
      <c r="D173" s="103" t="s">
        <v>650</v>
      </c>
      <c r="E173" s="104" t="s">
        <v>581</v>
      </c>
      <c r="F173" s="105">
        <v>189.5</v>
      </c>
      <c r="G173" s="104"/>
      <c r="H173" s="104">
        <v>218</v>
      </c>
      <c r="I173" s="122">
        <v>218</v>
      </c>
      <c r="J173" s="123" t="s">
        <v>640</v>
      </c>
      <c r="K173" s="124">
        <f t="shared" si="66"/>
        <v>28.5</v>
      </c>
      <c r="L173" s="125">
        <f t="shared" si="67"/>
        <v>0.15039577836411611</v>
      </c>
      <c r="M173" s="126" t="s">
        <v>557</v>
      </c>
      <c r="N173" s="127">
        <v>43034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341">
        <v>51</v>
      </c>
      <c r="B174" s="111">
        <v>42471</v>
      </c>
      <c r="C174" s="111"/>
      <c r="D174" s="112" t="s">
        <v>651</v>
      </c>
      <c r="E174" s="113" t="s">
        <v>581</v>
      </c>
      <c r="F174" s="114">
        <v>36.5</v>
      </c>
      <c r="G174" s="115"/>
      <c r="H174" s="115">
        <v>15.85</v>
      </c>
      <c r="I174" s="115">
        <v>60</v>
      </c>
      <c r="J174" s="134" t="s">
        <v>652</v>
      </c>
      <c r="K174" s="130">
        <f t="shared" si="66"/>
        <v>-20.65</v>
      </c>
      <c r="L174" s="164">
        <f t="shared" si="67"/>
        <v>-0.5657534246575342</v>
      </c>
      <c r="M174" s="132" t="s">
        <v>621</v>
      </c>
      <c r="N174" s="165">
        <v>43627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52</v>
      </c>
      <c r="B175" s="102">
        <v>42472</v>
      </c>
      <c r="C175" s="102"/>
      <c r="D175" s="103" t="s">
        <v>653</v>
      </c>
      <c r="E175" s="104" t="s">
        <v>581</v>
      </c>
      <c r="F175" s="105">
        <v>93</v>
      </c>
      <c r="G175" s="104"/>
      <c r="H175" s="104">
        <v>149</v>
      </c>
      <c r="I175" s="122">
        <v>140</v>
      </c>
      <c r="J175" s="137" t="s">
        <v>654</v>
      </c>
      <c r="K175" s="124">
        <f t="shared" si="66"/>
        <v>56</v>
      </c>
      <c r="L175" s="125">
        <f t="shared" si="67"/>
        <v>0.60215053763440862</v>
      </c>
      <c r="M175" s="126" t="s">
        <v>557</v>
      </c>
      <c r="N175" s="127">
        <v>42740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53</v>
      </c>
      <c r="B176" s="102">
        <v>42472</v>
      </c>
      <c r="C176" s="102"/>
      <c r="D176" s="103" t="s">
        <v>655</v>
      </c>
      <c r="E176" s="104" t="s">
        <v>581</v>
      </c>
      <c r="F176" s="105">
        <v>130</v>
      </c>
      <c r="G176" s="104"/>
      <c r="H176" s="104">
        <v>150</v>
      </c>
      <c r="I176" s="122" t="s">
        <v>656</v>
      </c>
      <c r="J176" s="123" t="s">
        <v>640</v>
      </c>
      <c r="K176" s="124">
        <f t="shared" si="66"/>
        <v>20</v>
      </c>
      <c r="L176" s="125">
        <f t="shared" si="67"/>
        <v>0.15384615384615385</v>
      </c>
      <c r="M176" s="126" t="s">
        <v>557</v>
      </c>
      <c r="N176" s="127">
        <v>42564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54</v>
      </c>
      <c r="B177" s="102">
        <v>42473</v>
      </c>
      <c r="C177" s="102"/>
      <c r="D177" s="103" t="s">
        <v>345</v>
      </c>
      <c r="E177" s="104" t="s">
        <v>581</v>
      </c>
      <c r="F177" s="105">
        <v>196</v>
      </c>
      <c r="G177" s="104"/>
      <c r="H177" s="104">
        <v>299</v>
      </c>
      <c r="I177" s="122">
        <v>299</v>
      </c>
      <c r="J177" s="123" t="s">
        <v>640</v>
      </c>
      <c r="K177" s="124">
        <v>103</v>
      </c>
      <c r="L177" s="125">
        <v>0.52551020408163296</v>
      </c>
      <c r="M177" s="126" t="s">
        <v>557</v>
      </c>
      <c r="N177" s="127">
        <v>42620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55</v>
      </c>
      <c r="B178" s="102">
        <v>42473</v>
      </c>
      <c r="C178" s="102"/>
      <c r="D178" s="103" t="s">
        <v>714</v>
      </c>
      <c r="E178" s="104" t="s">
        <v>581</v>
      </c>
      <c r="F178" s="105">
        <v>88</v>
      </c>
      <c r="G178" s="104"/>
      <c r="H178" s="104">
        <v>103</v>
      </c>
      <c r="I178" s="122">
        <v>103</v>
      </c>
      <c r="J178" s="123" t="s">
        <v>640</v>
      </c>
      <c r="K178" s="124">
        <v>15</v>
      </c>
      <c r="L178" s="125">
        <v>0.170454545454545</v>
      </c>
      <c r="M178" s="126" t="s">
        <v>557</v>
      </c>
      <c r="N178" s="127">
        <v>42530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56</v>
      </c>
      <c r="B179" s="102">
        <v>42492</v>
      </c>
      <c r="C179" s="102"/>
      <c r="D179" s="103" t="s">
        <v>657</v>
      </c>
      <c r="E179" s="104" t="s">
        <v>581</v>
      </c>
      <c r="F179" s="105">
        <v>127.5</v>
      </c>
      <c r="G179" s="104"/>
      <c r="H179" s="104">
        <v>148</v>
      </c>
      <c r="I179" s="122" t="s">
        <v>658</v>
      </c>
      <c r="J179" s="123" t="s">
        <v>640</v>
      </c>
      <c r="K179" s="124">
        <f>H179-F179</f>
        <v>20.5</v>
      </c>
      <c r="L179" s="125">
        <f>K179/F179</f>
        <v>0.16078431372549021</v>
      </c>
      <c r="M179" s="126" t="s">
        <v>557</v>
      </c>
      <c r="N179" s="127">
        <v>42564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57</v>
      </c>
      <c r="B180" s="102">
        <v>42493</v>
      </c>
      <c r="C180" s="102"/>
      <c r="D180" s="103" t="s">
        <v>659</v>
      </c>
      <c r="E180" s="104" t="s">
        <v>581</v>
      </c>
      <c r="F180" s="105">
        <v>675</v>
      </c>
      <c r="G180" s="104"/>
      <c r="H180" s="104">
        <v>815</v>
      </c>
      <c r="I180" s="122" t="s">
        <v>660</v>
      </c>
      <c r="J180" s="123" t="s">
        <v>640</v>
      </c>
      <c r="K180" s="124">
        <f>H180-F180</f>
        <v>140</v>
      </c>
      <c r="L180" s="125">
        <f>K180/F180</f>
        <v>0.2074074074074074</v>
      </c>
      <c r="M180" s="126" t="s">
        <v>557</v>
      </c>
      <c r="N180" s="127">
        <v>43154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5">
        <v>58</v>
      </c>
      <c r="B181" s="106">
        <v>42522</v>
      </c>
      <c r="C181" s="106"/>
      <c r="D181" s="107" t="s">
        <v>715</v>
      </c>
      <c r="E181" s="108" t="s">
        <v>581</v>
      </c>
      <c r="F181" s="109">
        <v>500</v>
      </c>
      <c r="G181" s="109"/>
      <c r="H181" s="110">
        <v>232.5</v>
      </c>
      <c r="I181" s="128" t="s">
        <v>716</v>
      </c>
      <c r="J181" s="129" t="s">
        <v>717</v>
      </c>
      <c r="K181" s="130">
        <f>H181-F181</f>
        <v>-267.5</v>
      </c>
      <c r="L181" s="131">
        <f>K181/F181</f>
        <v>-0.53500000000000003</v>
      </c>
      <c r="M181" s="132" t="s">
        <v>621</v>
      </c>
      <c r="N181" s="133">
        <v>43735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59</v>
      </c>
      <c r="B182" s="102">
        <v>42527</v>
      </c>
      <c r="C182" s="102"/>
      <c r="D182" s="103" t="s">
        <v>661</v>
      </c>
      <c r="E182" s="104" t="s">
        <v>581</v>
      </c>
      <c r="F182" s="105">
        <v>110</v>
      </c>
      <c r="G182" s="104"/>
      <c r="H182" s="104">
        <v>126.5</v>
      </c>
      <c r="I182" s="122">
        <v>125</v>
      </c>
      <c r="J182" s="123" t="s">
        <v>590</v>
      </c>
      <c r="K182" s="124">
        <f>H182-F182</f>
        <v>16.5</v>
      </c>
      <c r="L182" s="125">
        <f>K182/F182</f>
        <v>0.15</v>
      </c>
      <c r="M182" s="126" t="s">
        <v>557</v>
      </c>
      <c r="N182" s="127">
        <v>42552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60</v>
      </c>
      <c r="B183" s="102">
        <v>42538</v>
      </c>
      <c r="C183" s="102"/>
      <c r="D183" s="103" t="s">
        <v>662</v>
      </c>
      <c r="E183" s="104" t="s">
        <v>581</v>
      </c>
      <c r="F183" s="105">
        <v>44</v>
      </c>
      <c r="G183" s="104"/>
      <c r="H183" s="104">
        <v>69.5</v>
      </c>
      <c r="I183" s="122">
        <v>69.5</v>
      </c>
      <c r="J183" s="123" t="s">
        <v>663</v>
      </c>
      <c r="K183" s="124">
        <f>H183-F183</f>
        <v>25.5</v>
      </c>
      <c r="L183" s="125">
        <f>K183/F183</f>
        <v>0.57954545454545459</v>
      </c>
      <c r="M183" s="126" t="s">
        <v>557</v>
      </c>
      <c r="N183" s="127">
        <v>42977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61</v>
      </c>
      <c r="B184" s="102">
        <v>42549</v>
      </c>
      <c r="C184" s="102"/>
      <c r="D184" s="144" t="s">
        <v>718</v>
      </c>
      <c r="E184" s="104" t="s">
        <v>581</v>
      </c>
      <c r="F184" s="105">
        <v>262.5</v>
      </c>
      <c r="G184" s="104"/>
      <c r="H184" s="104">
        <v>340</v>
      </c>
      <c r="I184" s="122">
        <v>333</v>
      </c>
      <c r="J184" s="123" t="s">
        <v>719</v>
      </c>
      <c r="K184" s="124">
        <v>77.5</v>
      </c>
      <c r="L184" s="125">
        <v>0.29523809523809502</v>
      </c>
      <c r="M184" s="126" t="s">
        <v>557</v>
      </c>
      <c r="N184" s="127">
        <v>43017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62</v>
      </c>
      <c r="B185" s="102">
        <v>42549</v>
      </c>
      <c r="C185" s="102"/>
      <c r="D185" s="144" t="s">
        <v>720</v>
      </c>
      <c r="E185" s="104" t="s">
        <v>581</v>
      </c>
      <c r="F185" s="105">
        <v>840</v>
      </c>
      <c r="G185" s="104"/>
      <c r="H185" s="104">
        <v>1230</v>
      </c>
      <c r="I185" s="122">
        <v>1230</v>
      </c>
      <c r="J185" s="123" t="s">
        <v>640</v>
      </c>
      <c r="K185" s="124">
        <v>390</v>
      </c>
      <c r="L185" s="125">
        <v>0.46428571428571402</v>
      </c>
      <c r="M185" s="126" t="s">
        <v>557</v>
      </c>
      <c r="N185" s="127">
        <v>42649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342">
        <v>63</v>
      </c>
      <c r="B186" s="139">
        <v>42556</v>
      </c>
      <c r="C186" s="139"/>
      <c r="D186" s="140" t="s">
        <v>664</v>
      </c>
      <c r="E186" s="141" t="s">
        <v>581</v>
      </c>
      <c r="F186" s="142">
        <v>395</v>
      </c>
      <c r="G186" s="143"/>
      <c r="H186" s="143">
        <f>(468.5+342.5)/2</f>
        <v>405.5</v>
      </c>
      <c r="I186" s="143">
        <v>510</v>
      </c>
      <c r="J186" s="166" t="s">
        <v>665</v>
      </c>
      <c r="K186" s="167">
        <f t="shared" ref="K186:K192" si="68">H186-F186</f>
        <v>10.5</v>
      </c>
      <c r="L186" s="168">
        <f t="shared" ref="L186:L192" si="69">K186/F186</f>
        <v>2.6582278481012658E-2</v>
      </c>
      <c r="M186" s="169" t="s">
        <v>666</v>
      </c>
      <c r="N186" s="170">
        <v>43606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5">
        <v>64</v>
      </c>
      <c r="B187" s="106">
        <v>42584</v>
      </c>
      <c r="C187" s="106"/>
      <c r="D187" s="107" t="s">
        <v>667</v>
      </c>
      <c r="E187" s="108" t="s">
        <v>558</v>
      </c>
      <c r="F187" s="109">
        <f>169.5-12.8</f>
        <v>156.69999999999999</v>
      </c>
      <c r="G187" s="109"/>
      <c r="H187" s="110">
        <v>77</v>
      </c>
      <c r="I187" s="128" t="s">
        <v>668</v>
      </c>
      <c r="J187" s="361" t="s">
        <v>797</v>
      </c>
      <c r="K187" s="130">
        <f t="shared" si="68"/>
        <v>-79.699999999999989</v>
      </c>
      <c r="L187" s="131">
        <f t="shared" si="69"/>
        <v>-0.50861518825781749</v>
      </c>
      <c r="M187" s="132" t="s">
        <v>621</v>
      </c>
      <c r="N187" s="133">
        <v>43522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5">
        <v>65</v>
      </c>
      <c r="B188" s="106">
        <v>42586</v>
      </c>
      <c r="C188" s="106"/>
      <c r="D188" s="107" t="s">
        <v>669</v>
      </c>
      <c r="E188" s="108" t="s">
        <v>581</v>
      </c>
      <c r="F188" s="109">
        <v>400</v>
      </c>
      <c r="G188" s="109"/>
      <c r="H188" s="110">
        <v>305</v>
      </c>
      <c r="I188" s="128">
        <v>475</v>
      </c>
      <c r="J188" s="129" t="s">
        <v>670</v>
      </c>
      <c r="K188" s="130">
        <f t="shared" si="68"/>
        <v>-95</v>
      </c>
      <c r="L188" s="131">
        <f t="shared" si="69"/>
        <v>-0.23749999999999999</v>
      </c>
      <c r="M188" s="132" t="s">
        <v>621</v>
      </c>
      <c r="N188" s="133">
        <v>43606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66</v>
      </c>
      <c r="B189" s="102">
        <v>42593</v>
      </c>
      <c r="C189" s="102"/>
      <c r="D189" s="103" t="s">
        <v>671</v>
      </c>
      <c r="E189" s="104" t="s">
        <v>581</v>
      </c>
      <c r="F189" s="105">
        <v>86.5</v>
      </c>
      <c r="G189" s="104"/>
      <c r="H189" s="104">
        <v>130</v>
      </c>
      <c r="I189" s="122">
        <v>130</v>
      </c>
      <c r="J189" s="137" t="s">
        <v>672</v>
      </c>
      <c r="K189" s="124">
        <f t="shared" si="68"/>
        <v>43.5</v>
      </c>
      <c r="L189" s="125">
        <f t="shared" si="69"/>
        <v>0.50289017341040465</v>
      </c>
      <c r="M189" s="126" t="s">
        <v>557</v>
      </c>
      <c r="N189" s="127">
        <v>43091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5">
        <v>67</v>
      </c>
      <c r="B190" s="106">
        <v>42600</v>
      </c>
      <c r="C190" s="106"/>
      <c r="D190" s="107" t="s">
        <v>368</v>
      </c>
      <c r="E190" s="108" t="s">
        <v>581</v>
      </c>
      <c r="F190" s="109">
        <v>133.5</v>
      </c>
      <c r="G190" s="109"/>
      <c r="H190" s="110">
        <v>126.5</v>
      </c>
      <c r="I190" s="128">
        <v>178</v>
      </c>
      <c r="J190" s="129" t="s">
        <v>673</v>
      </c>
      <c r="K190" s="130">
        <f t="shared" si="68"/>
        <v>-7</v>
      </c>
      <c r="L190" s="131">
        <f t="shared" si="69"/>
        <v>-5.2434456928838954E-2</v>
      </c>
      <c r="M190" s="132" t="s">
        <v>621</v>
      </c>
      <c r="N190" s="133">
        <v>42615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68</v>
      </c>
      <c r="B191" s="102">
        <v>42613</v>
      </c>
      <c r="C191" s="102"/>
      <c r="D191" s="103" t="s">
        <v>674</v>
      </c>
      <c r="E191" s="104" t="s">
        <v>581</v>
      </c>
      <c r="F191" s="105">
        <v>560</v>
      </c>
      <c r="G191" s="104"/>
      <c r="H191" s="104">
        <v>725</v>
      </c>
      <c r="I191" s="122">
        <v>725</v>
      </c>
      <c r="J191" s="123" t="s">
        <v>583</v>
      </c>
      <c r="K191" s="124">
        <f t="shared" si="68"/>
        <v>165</v>
      </c>
      <c r="L191" s="125">
        <f t="shared" si="69"/>
        <v>0.29464285714285715</v>
      </c>
      <c r="M191" s="126" t="s">
        <v>557</v>
      </c>
      <c r="N191" s="127">
        <v>42456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69</v>
      </c>
      <c r="B192" s="102">
        <v>42614</v>
      </c>
      <c r="C192" s="102"/>
      <c r="D192" s="103" t="s">
        <v>675</v>
      </c>
      <c r="E192" s="104" t="s">
        <v>581</v>
      </c>
      <c r="F192" s="105">
        <v>160.5</v>
      </c>
      <c r="G192" s="104"/>
      <c r="H192" s="104">
        <v>210</v>
      </c>
      <c r="I192" s="122">
        <v>210</v>
      </c>
      <c r="J192" s="123" t="s">
        <v>583</v>
      </c>
      <c r="K192" s="124">
        <f t="shared" si="68"/>
        <v>49.5</v>
      </c>
      <c r="L192" s="125">
        <f t="shared" si="69"/>
        <v>0.30841121495327101</v>
      </c>
      <c r="M192" s="126" t="s">
        <v>557</v>
      </c>
      <c r="N192" s="127">
        <v>42871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70</v>
      </c>
      <c r="B193" s="102">
        <v>42646</v>
      </c>
      <c r="C193" s="102"/>
      <c r="D193" s="144" t="s">
        <v>391</v>
      </c>
      <c r="E193" s="104" t="s">
        <v>581</v>
      </c>
      <c r="F193" s="105">
        <v>430</v>
      </c>
      <c r="G193" s="104"/>
      <c r="H193" s="104">
        <v>596</v>
      </c>
      <c r="I193" s="122">
        <v>575</v>
      </c>
      <c r="J193" s="123" t="s">
        <v>721</v>
      </c>
      <c r="K193" s="124">
        <v>166</v>
      </c>
      <c r="L193" s="125">
        <v>0.38604651162790699</v>
      </c>
      <c r="M193" s="126" t="s">
        <v>557</v>
      </c>
      <c r="N193" s="127">
        <v>42769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71</v>
      </c>
      <c r="B194" s="102">
        <v>42657</v>
      </c>
      <c r="C194" s="102"/>
      <c r="D194" s="103" t="s">
        <v>676</v>
      </c>
      <c r="E194" s="104" t="s">
        <v>581</v>
      </c>
      <c r="F194" s="105">
        <v>280</v>
      </c>
      <c r="G194" s="104"/>
      <c r="H194" s="104">
        <v>345</v>
      </c>
      <c r="I194" s="122">
        <v>345</v>
      </c>
      <c r="J194" s="123" t="s">
        <v>583</v>
      </c>
      <c r="K194" s="124">
        <f t="shared" ref="K194:K199" si="70">H194-F194</f>
        <v>65</v>
      </c>
      <c r="L194" s="125">
        <f>K194/F194</f>
        <v>0.23214285714285715</v>
      </c>
      <c r="M194" s="126" t="s">
        <v>557</v>
      </c>
      <c r="N194" s="127">
        <v>42814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72</v>
      </c>
      <c r="B195" s="102">
        <v>42657</v>
      </c>
      <c r="C195" s="102"/>
      <c r="D195" s="103" t="s">
        <v>677</v>
      </c>
      <c r="E195" s="104" t="s">
        <v>581</v>
      </c>
      <c r="F195" s="105">
        <v>245</v>
      </c>
      <c r="G195" s="104"/>
      <c r="H195" s="104">
        <v>325.5</v>
      </c>
      <c r="I195" s="122">
        <v>330</v>
      </c>
      <c r="J195" s="123" t="s">
        <v>678</v>
      </c>
      <c r="K195" s="124">
        <f t="shared" si="70"/>
        <v>80.5</v>
      </c>
      <c r="L195" s="125">
        <f>K195/F195</f>
        <v>0.32857142857142857</v>
      </c>
      <c r="M195" s="126" t="s">
        <v>557</v>
      </c>
      <c r="N195" s="127">
        <v>42769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73</v>
      </c>
      <c r="B196" s="102">
        <v>42660</v>
      </c>
      <c r="C196" s="102"/>
      <c r="D196" s="103" t="s">
        <v>341</v>
      </c>
      <c r="E196" s="104" t="s">
        <v>581</v>
      </c>
      <c r="F196" s="105">
        <v>125</v>
      </c>
      <c r="G196" s="104"/>
      <c r="H196" s="104">
        <v>160</v>
      </c>
      <c r="I196" s="122">
        <v>160</v>
      </c>
      <c r="J196" s="123" t="s">
        <v>640</v>
      </c>
      <c r="K196" s="124">
        <f t="shared" si="70"/>
        <v>35</v>
      </c>
      <c r="L196" s="125">
        <v>0.28000000000000003</v>
      </c>
      <c r="M196" s="126" t="s">
        <v>557</v>
      </c>
      <c r="N196" s="127">
        <v>42803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74</v>
      </c>
      <c r="B197" s="102">
        <v>42660</v>
      </c>
      <c r="C197" s="102"/>
      <c r="D197" s="103" t="s">
        <v>456</v>
      </c>
      <c r="E197" s="104" t="s">
        <v>581</v>
      </c>
      <c r="F197" s="105">
        <v>114</v>
      </c>
      <c r="G197" s="104"/>
      <c r="H197" s="104">
        <v>145</v>
      </c>
      <c r="I197" s="122">
        <v>145</v>
      </c>
      <c r="J197" s="123" t="s">
        <v>640</v>
      </c>
      <c r="K197" s="124">
        <f t="shared" si="70"/>
        <v>31</v>
      </c>
      <c r="L197" s="125">
        <f>K197/F197</f>
        <v>0.27192982456140352</v>
      </c>
      <c r="M197" s="126" t="s">
        <v>557</v>
      </c>
      <c r="N197" s="127">
        <v>42859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75</v>
      </c>
      <c r="B198" s="102">
        <v>42660</v>
      </c>
      <c r="C198" s="102"/>
      <c r="D198" s="103" t="s">
        <v>679</v>
      </c>
      <c r="E198" s="104" t="s">
        <v>581</v>
      </c>
      <c r="F198" s="105">
        <v>212</v>
      </c>
      <c r="G198" s="104"/>
      <c r="H198" s="104">
        <v>280</v>
      </c>
      <c r="I198" s="122">
        <v>276</v>
      </c>
      <c r="J198" s="123" t="s">
        <v>680</v>
      </c>
      <c r="K198" s="124">
        <f t="shared" si="70"/>
        <v>68</v>
      </c>
      <c r="L198" s="125">
        <f>K198/F198</f>
        <v>0.32075471698113206</v>
      </c>
      <c r="M198" s="126" t="s">
        <v>557</v>
      </c>
      <c r="N198" s="127">
        <v>42858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76</v>
      </c>
      <c r="B199" s="102">
        <v>42678</v>
      </c>
      <c r="C199" s="102"/>
      <c r="D199" s="103" t="s">
        <v>149</v>
      </c>
      <c r="E199" s="104" t="s">
        <v>581</v>
      </c>
      <c r="F199" s="105">
        <v>155</v>
      </c>
      <c r="G199" s="104"/>
      <c r="H199" s="104">
        <v>210</v>
      </c>
      <c r="I199" s="122">
        <v>210</v>
      </c>
      <c r="J199" s="123" t="s">
        <v>681</v>
      </c>
      <c r="K199" s="124">
        <f t="shared" si="70"/>
        <v>55</v>
      </c>
      <c r="L199" s="125">
        <f>K199/F199</f>
        <v>0.35483870967741937</v>
      </c>
      <c r="M199" s="126" t="s">
        <v>557</v>
      </c>
      <c r="N199" s="127">
        <v>42944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5">
        <v>77</v>
      </c>
      <c r="B200" s="106">
        <v>42710</v>
      </c>
      <c r="C200" s="106"/>
      <c r="D200" s="107" t="s">
        <v>722</v>
      </c>
      <c r="E200" s="108" t="s">
        <v>581</v>
      </c>
      <c r="F200" s="109">
        <v>150.5</v>
      </c>
      <c r="G200" s="109"/>
      <c r="H200" s="110">
        <v>72.5</v>
      </c>
      <c r="I200" s="128">
        <v>174</v>
      </c>
      <c r="J200" s="129" t="s">
        <v>723</v>
      </c>
      <c r="K200" s="130">
        <v>-78</v>
      </c>
      <c r="L200" s="131">
        <v>-0.51827242524916906</v>
      </c>
      <c r="M200" s="132" t="s">
        <v>621</v>
      </c>
      <c r="N200" s="133">
        <v>43333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78</v>
      </c>
      <c r="B201" s="102">
        <v>42712</v>
      </c>
      <c r="C201" s="102"/>
      <c r="D201" s="103" t="s">
        <v>123</v>
      </c>
      <c r="E201" s="104" t="s">
        <v>581</v>
      </c>
      <c r="F201" s="105">
        <v>380</v>
      </c>
      <c r="G201" s="104"/>
      <c r="H201" s="104">
        <v>478</v>
      </c>
      <c r="I201" s="122">
        <v>468</v>
      </c>
      <c r="J201" s="123" t="s">
        <v>640</v>
      </c>
      <c r="K201" s="124">
        <f>H201-F201</f>
        <v>98</v>
      </c>
      <c r="L201" s="125">
        <f>K201/F201</f>
        <v>0.25789473684210529</v>
      </c>
      <c r="M201" s="126" t="s">
        <v>557</v>
      </c>
      <c r="N201" s="127">
        <v>43025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79</v>
      </c>
      <c r="B202" s="102">
        <v>42734</v>
      </c>
      <c r="C202" s="102"/>
      <c r="D202" s="103" t="s">
        <v>245</v>
      </c>
      <c r="E202" s="104" t="s">
        <v>581</v>
      </c>
      <c r="F202" s="105">
        <v>305</v>
      </c>
      <c r="G202" s="104"/>
      <c r="H202" s="104">
        <v>375</v>
      </c>
      <c r="I202" s="122">
        <v>375</v>
      </c>
      <c r="J202" s="123" t="s">
        <v>640</v>
      </c>
      <c r="K202" s="124">
        <f>H202-F202</f>
        <v>70</v>
      </c>
      <c r="L202" s="125">
        <f>K202/F202</f>
        <v>0.22950819672131148</v>
      </c>
      <c r="M202" s="126" t="s">
        <v>557</v>
      </c>
      <c r="N202" s="127">
        <v>42768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80</v>
      </c>
      <c r="B203" s="102">
        <v>42739</v>
      </c>
      <c r="C203" s="102"/>
      <c r="D203" s="103" t="s">
        <v>343</v>
      </c>
      <c r="E203" s="104" t="s">
        <v>581</v>
      </c>
      <c r="F203" s="105">
        <v>99.5</v>
      </c>
      <c r="G203" s="104"/>
      <c r="H203" s="104">
        <v>158</v>
      </c>
      <c r="I203" s="122">
        <v>158</v>
      </c>
      <c r="J203" s="123" t="s">
        <v>640</v>
      </c>
      <c r="K203" s="124">
        <f>H203-F203</f>
        <v>58.5</v>
      </c>
      <c r="L203" s="125">
        <f>K203/F203</f>
        <v>0.5879396984924623</v>
      </c>
      <c r="M203" s="126" t="s">
        <v>557</v>
      </c>
      <c r="N203" s="127">
        <v>42898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81</v>
      </c>
      <c r="B204" s="102">
        <v>42739</v>
      </c>
      <c r="C204" s="102"/>
      <c r="D204" s="103" t="s">
        <v>343</v>
      </c>
      <c r="E204" s="104" t="s">
        <v>581</v>
      </c>
      <c r="F204" s="105">
        <v>99.5</v>
      </c>
      <c r="G204" s="104"/>
      <c r="H204" s="104">
        <v>158</v>
      </c>
      <c r="I204" s="122">
        <v>158</v>
      </c>
      <c r="J204" s="123" t="s">
        <v>640</v>
      </c>
      <c r="K204" s="124">
        <v>58.5</v>
      </c>
      <c r="L204" s="125">
        <v>0.58793969849246197</v>
      </c>
      <c r="M204" s="126" t="s">
        <v>557</v>
      </c>
      <c r="N204" s="127">
        <v>42898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82</v>
      </c>
      <c r="B205" s="102">
        <v>42786</v>
      </c>
      <c r="C205" s="102"/>
      <c r="D205" s="103" t="s">
        <v>166</v>
      </c>
      <c r="E205" s="104" t="s">
        <v>581</v>
      </c>
      <c r="F205" s="105">
        <v>140.5</v>
      </c>
      <c r="G205" s="104"/>
      <c r="H205" s="104">
        <v>220</v>
      </c>
      <c r="I205" s="122">
        <v>220</v>
      </c>
      <c r="J205" s="123" t="s">
        <v>640</v>
      </c>
      <c r="K205" s="124">
        <f>H205-F205</f>
        <v>79.5</v>
      </c>
      <c r="L205" s="125">
        <f>K205/F205</f>
        <v>0.5658362989323843</v>
      </c>
      <c r="M205" s="126" t="s">
        <v>557</v>
      </c>
      <c r="N205" s="127">
        <v>42864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83</v>
      </c>
      <c r="B206" s="102">
        <v>42786</v>
      </c>
      <c r="C206" s="102"/>
      <c r="D206" s="103" t="s">
        <v>724</v>
      </c>
      <c r="E206" s="104" t="s">
        <v>581</v>
      </c>
      <c r="F206" s="105">
        <v>202.5</v>
      </c>
      <c r="G206" s="104"/>
      <c r="H206" s="104">
        <v>234</v>
      </c>
      <c r="I206" s="122">
        <v>234</v>
      </c>
      <c r="J206" s="123" t="s">
        <v>640</v>
      </c>
      <c r="K206" s="124">
        <v>31.5</v>
      </c>
      <c r="L206" s="125">
        <v>0.155555555555556</v>
      </c>
      <c r="M206" s="126" t="s">
        <v>557</v>
      </c>
      <c r="N206" s="127">
        <v>42836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84</v>
      </c>
      <c r="B207" s="102">
        <v>42818</v>
      </c>
      <c r="C207" s="102"/>
      <c r="D207" s="103" t="s">
        <v>518</v>
      </c>
      <c r="E207" s="104" t="s">
        <v>581</v>
      </c>
      <c r="F207" s="105">
        <v>300.5</v>
      </c>
      <c r="G207" s="104"/>
      <c r="H207" s="104">
        <v>417.5</v>
      </c>
      <c r="I207" s="122">
        <v>420</v>
      </c>
      <c r="J207" s="123" t="s">
        <v>682</v>
      </c>
      <c r="K207" s="124">
        <f>H207-F207</f>
        <v>117</v>
      </c>
      <c r="L207" s="125">
        <f>K207/F207</f>
        <v>0.38935108153078202</v>
      </c>
      <c r="M207" s="126" t="s">
        <v>557</v>
      </c>
      <c r="N207" s="127">
        <v>43070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85</v>
      </c>
      <c r="B208" s="102">
        <v>42818</v>
      </c>
      <c r="C208" s="102"/>
      <c r="D208" s="103" t="s">
        <v>720</v>
      </c>
      <c r="E208" s="104" t="s">
        <v>581</v>
      </c>
      <c r="F208" s="105">
        <v>850</v>
      </c>
      <c r="G208" s="104"/>
      <c r="H208" s="104">
        <v>1042.5</v>
      </c>
      <c r="I208" s="122">
        <v>1023</v>
      </c>
      <c r="J208" s="123" t="s">
        <v>725</v>
      </c>
      <c r="K208" s="124">
        <v>192.5</v>
      </c>
      <c r="L208" s="125">
        <v>0.22647058823529401</v>
      </c>
      <c r="M208" s="126" t="s">
        <v>557</v>
      </c>
      <c r="N208" s="127">
        <v>42830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86</v>
      </c>
      <c r="B209" s="102">
        <v>42830</v>
      </c>
      <c r="C209" s="102"/>
      <c r="D209" s="103" t="s">
        <v>472</v>
      </c>
      <c r="E209" s="104" t="s">
        <v>581</v>
      </c>
      <c r="F209" s="105">
        <v>785</v>
      </c>
      <c r="G209" s="104"/>
      <c r="H209" s="104">
        <v>930</v>
      </c>
      <c r="I209" s="122">
        <v>920</v>
      </c>
      <c r="J209" s="123" t="s">
        <v>683</v>
      </c>
      <c r="K209" s="124">
        <f>H209-F209</f>
        <v>145</v>
      </c>
      <c r="L209" s="125">
        <f>K209/F209</f>
        <v>0.18471337579617833</v>
      </c>
      <c r="M209" s="126" t="s">
        <v>557</v>
      </c>
      <c r="N209" s="127">
        <v>42976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5">
        <v>87</v>
      </c>
      <c r="B210" s="106">
        <v>42831</v>
      </c>
      <c r="C210" s="106"/>
      <c r="D210" s="107" t="s">
        <v>726</v>
      </c>
      <c r="E210" s="108" t="s">
        <v>581</v>
      </c>
      <c r="F210" s="109">
        <v>40</v>
      </c>
      <c r="G210" s="109"/>
      <c r="H210" s="110">
        <v>13.1</v>
      </c>
      <c r="I210" s="128">
        <v>60</v>
      </c>
      <c r="J210" s="134" t="s">
        <v>727</v>
      </c>
      <c r="K210" s="130">
        <v>-26.9</v>
      </c>
      <c r="L210" s="131">
        <v>-0.67249999999999999</v>
      </c>
      <c r="M210" s="132" t="s">
        <v>621</v>
      </c>
      <c r="N210" s="133">
        <v>43138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88</v>
      </c>
      <c r="B211" s="102">
        <v>42837</v>
      </c>
      <c r="C211" s="102"/>
      <c r="D211" s="103" t="s">
        <v>87</v>
      </c>
      <c r="E211" s="104" t="s">
        <v>581</v>
      </c>
      <c r="F211" s="105">
        <v>289.5</v>
      </c>
      <c r="G211" s="104"/>
      <c r="H211" s="104">
        <v>354</v>
      </c>
      <c r="I211" s="122">
        <v>360</v>
      </c>
      <c r="J211" s="123" t="s">
        <v>684</v>
      </c>
      <c r="K211" s="124">
        <f t="shared" ref="K211:K219" si="71">H211-F211</f>
        <v>64.5</v>
      </c>
      <c r="L211" s="125">
        <f t="shared" ref="L211:L219" si="72">K211/F211</f>
        <v>0.22279792746113988</v>
      </c>
      <c r="M211" s="126" t="s">
        <v>557</v>
      </c>
      <c r="N211" s="127">
        <v>43040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89</v>
      </c>
      <c r="B212" s="102">
        <v>42845</v>
      </c>
      <c r="C212" s="102"/>
      <c r="D212" s="103" t="s">
        <v>417</v>
      </c>
      <c r="E212" s="104" t="s">
        <v>581</v>
      </c>
      <c r="F212" s="105">
        <v>700</v>
      </c>
      <c r="G212" s="104"/>
      <c r="H212" s="104">
        <v>840</v>
      </c>
      <c r="I212" s="122">
        <v>840</v>
      </c>
      <c r="J212" s="123" t="s">
        <v>685</v>
      </c>
      <c r="K212" s="124">
        <f t="shared" si="71"/>
        <v>140</v>
      </c>
      <c r="L212" s="125">
        <f t="shared" si="72"/>
        <v>0.2</v>
      </c>
      <c r="M212" s="126" t="s">
        <v>557</v>
      </c>
      <c r="N212" s="127">
        <v>42893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90</v>
      </c>
      <c r="B213" s="102">
        <v>42887</v>
      </c>
      <c r="C213" s="102"/>
      <c r="D213" s="144" t="s">
        <v>354</v>
      </c>
      <c r="E213" s="104" t="s">
        <v>581</v>
      </c>
      <c r="F213" s="105">
        <v>130</v>
      </c>
      <c r="G213" s="104"/>
      <c r="H213" s="104">
        <v>144.25</v>
      </c>
      <c r="I213" s="122">
        <v>170</v>
      </c>
      <c r="J213" s="123" t="s">
        <v>686</v>
      </c>
      <c r="K213" s="124">
        <f t="shared" si="71"/>
        <v>14.25</v>
      </c>
      <c r="L213" s="125">
        <f t="shared" si="72"/>
        <v>0.10961538461538461</v>
      </c>
      <c r="M213" s="126" t="s">
        <v>557</v>
      </c>
      <c r="N213" s="127">
        <v>43675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91</v>
      </c>
      <c r="B214" s="102">
        <v>42901</v>
      </c>
      <c r="C214" s="102"/>
      <c r="D214" s="144" t="s">
        <v>687</v>
      </c>
      <c r="E214" s="104" t="s">
        <v>581</v>
      </c>
      <c r="F214" s="105">
        <v>214.5</v>
      </c>
      <c r="G214" s="104"/>
      <c r="H214" s="104">
        <v>262</v>
      </c>
      <c r="I214" s="122">
        <v>262</v>
      </c>
      <c r="J214" s="123" t="s">
        <v>688</v>
      </c>
      <c r="K214" s="124">
        <f t="shared" si="71"/>
        <v>47.5</v>
      </c>
      <c r="L214" s="125">
        <f t="shared" si="72"/>
        <v>0.22144522144522144</v>
      </c>
      <c r="M214" s="126" t="s">
        <v>557</v>
      </c>
      <c r="N214" s="127">
        <v>42977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6">
        <v>92</v>
      </c>
      <c r="B215" s="150">
        <v>42933</v>
      </c>
      <c r="C215" s="150"/>
      <c r="D215" s="151" t="s">
        <v>689</v>
      </c>
      <c r="E215" s="152" t="s">
        <v>581</v>
      </c>
      <c r="F215" s="153">
        <v>370</v>
      </c>
      <c r="G215" s="152"/>
      <c r="H215" s="152">
        <v>447.5</v>
      </c>
      <c r="I215" s="174">
        <v>450</v>
      </c>
      <c r="J215" s="218" t="s">
        <v>640</v>
      </c>
      <c r="K215" s="124">
        <f t="shared" si="71"/>
        <v>77.5</v>
      </c>
      <c r="L215" s="176">
        <f t="shared" si="72"/>
        <v>0.20945945945945946</v>
      </c>
      <c r="M215" s="177" t="s">
        <v>557</v>
      </c>
      <c r="N215" s="178">
        <v>43035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6">
        <v>93</v>
      </c>
      <c r="B216" s="150">
        <v>42943</v>
      </c>
      <c r="C216" s="150"/>
      <c r="D216" s="151" t="s">
        <v>164</v>
      </c>
      <c r="E216" s="152" t="s">
        <v>581</v>
      </c>
      <c r="F216" s="153">
        <v>657.5</v>
      </c>
      <c r="G216" s="152"/>
      <c r="H216" s="152">
        <v>825</v>
      </c>
      <c r="I216" s="174">
        <v>820</v>
      </c>
      <c r="J216" s="218" t="s">
        <v>640</v>
      </c>
      <c r="K216" s="124">
        <f t="shared" si="71"/>
        <v>167.5</v>
      </c>
      <c r="L216" s="176">
        <f t="shared" si="72"/>
        <v>0.25475285171102663</v>
      </c>
      <c r="M216" s="177" t="s">
        <v>557</v>
      </c>
      <c r="N216" s="178">
        <v>43090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94</v>
      </c>
      <c r="B217" s="102">
        <v>42964</v>
      </c>
      <c r="C217" s="102"/>
      <c r="D217" s="103" t="s">
        <v>358</v>
      </c>
      <c r="E217" s="104" t="s">
        <v>581</v>
      </c>
      <c r="F217" s="105">
        <v>605</v>
      </c>
      <c r="G217" s="104"/>
      <c r="H217" s="104">
        <v>750</v>
      </c>
      <c r="I217" s="122">
        <v>750</v>
      </c>
      <c r="J217" s="123" t="s">
        <v>683</v>
      </c>
      <c r="K217" s="124">
        <f t="shared" si="71"/>
        <v>145</v>
      </c>
      <c r="L217" s="125">
        <f t="shared" si="72"/>
        <v>0.23966942148760331</v>
      </c>
      <c r="M217" s="126" t="s">
        <v>557</v>
      </c>
      <c r="N217" s="127">
        <v>43027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343">
        <v>95</v>
      </c>
      <c r="B218" s="145">
        <v>42979</v>
      </c>
      <c r="C218" s="145"/>
      <c r="D218" s="146" t="s">
        <v>476</v>
      </c>
      <c r="E218" s="147" t="s">
        <v>581</v>
      </c>
      <c r="F218" s="148">
        <v>255</v>
      </c>
      <c r="G218" s="149"/>
      <c r="H218" s="149">
        <v>217.25</v>
      </c>
      <c r="I218" s="149">
        <v>320</v>
      </c>
      <c r="J218" s="171" t="s">
        <v>690</v>
      </c>
      <c r="K218" s="130">
        <f t="shared" si="71"/>
        <v>-37.75</v>
      </c>
      <c r="L218" s="172">
        <f t="shared" si="72"/>
        <v>-0.14803921568627451</v>
      </c>
      <c r="M218" s="132" t="s">
        <v>621</v>
      </c>
      <c r="N218" s="173">
        <v>43661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96</v>
      </c>
      <c r="B219" s="102">
        <v>42997</v>
      </c>
      <c r="C219" s="102"/>
      <c r="D219" s="103" t="s">
        <v>691</v>
      </c>
      <c r="E219" s="104" t="s">
        <v>581</v>
      </c>
      <c r="F219" s="105">
        <v>215</v>
      </c>
      <c r="G219" s="104"/>
      <c r="H219" s="104">
        <v>258</v>
      </c>
      <c r="I219" s="122">
        <v>258</v>
      </c>
      <c r="J219" s="123" t="s">
        <v>640</v>
      </c>
      <c r="K219" s="124">
        <f t="shared" si="71"/>
        <v>43</v>
      </c>
      <c r="L219" s="125">
        <f t="shared" si="72"/>
        <v>0.2</v>
      </c>
      <c r="M219" s="126" t="s">
        <v>557</v>
      </c>
      <c r="N219" s="127">
        <v>43040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97</v>
      </c>
      <c r="B220" s="102">
        <v>42997</v>
      </c>
      <c r="C220" s="102"/>
      <c r="D220" s="103" t="s">
        <v>691</v>
      </c>
      <c r="E220" s="104" t="s">
        <v>581</v>
      </c>
      <c r="F220" s="105">
        <v>215</v>
      </c>
      <c r="G220" s="104"/>
      <c r="H220" s="104">
        <v>258</v>
      </c>
      <c r="I220" s="122">
        <v>258</v>
      </c>
      <c r="J220" s="218" t="s">
        <v>640</v>
      </c>
      <c r="K220" s="124">
        <v>43</v>
      </c>
      <c r="L220" s="125">
        <v>0.2</v>
      </c>
      <c r="M220" s="126" t="s">
        <v>557</v>
      </c>
      <c r="N220" s="127">
        <v>43040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7">
        <v>98</v>
      </c>
      <c r="B221" s="198">
        <v>42998</v>
      </c>
      <c r="C221" s="198"/>
      <c r="D221" s="352" t="s">
        <v>782</v>
      </c>
      <c r="E221" s="199" t="s">
        <v>581</v>
      </c>
      <c r="F221" s="200">
        <v>75</v>
      </c>
      <c r="G221" s="199"/>
      <c r="H221" s="199">
        <v>90</v>
      </c>
      <c r="I221" s="219">
        <v>90</v>
      </c>
      <c r="J221" s="123" t="s">
        <v>692</v>
      </c>
      <c r="K221" s="124">
        <f t="shared" ref="K221:K226" si="73">H221-F221</f>
        <v>15</v>
      </c>
      <c r="L221" s="125">
        <f t="shared" ref="L221:L226" si="74">K221/F221</f>
        <v>0.2</v>
      </c>
      <c r="M221" s="126" t="s">
        <v>557</v>
      </c>
      <c r="N221" s="127">
        <v>43019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6">
        <v>99</v>
      </c>
      <c r="B222" s="150">
        <v>43011</v>
      </c>
      <c r="C222" s="150"/>
      <c r="D222" s="151" t="s">
        <v>693</v>
      </c>
      <c r="E222" s="152" t="s">
        <v>581</v>
      </c>
      <c r="F222" s="153">
        <v>315</v>
      </c>
      <c r="G222" s="152"/>
      <c r="H222" s="152">
        <v>392</v>
      </c>
      <c r="I222" s="174">
        <v>384</v>
      </c>
      <c r="J222" s="218" t="s">
        <v>694</v>
      </c>
      <c r="K222" s="124">
        <f t="shared" si="73"/>
        <v>77</v>
      </c>
      <c r="L222" s="176">
        <f t="shared" si="74"/>
        <v>0.24444444444444444</v>
      </c>
      <c r="M222" s="177" t="s">
        <v>557</v>
      </c>
      <c r="N222" s="178">
        <v>43017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6">
        <v>100</v>
      </c>
      <c r="B223" s="150">
        <v>43013</v>
      </c>
      <c r="C223" s="150"/>
      <c r="D223" s="151" t="s">
        <v>695</v>
      </c>
      <c r="E223" s="152" t="s">
        <v>581</v>
      </c>
      <c r="F223" s="153">
        <v>145</v>
      </c>
      <c r="G223" s="152"/>
      <c r="H223" s="152">
        <v>179</v>
      </c>
      <c r="I223" s="174">
        <v>180</v>
      </c>
      <c r="J223" s="218" t="s">
        <v>571</v>
      </c>
      <c r="K223" s="124">
        <f t="shared" si="73"/>
        <v>34</v>
      </c>
      <c r="L223" s="176">
        <f t="shared" si="74"/>
        <v>0.23448275862068965</v>
      </c>
      <c r="M223" s="177" t="s">
        <v>557</v>
      </c>
      <c r="N223" s="178">
        <v>43025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6">
        <v>101</v>
      </c>
      <c r="B224" s="150">
        <v>43014</v>
      </c>
      <c r="C224" s="150"/>
      <c r="D224" s="151" t="s">
        <v>331</v>
      </c>
      <c r="E224" s="152" t="s">
        <v>581</v>
      </c>
      <c r="F224" s="153">
        <v>256</v>
      </c>
      <c r="G224" s="152"/>
      <c r="H224" s="152">
        <v>323</v>
      </c>
      <c r="I224" s="174">
        <v>320</v>
      </c>
      <c r="J224" s="218" t="s">
        <v>640</v>
      </c>
      <c r="K224" s="124">
        <f t="shared" si="73"/>
        <v>67</v>
      </c>
      <c r="L224" s="176">
        <f t="shared" si="74"/>
        <v>0.26171875</v>
      </c>
      <c r="M224" s="177" t="s">
        <v>557</v>
      </c>
      <c r="N224" s="178">
        <v>43067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6">
        <v>102</v>
      </c>
      <c r="B225" s="150">
        <v>43017</v>
      </c>
      <c r="C225" s="150"/>
      <c r="D225" s="151" t="s">
        <v>351</v>
      </c>
      <c r="E225" s="152" t="s">
        <v>581</v>
      </c>
      <c r="F225" s="153">
        <v>137.5</v>
      </c>
      <c r="G225" s="152"/>
      <c r="H225" s="152">
        <v>184</v>
      </c>
      <c r="I225" s="174">
        <v>183</v>
      </c>
      <c r="J225" s="175" t="s">
        <v>696</v>
      </c>
      <c r="K225" s="124">
        <f t="shared" si="73"/>
        <v>46.5</v>
      </c>
      <c r="L225" s="176">
        <f t="shared" si="74"/>
        <v>0.33818181818181819</v>
      </c>
      <c r="M225" s="177" t="s">
        <v>557</v>
      </c>
      <c r="N225" s="178">
        <v>43108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6">
        <v>103</v>
      </c>
      <c r="B226" s="150">
        <v>43018</v>
      </c>
      <c r="C226" s="150"/>
      <c r="D226" s="151" t="s">
        <v>697</v>
      </c>
      <c r="E226" s="152" t="s">
        <v>581</v>
      </c>
      <c r="F226" s="153">
        <v>125.5</v>
      </c>
      <c r="G226" s="152"/>
      <c r="H226" s="152">
        <v>158</v>
      </c>
      <c r="I226" s="174">
        <v>155</v>
      </c>
      <c r="J226" s="175" t="s">
        <v>698</v>
      </c>
      <c r="K226" s="124">
        <f t="shared" si="73"/>
        <v>32.5</v>
      </c>
      <c r="L226" s="176">
        <f t="shared" si="74"/>
        <v>0.25896414342629481</v>
      </c>
      <c r="M226" s="177" t="s">
        <v>557</v>
      </c>
      <c r="N226" s="178">
        <v>43067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6">
        <v>104</v>
      </c>
      <c r="B227" s="150">
        <v>43018</v>
      </c>
      <c r="C227" s="150"/>
      <c r="D227" s="151" t="s">
        <v>728</v>
      </c>
      <c r="E227" s="152" t="s">
        <v>581</v>
      </c>
      <c r="F227" s="153">
        <v>895</v>
      </c>
      <c r="G227" s="152"/>
      <c r="H227" s="152">
        <v>1122.5</v>
      </c>
      <c r="I227" s="174">
        <v>1078</v>
      </c>
      <c r="J227" s="175" t="s">
        <v>729</v>
      </c>
      <c r="K227" s="124">
        <v>227.5</v>
      </c>
      <c r="L227" s="176">
        <v>0.25418994413407803</v>
      </c>
      <c r="M227" s="177" t="s">
        <v>557</v>
      </c>
      <c r="N227" s="178">
        <v>43117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6">
        <v>105</v>
      </c>
      <c r="B228" s="150">
        <v>43020</v>
      </c>
      <c r="C228" s="150"/>
      <c r="D228" s="151" t="s">
        <v>339</v>
      </c>
      <c r="E228" s="152" t="s">
        <v>581</v>
      </c>
      <c r="F228" s="153">
        <v>525</v>
      </c>
      <c r="G228" s="152"/>
      <c r="H228" s="152">
        <v>629</v>
      </c>
      <c r="I228" s="174">
        <v>629</v>
      </c>
      <c r="J228" s="218" t="s">
        <v>640</v>
      </c>
      <c r="K228" s="124">
        <v>104</v>
      </c>
      <c r="L228" s="176">
        <v>0.19809523809523799</v>
      </c>
      <c r="M228" s="177" t="s">
        <v>557</v>
      </c>
      <c r="N228" s="178">
        <v>43119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6">
        <v>106</v>
      </c>
      <c r="B229" s="150">
        <v>43046</v>
      </c>
      <c r="C229" s="150"/>
      <c r="D229" s="151" t="s">
        <v>380</v>
      </c>
      <c r="E229" s="152" t="s">
        <v>581</v>
      </c>
      <c r="F229" s="153">
        <v>740</v>
      </c>
      <c r="G229" s="152"/>
      <c r="H229" s="152">
        <v>892.5</v>
      </c>
      <c r="I229" s="174">
        <v>900</v>
      </c>
      <c r="J229" s="175" t="s">
        <v>699</v>
      </c>
      <c r="K229" s="124">
        <f>H229-F229</f>
        <v>152.5</v>
      </c>
      <c r="L229" s="176">
        <f>K229/F229</f>
        <v>0.20608108108108109</v>
      </c>
      <c r="M229" s="177" t="s">
        <v>557</v>
      </c>
      <c r="N229" s="178">
        <v>43052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107</v>
      </c>
      <c r="B230" s="102">
        <v>43073</v>
      </c>
      <c r="C230" s="102"/>
      <c r="D230" s="103" t="s">
        <v>700</v>
      </c>
      <c r="E230" s="104" t="s">
        <v>581</v>
      </c>
      <c r="F230" s="105">
        <v>118.5</v>
      </c>
      <c r="G230" s="104"/>
      <c r="H230" s="104">
        <v>143.5</v>
      </c>
      <c r="I230" s="122">
        <v>145</v>
      </c>
      <c r="J230" s="137" t="s">
        <v>701</v>
      </c>
      <c r="K230" s="124">
        <f>H230-F230</f>
        <v>25</v>
      </c>
      <c r="L230" s="125">
        <f>K230/F230</f>
        <v>0.2109704641350211</v>
      </c>
      <c r="M230" s="126" t="s">
        <v>557</v>
      </c>
      <c r="N230" s="127">
        <v>43097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5">
        <v>108</v>
      </c>
      <c r="B231" s="106">
        <v>43090</v>
      </c>
      <c r="C231" s="106"/>
      <c r="D231" s="154" t="s">
        <v>421</v>
      </c>
      <c r="E231" s="108" t="s">
        <v>581</v>
      </c>
      <c r="F231" s="109">
        <v>715</v>
      </c>
      <c r="G231" s="109"/>
      <c r="H231" s="110">
        <v>500</v>
      </c>
      <c r="I231" s="128">
        <v>872</v>
      </c>
      <c r="J231" s="134" t="s">
        <v>702</v>
      </c>
      <c r="K231" s="130">
        <f>H231-F231</f>
        <v>-215</v>
      </c>
      <c r="L231" s="131">
        <f>K231/F231</f>
        <v>-0.30069930069930068</v>
      </c>
      <c r="M231" s="132" t="s">
        <v>621</v>
      </c>
      <c r="N231" s="133">
        <v>43670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109</v>
      </c>
      <c r="B232" s="102">
        <v>43098</v>
      </c>
      <c r="C232" s="102"/>
      <c r="D232" s="103" t="s">
        <v>693</v>
      </c>
      <c r="E232" s="104" t="s">
        <v>581</v>
      </c>
      <c r="F232" s="105">
        <v>435</v>
      </c>
      <c r="G232" s="104"/>
      <c r="H232" s="104">
        <v>542.5</v>
      </c>
      <c r="I232" s="122">
        <v>539</v>
      </c>
      <c r="J232" s="137" t="s">
        <v>640</v>
      </c>
      <c r="K232" s="124">
        <v>107.5</v>
      </c>
      <c r="L232" s="125">
        <v>0.247126436781609</v>
      </c>
      <c r="M232" s="126" t="s">
        <v>557</v>
      </c>
      <c r="N232" s="127">
        <v>43206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110</v>
      </c>
      <c r="B233" s="102">
        <v>43098</v>
      </c>
      <c r="C233" s="102"/>
      <c r="D233" s="103" t="s">
        <v>531</v>
      </c>
      <c r="E233" s="104" t="s">
        <v>581</v>
      </c>
      <c r="F233" s="105">
        <v>885</v>
      </c>
      <c r="G233" s="104"/>
      <c r="H233" s="104">
        <v>1090</v>
      </c>
      <c r="I233" s="122">
        <v>1084</v>
      </c>
      <c r="J233" s="137" t="s">
        <v>640</v>
      </c>
      <c r="K233" s="124">
        <v>205</v>
      </c>
      <c r="L233" s="125">
        <v>0.23163841807909599</v>
      </c>
      <c r="M233" s="126" t="s">
        <v>557</v>
      </c>
      <c r="N233" s="127">
        <v>43213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344">
        <v>111</v>
      </c>
      <c r="B234" s="330">
        <v>43192</v>
      </c>
      <c r="C234" s="330"/>
      <c r="D234" s="112" t="s">
        <v>710</v>
      </c>
      <c r="E234" s="332" t="s">
        <v>581</v>
      </c>
      <c r="F234" s="334">
        <v>478.5</v>
      </c>
      <c r="G234" s="332"/>
      <c r="H234" s="332">
        <v>442</v>
      </c>
      <c r="I234" s="336">
        <v>613</v>
      </c>
      <c r="J234" s="361" t="s">
        <v>799</v>
      </c>
      <c r="K234" s="130">
        <f>H234-F234</f>
        <v>-36.5</v>
      </c>
      <c r="L234" s="131">
        <f>K234/F234</f>
        <v>-7.6280041797283177E-2</v>
      </c>
      <c r="M234" s="132" t="s">
        <v>621</v>
      </c>
      <c r="N234" s="133">
        <v>43762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5">
        <v>112</v>
      </c>
      <c r="B235" s="106">
        <v>43194</v>
      </c>
      <c r="C235" s="106"/>
      <c r="D235" s="351" t="s">
        <v>781</v>
      </c>
      <c r="E235" s="108" t="s">
        <v>581</v>
      </c>
      <c r="F235" s="109">
        <f>141.5-7.3</f>
        <v>134.19999999999999</v>
      </c>
      <c r="G235" s="109"/>
      <c r="H235" s="110">
        <v>77</v>
      </c>
      <c r="I235" s="128">
        <v>180</v>
      </c>
      <c r="J235" s="361" t="s">
        <v>798</v>
      </c>
      <c r="K235" s="130">
        <f>H235-F235</f>
        <v>-57.199999999999989</v>
      </c>
      <c r="L235" s="131">
        <f>K235/F235</f>
        <v>-0.42622950819672129</v>
      </c>
      <c r="M235" s="132" t="s">
        <v>621</v>
      </c>
      <c r="N235" s="133">
        <v>43522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5">
        <v>113</v>
      </c>
      <c r="B236" s="106">
        <v>43209</v>
      </c>
      <c r="C236" s="106"/>
      <c r="D236" s="107" t="s">
        <v>703</v>
      </c>
      <c r="E236" s="108" t="s">
        <v>581</v>
      </c>
      <c r="F236" s="109">
        <v>430</v>
      </c>
      <c r="G236" s="109"/>
      <c r="H236" s="110">
        <v>220</v>
      </c>
      <c r="I236" s="128">
        <v>537</v>
      </c>
      <c r="J236" s="134" t="s">
        <v>704</v>
      </c>
      <c r="K236" s="130">
        <f>H236-F236</f>
        <v>-210</v>
      </c>
      <c r="L236" s="131">
        <f>K236/F236</f>
        <v>-0.48837209302325579</v>
      </c>
      <c r="M236" s="132" t="s">
        <v>621</v>
      </c>
      <c r="N236" s="133">
        <v>43252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345">
        <v>114</v>
      </c>
      <c r="B237" s="155">
        <v>43220</v>
      </c>
      <c r="C237" s="155"/>
      <c r="D237" s="156" t="s">
        <v>381</v>
      </c>
      <c r="E237" s="157" t="s">
        <v>581</v>
      </c>
      <c r="F237" s="159">
        <v>153.5</v>
      </c>
      <c r="G237" s="159"/>
      <c r="H237" s="159">
        <v>196</v>
      </c>
      <c r="I237" s="159">
        <v>196</v>
      </c>
      <c r="J237" s="338" t="s">
        <v>815</v>
      </c>
      <c r="K237" s="179">
        <f>H237-F237</f>
        <v>42.5</v>
      </c>
      <c r="L237" s="180">
        <f>K237/F237</f>
        <v>0.27687296416938112</v>
      </c>
      <c r="M237" s="158" t="s">
        <v>557</v>
      </c>
      <c r="N237" s="181">
        <v>43605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5">
        <v>115</v>
      </c>
      <c r="B238" s="106">
        <v>43306</v>
      </c>
      <c r="C238" s="106"/>
      <c r="D238" s="107" t="s">
        <v>726</v>
      </c>
      <c r="E238" s="108" t="s">
        <v>581</v>
      </c>
      <c r="F238" s="109">
        <v>27.5</v>
      </c>
      <c r="G238" s="109"/>
      <c r="H238" s="110">
        <v>13.1</v>
      </c>
      <c r="I238" s="128">
        <v>60</v>
      </c>
      <c r="J238" s="134" t="s">
        <v>730</v>
      </c>
      <c r="K238" s="130">
        <v>-14.4</v>
      </c>
      <c r="L238" s="131">
        <v>-0.52363636363636401</v>
      </c>
      <c r="M238" s="132" t="s">
        <v>621</v>
      </c>
      <c r="N238" s="133">
        <v>43138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344">
        <v>116</v>
      </c>
      <c r="B239" s="330">
        <v>43318</v>
      </c>
      <c r="C239" s="330"/>
      <c r="D239" s="112" t="s">
        <v>705</v>
      </c>
      <c r="E239" s="332" t="s">
        <v>581</v>
      </c>
      <c r="F239" s="332">
        <v>148.5</v>
      </c>
      <c r="G239" s="332"/>
      <c r="H239" s="332">
        <v>102</v>
      </c>
      <c r="I239" s="336">
        <v>182</v>
      </c>
      <c r="J239" s="134" t="s">
        <v>814</v>
      </c>
      <c r="K239" s="130">
        <f>H239-F239</f>
        <v>-46.5</v>
      </c>
      <c r="L239" s="131">
        <f>K239/F239</f>
        <v>-0.31313131313131315</v>
      </c>
      <c r="M239" s="132" t="s">
        <v>621</v>
      </c>
      <c r="N239" s="133">
        <v>43661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4">
        <v>117</v>
      </c>
      <c r="B240" s="102">
        <v>43335</v>
      </c>
      <c r="C240" s="102"/>
      <c r="D240" s="103" t="s">
        <v>731</v>
      </c>
      <c r="E240" s="104" t="s">
        <v>581</v>
      </c>
      <c r="F240" s="152">
        <v>285</v>
      </c>
      <c r="G240" s="104"/>
      <c r="H240" s="104">
        <v>355</v>
      </c>
      <c r="I240" s="122">
        <v>364</v>
      </c>
      <c r="J240" s="137" t="s">
        <v>732</v>
      </c>
      <c r="K240" s="124">
        <v>70</v>
      </c>
      <c r="L240" s="125">
        <v>0.24561403508771901</v>
      </c>
      <c r="M240" s="126" t="s">
        <v>557</v>
      </c>
      <c r="N240" s="127">
        <v>43455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118</v>
      </c>
      <c r="B241" s="102">
        <v>43341</v>
      </c>
      <c r="C241" s="102"/>
      <c r="D241" s="103" t="s">
        <v>371</v>
      </c>
      <c r="E241" s="104" t="s">
        <v>581</v>
      </c>
      <c r="F241" s="152">
        <v>525</v>
      </c>
      <c r="G241" s="104"/>
      <c r="H241" s="104">
        <v>585</v>
      </c>
      <c r="I241" s="122">
        <v>635</v>
      </c>
      <c r="J241" s="137" t="s">
        <v>706</v>
      </c>
      <c r="K241" s="124">
        <f t="shared" ref="K241:K253" si="75">H241-F241</f>
        <v>60</v>
      </c>
      <c r="L241" s="125">
        <f t="shared" ref="L241:L253" si="76">K241/F241</f>
        <v>0.11428571428571428</v>
      </c>
      <c r="M241" s="126" t="s">
        <v>557</v>
      </c>
      <c r="N241" s="127">
        <v>43662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4">
        <v>119</v>
      </c>
      <c r="B242" s="102">
        <v>43395</v>
      </c>
      <c r="C242" s="102"/>
      <c r="D242" s="103" t="s">
        <v>358</v>
      </c>
      <c r="E242" s="104" t="s">
        <v>581</v>
      </c>
      <c r="F242" s="152">
        <v>475</v>
      </c>
      <c r="G242" s="104"/>
      <c r="H242" s="104">
        <v>574</v>
      </c>
      <c r="I242" s="122">
        <v>570</v>
      </c>
      <c r="J242" s="137" t="s">
        <v>640</v>
      </c>
      <c r="K242" s="124">
        <f t="shared" si="75"/>
        <v>99</v>
      </c>
      <c r="L242" s="125">
        <f t="shared" si="76"/>
        <v>0.20842105263157895</v>
      </c>
      <c r="M242" s="126" t="s">
        <v>557</v>
      </c>
      <c r="N242" s="127">
        <v>43403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6">
        <v>120</v>
      </c>
      <c r="B243" s="150">
        <v>43397</v>
      </c>
      <c r="C243" s="150"/>
      <c r="D243" s="378" t="s">
        <v>378</v>
      </c>
      <c r="E243" s="152" t="s">
        <v>581</v>
      </c>
      <c r="F243" s="152">
        <v>707.5</v>
      </c>
      <c r="G243" s="152"/>
      <c r="H243" s="152">
        <v>872</v>
      </c>
      <c r="I243" s="174">
        <v>872</v>
      </c>
      <c r="J243" s="175" t="s">
        <v>640</v>
      </c>
      <c r="K243" s="124">
        <f t="shared" si="75"/>
        <v>164.5</v>
      </c>
      <c r="L243" s="176">
        <f t="shared" si="76"/>
        <v>0.23250883392226149</v>
      </c>
      <c r="M243" s="177" t="s">
        <v>557</v>
      </c>
      <c r="N243" s="178">
        <v>43482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6">
        <v>121</v>
      </c>
      <c r="B244" s="150">
        <v>43398</v>
      </c>
      <c r="C244" s="150"/>
      <c r="D244" s="378" t="s">
        <v>340</v>
      </c>
      <c r="E244" s="152" t="s">
        <v>581</v>
      </c>
      <c r="F244" s="152">
        <v>162</v>
      </c>
      <c r="G244" s="152"/>
      <c r="H244" s="152">
        <v>204</v>
      </c>
      <c r="I244" s="174">
        <v>209</v>
      </c>
      <c r="J244" s="175" t="s">
        <v>813</v>
      </c>
      <c r="K244" s="124">
        <f t="shared" si="75"/>
        <v>42</v>
      </c>
      <c r="L244" s="176">
        <f t="shared" si="76"/>
        <v>0.25925925925925924</v>
      </c>
      <c r="M244" s="177" t="s">
        <v>557</v>
      </c>
      <c r="N244" s="178">
        <v>43539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7">
        <v>122</v>
      </c>
      <c r="B245" s="198">
        <v>43399</v>
      </c>
      <c r="C245" s="198"/>
      <c r="D245" s="151" t="s">
        <v>466</v>
      </c>
      <c r="E245" s="199" t="s">
        <v>581</v>
      </c>
      <c r="F245" s="199">
        <v>240</v>
      </c>
      <c r="G245" s="199"/>
      <c r="H245" s="199">
        <v>297</v>
      </c>
      <c r="I245" s="219">
        <v>297</v>
      </c>
      <c r="J245" s="175" t="s">
        <v>640</v>
      </c>
      <c r="K245" s="220">
        <f t="shared" si="75"/>
        <v>57</v>
      </c>
      <c r="L245" s="221">
        <f t="shared" si="76"/>
        <v>0.23749999999999999</v>
      </c>
      <c r="M245" s="222" t="s">
        <v>557</v>
      </c>
      <c r="N245" s="223">
        <v>43417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4">
        <v>123</v>
      </c>
      <c r="B246" s="102">
        <v>43439</v>
      </c>
      <c r="C246" s="102"/>
      <c r="D246" s="144" t="s">
        <v>707</v>
      </c>
      <c r="E246" s="104" t="s">
        <v>581</v>
      </c>
      <c r="F246" s="104">
        <v>202.5</v>
      </c>
      <c r="G246" s="104"/>
      <c r="H246" s="104">
        <v>255</v>
      </c>
      <c r="I246" s="122">
        <v>252</v>
      </c>
      <c r="J246" s="137" t="s">
        <v>640</v>
      </c>
      <c r="K246" s="124">
        <f t="shared" si="75"/>
        <v>52.5</v>
      </c>
      <c r="L246" s="125">
        <f t="shared" si="76"/>
        <v>0.25925925925925924</v>
      </c>
      <c r="M246" s="126" t="s">
        <v>557</v>
      </c>
      <c r="N246" s="127">
        <v>43542</v>
      </c>
      <c r="O246" s="54"/>
      <c r="P246" s="13"/>
      <c r="Q246" s="13"/>
      <c r="R246" s="90" t="s">
        <v>709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7">
        <v>124</v>
      </c>
      <c r="B247" s="198">
        <v>43465</v>
      </c>
      <c r="C247" s="102"/>
      <c r="D247" s="378" t="s">
        <v>403</v>
      </c>
      <c r="E247" s="199" t="s">
        <v>581</v>
      </c>
      <c r="F247" s="199">
        <v>710</v>
      </c>
      <c r="G247" s="199"/>
      <c r="H247" s="199">
        <v>866</v>
      </c>
      <c r="I247" s="219">
        <v>866</v>
      </c>
      <c r="J247" s="175" t="s">
        <v>640</v>
      </c>
      <c r="K247" s="124">
        <f t="shared" si="75"/>
        <v>156</v>
      </c>
      <c r="L247" s="125">
        <f t="shared" si="76"/>
        <v>0.21971830985915494</v>
      </c>
      <c r="M247" s="126" t="s">
        <v>557</v>
      </c>
      <c r="N247" s="340">
        <v>43553</v>
      </c>
      <c r="O247" s="54"/>
      <c r="P247" s="13"/>
      <c r="Q247" s="13"/>
      <c r="R247" s="14" t="s">
        <v>709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7">
        <v>125</v>
      </c>
      <c r="B248" s="198">
        <v>43522</v>
      </c>
      <c r="C248" s="198"/>
      <c r="D248" s="378" t="s">
        <v>139</v>
      </c>
      <c r="E248" s="199" t="s">
        <v>581</v>
      </c>
      <c r="F248" s="199">
        <v>337.25</v>
      </c>
      <c r="G248" s="199"/>
      <c r="H248" s="199">
        <v>398.5</v>
      </c>
      <c r="I248" s="219">
        <v>411</v>
      </c>
      <c r="J248" s="137" t="s">
        <v>812</v>
      </c>
      <c r="K248" s="124">
        <f t="shared" si="75"/>
        <v>61.25</v>
      </c>
      <c r="L248" s="125">
        <f t="shared" si="76"/>
        <v>0.1816160118606375</v>
      </c>
      <c r="M248" s="126" t="s">
        <v>557</v>
      </c>
      <c r="N248" s="340">
        <v>43760</v>
      </c>
      <c r="O248" s="54"/>
      <c r="P248" s="13"/>
      <c r="Q248" s="13"/>
      <c r="R248" s="90" t="s">
        <v>709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46">
        <v>126</v>
      </c>
      <c r="B249" s="160">
        <v>43559</v>
      </c>
      <c r="C249" s="160"/>
      <c r="D249" s="161" t="s">
        <v>395</v>
      </c>
      <c r="E249" s="162" t="s">
        <v>581</v>
      </c>
      <c r="F249" s="162">
        <v>130</v>
      </c>
      <c r="G249" s="162"/>
      <c r="H249" s="162">
        <v>65</v>
      </c>
      <c r="I249" s="182">
        <v>158</v>
      </c>
      <c r="J249" s="134" t="s">
        <v>708</v>
      </c>
      <c r="K249" s="130">
        <f t="shared" si="75"/>
        <v>-65</v>
      </c>
      <c r="L249" s="131">
        <f t="shared" si="76"/>
        <v>-0.5</v>
      </c>
      <c r="M249" s="132" t="s">
        <v>621</v>
      </c>
      <c r="N249" s="133">
        <v>43726</v>
      </c>
      <c r="O249" s="54"/>
      <c r="P249" s="13"/>
      <c r="Q249" s="13"/>
      <c r="R249" s="14" t="s">
        <v>711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347">
        <v>127</v>
      </c>
      <c r="B250" s="183">
        <v>43017</v>
      </c>
      <c r="C250" s="183"/>
      <c r="D250" s="184" t="s">
        <v>166</v>
      </c>
      <c r="E250" s="185" t="s">
        <v>581</v>
      </c>
      <c r="F250" s="186">
        <v>141.5</v>
      </c>
      <c r="G250" s="187"/>
      <c r="H250" s="187">
        <v>183.5</v>
      </c>
      <c r="I250" s="187">
        <v>210</v>
      </c>
      <c r="J250" s="208" t="s">
        <v>803</v>
      </c>
      <c r="K250" s="209">
        <f t="shared" si="75"/>
        <v>42</v>
      </c>
      <c r="L250" s="210">
        <f t="shared" si="76"/>
        <v>0.29681978798586572</v>
      </c>
      <c r="M250" s="186" t="s">
        <v>557</v>
      </c>
      <c r="N250" s="211">
        <v>43042</v>
      </c>
      <c r="O250" s="54"/>
      <c r="P250" s="13"/>
      <c r="Q250" s="13"/>
      <c r="R250" s="90" t="s">
        <v>711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46">
        <v>128</v>
      </c>
      <c r="B251" s="160">
        <v>43074</v>
      </c>
      <c r="C251" s="160"/>
      <c r="D251" s="161" t="s">
        <v>296</v>
      </c>
      <c r="E251" s="162" t="s">
        <v>581</v>
      </c>
      <c r="F251" s="163">
        <v>172</v>
      </c>
      <c r="G251" s="162"/>
      <c r="H251" s="162">
        <v>155.25</v>
      </c>
      <c r="I251" s="182">
        <v>230</v>
      </c>
      <c r="J251" s="361" t="s">
        <v>796</v>
      </c>
      <c r="K251" s="130">
        <f t="shared" ref="K251" si="77">H251-F251</f>
        <v>-16.75</v>
      </c>
      <c r="L251" s="131">
        <f t="shared" ref="L251" si="78">K251/F251</f>
        <v>-9.7383720930232565E-2</v>
      </c>
      <c r="M251" s="132" t="s">
        <v>621</v>
      </c>
      <c r="N251" s="133">
        <v>43787</v>
      </c>
      <c r="O251" s="54"/>
      <c r="P251" s="13"/>
      <c r="Q251" s="13"/>
      <c r="R251" s="14" t="s">
        <v>711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347">
        <v>129</v>
      </c>
      <c r="B252" s="183">
        <v>43398</v>
      </c>
      <c r="C252" s="183"/>
      <c r="D252" s="184" t="s">
        <v>103</v>
      </c>
      <c r="E252" s="185" t="s">
        <v>581</v>
      </c>
      <c r="F252" s="187">
        <v>698.5</v>
      </c>
      <c r="G252" s="187"/>
      <c r="H252" s="187">
        <v>850</v>
      </c>
      <c r="I252" s="187">
        <v>890</v>
      </c>
      <c r="J252" s="212" t="s">
        <v>809</v>
      </c>
      <c r="K252" s="209">
        <f t="shared" si="75"/>
        <v>151.5</v>
      </c>
      <c r="L252" s="210">
        <f t="shared" si="76"/>
        <v>0.21689334287759485</v>
      </c>
      <c r="M252" s="186" t="s">
        <v>557</v>
      </c>
      <c r="N252" s="211">
        <v>43453</v>
      </c>
      <c r="O252" s="54"/>
      <c r="P252" s="13"/>
      <c r="Q252" s="13"/>
      <c r="R252" s="14" t="s">
        <v>709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7">
        <v>130</v>
      </c>
      <c r="B253" s="155">
        <v>42877</v>
      </c>
      <c r="C253" s="155"/>
      <c r="D253" s="156" t="s">
        <v>370</v>
      </c>
      <c r="E253" s="157" t="s">
        <v>581</v>
      </c>
      <c r="F253" s="158">
        <v>127.6</v>
      </c>
      <c r="G253" s="159"/>
      <c r="H253" s="159">
        <v>138</v>
      </c>
      <c r="I253" s="159">
        <v>190</v>
      </c>
      <c r="J253" s="362" t="s">
        <v>800</v>
      </c>
      <c r="K253" s="179">
        <f t="shared" si="75"/>
        <v>10.400000000000006</v>
      </c>
      <c r="L253" s="180">
        <f t="shared" si="76"/>
        <v>8.1504702194357417E-2</v>
      </c>
      <c r="M253" s="158" t="s">
        <v>557</v>
      </c>
      <c r="N253" s="181">
        <v>43774</v>
      </c>
      <c r="O253" s="54"/>
      <c r="P253" s="13"/>
      <c r="Q253" s="13"/>
      <c r="R253" s="90" t="s">
        <v>711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7">
        <v>131</v>
      </c>
      <c r="B254" s="155">
        <v>43158</v>
      </c>
      <c r="C254" s="155"/>
      <c r="D254" s="156" t="s">
        <v>712</v>
      </c>
      <c r="E254" s="157" t="s">
        <v>581</v>
      </c>
      <c r="F254" s="158">
        <v>317</v>
      </c>
      <c r="G254" s="159"/>
      <c r="H254" s="159">
        <v>382.5</v>
      </c>
      <c r="I254" s="159">
        <v>398</v>
      </c>
      <c r="J254" s="362" t="s">
        <v>896</v>
      </c>
      <c r="K254" s="179">
        <f t="shared" ref="K254" si="79">H254-F254</f>
        <v>65.5</v>
      </c>
      <c r="L254" s="180">
        <f t="shared" ref="L254" si="80">K254/F254</f>
        <v>0.20662460567823343</v>
      </c>
      <c r="M254" s="158" t="s">
        <v>557</v>
      </c>
      <c r="N254" s="181">
        <v>44238</v>
      </c>
      <c r="O254" s="54"/>
      <c r="P254" s="13"/>
      <c r="Q254" s="13"/>
      <c r="R254" s="324" t="s">
        <v>711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346">
        <v>132</v>
      </c>
      <c r="B255" s="160">
        <v>43164</v>
      </c>
      <c r="C255" s="160"/>
      <c r="D255" s="161" t="s">
        <v>133</v>
      </c>
      <c r="E255" s="162" t="s">
        <v>581</v>
      </c>
      <c r="F255" s="163">
        <f>510-14.4</f>
        <v>495.6</v>
      </c>
      <c r="G255" s="162"/>
      <c r="H255" s="162">
        <v>350</v>
      </c>
      <c r="I255" s="182">
        <v>672</v>
      </c>
      <c r="J255" s="361" t="s">
        <v>805</v>
      </c>
      <c r="K255" s="130">
        <f t="shared" ref="K255" si="81">H255-F255</f>
        <v>-145.60000000000002</v>
      </c>
      <c r="L255" s="131">
        <f t="shared" ref="L255" si="82">K255/F255</f>
        <v>-0.29378531073446329</v>
      </c>
      <c r="M255" s="132" t="s">
        <v>621</v>
      </c>
      <c r="N255" s="133">
        <v>43887</v>
      </c>
      <c r="O255" s="54"/>
      <c r="P255" s="13"/>
      <c r="Q255" s="13"/>
      <c r="R255" s="14" t="s">
        <v>709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346">
        <v>133</v>
      </c>
      <c r="B256" s="160">
        <v>43237</v>
      </c>
      <c r="C256" s="160"/>
      <c r="D256" s="161" t="s">
        <v>460</v>
      </c>
      <c r="E256" s="162" t="s">
        <v>581</v>
      </c>
      <c r="F256" s="163">
        <v>230.3</v>
      </c>
      <c r="G256" s="162"/>
      <c r="H256" s="162">
        <v>102.5</v>
      </c>
      <c r="I256" s="182">
        <v>348</v>
      </c>
      <c r="J256" s="361" t="s">
        <v>807</v>
      </c>
      <c r="K256" s="130">
        <f t="shared" ref="K256:K257" si="83">H256-F256</f>
        <v>-127.80000000000001</v>
      </c>
      <c r="L256" s="131">
        <f t="shared" ref="L256:L257" si="84">K256/F256</f>
        <v>-0.55492835432045162</v>
      </c>
      <c r="M256" s="132" t="s">
        <v>621</v>
      </c>
      <c r="N256" s="133">
        <v>43896</v>
      </c>
      <c r="O256" s="54"/>
      <c r="P256" s="13"/>
      <c r="Q256" s="13"/>
      <c r="R256" s="326" t="s">
        <v>709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7">
        <v>134</v>
      </c>
      <c r="B257" s="155">
        <v>43258</v>
      </c>
      <c r="C257" s="155"/>
      <c r="D257" s="156" t="s">
        <v>427</v>
      </c>
      <c r="E257" s="157" t="s">
        <v>581</v>
      </c>
      <c r="F257" s="158">
        <f>342.5-5.1</f>
        <v>337.4</v>
      </c>
      <c r="G257" s="159"/>
      <c r="H257" s="159">
        <v>412.5</v>
      </c>
      <c r="I257" s="159">
        <v>439</v>
      </c>
      <c r="J257" s="362" t="s">
        <v>861</v>
      </c>
      <c r="K257" s="179">
        <f t="shared" si="83"/>
        <v>75.100000000000023</v>
      </c>
      <c r="L257" s="180">
        <f t="shared" si="84"/>
        <v>0.22258446947243635</v>
      </c>
      <c r="M257" s="158" t="s">
        <v>557</v>
      </c>
      <c r="N257" s="181">
        <v>44230</v>
      </c>
      <c r="O257" s="54"/>
      <c r="P257" s="13"/>
      <c r="Q257" s="13"/>
      <c r="R257" s="90" t="s">
        <v>711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205">
        <v>135</v>
      </c>
      <c r="B258" s="190">
        <v>43285</v>
      </c>
      <c r="C258" s="190"/>
      <c r="D258" s="193" t="s">
        <v>48</v>
      </c>
      <c r="E258" s="191" t="s">
        <v>581</v>
      </c>
      <c r="F258" s="189">
        <f>127.5-5.53</f>
        <v>121.97</v>
      </c>
      <c r="G258" s="191"/>
      <c r="H258" s="191"/>
      <c r="I258" s="213">
        <v>170</v>
      </c>
      <c r="J258" s="225" t="s">
        <v>559</v>
      </c>
      <c r="K258" s="215"/>
      <c r="L258" s="216"/>
      <c r="M258" s="214" t="s">
        <v>559</v>
      </c>
      <c r="N258" s="217"/>
      <c r="O258" s="54"/>
      <c r="P258" s="13"/>
      <c r="Q258" s="13"/>
      <c r="R258" s="14" t="s">
        <v>709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46">
        <v>136</v>
      </c>
      <c r="B259" s="160">
        <v>43294</v>
      </c>
      <c r="C259" s="160"/>
      <c r="D259" s="161" t="s">
        <v>240</v>
      </c>
      <c r="E259" s="162" t="s">
        <v>581</v>
      </c>
      <c r="F259" s="163">
        <v>46.5</v>
      </c>
      <c r="G259" s="162"/>
      <c r="H259" s="162">
        <v>17</v>
      </c>
      <c r="I259" s="182">
        <v>59</v>
      </c>
      <c r="J259" s="361" t="s">
        <v>804</v>
      </c>
      <c r="K259" s="130">
        <f t="shared" ref="K259" si="85">H259-F259</f>
        <v>-29.5</v>
      </c>
      <c r="L259" s="131">
        <f t="shared" ref="L259" si="86">K259/F259</f>
        <v>-0.63440860215053763</v>
      </c>
      <c r="M259" s="132" t="s">
        <v>621</v>
      </c>
      <c r="N259" s="133">
        <v>43887</v>
      </c>
      <c r="O259" s="54"/>
      <c r="P259" s="13"/>
      <c r="Q259" s="13"/>
      <c r="R259" s="14" t="s">
        <v>709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348">
        <v>137</v>
      </c>
      <c r="B260" s="188">
        <v>43396</v>
      </c>
      <c r="C260" s="188"/>
      <c r="D260" s="193" t="s">
        <v>405</v>
      </c>
      <c r="E260" s="191" t="s">
        <v>581</v>
      </c>
      <c r="F260" s="192">
        <v>156.5</v>
      </c>
      <c r="G260" s="191"/>
      <c r="H260" s="191"/>
      <c r="I260" s="213">
        <v>191</v>
      </c>
      <c r="J260" s="225" t="s">
        <v>559</v>
      </c>
      <c r="K260" s="215"/>
      <c r="L260" s="216"/>
      <c r="M260" s="214" t="s">
        <v>559</v>
      </c>
      <c r="N260" s="217"/>
      <c r="O260" s="54"/>
      <c r="P260" s="13"/>
      <c r="Q260" s="13"/>
      <c r="R260" s="14" t="s">
        <v>709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348">
        <v>138</v>
      </c>
      <c r="B261" s="188">
        <v>43439</v>
      </c>
      <c r="C261" s="188"/>
      <c r="D261" s="193" t="s">
        <v>322</v>
      </c>
      <c r="E261" s="191" t="s">
        <v>581</v>
      </c>
      <c r="F261" s="192">
        <v>259.5</v>
      </c>
      <c r="G261" s="191"/>
      <c r="H261" s="191"/>
      <c r="I261" s="213">
        <v>321</v>
      </c>
      <c r="J261" s="225" t="s">
        <v>559</v>
      </c>
      <c r="K261" s="215"/>
      <c r="L261" s="216"/>
      <c r="M261" s="214" t="s">
        <v>559</v>
      </c>
      <c r="N261" s="217"/>
      <c r="O261" s="13"/>
      <c r="P261" s="13"/>
      <c r="Q261" s="13"/>
      <c r="R261" s="14" t="s">
        <v>709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346">
        <v>139</v>
      </c>
      <c r="B262" s="160">
        <v>43439</v>
      </c>
      <c r="C262" s="160"/>
      <c r="D262" s="161" t="s">
        <v>733</v>
      </c>
      <c r="E262" s="162" t="s">
        <v>581</v>
      </c>
      <c r="F262" s="162">
        <v>715</v>
      </c>
      <c r="G262" s="162"/>
      <c r="H262" s="162">
        <v>445</v>
      </c>
      <c r="I262" s="182">
        <v>840</v>
      </c>
      <c r="J262" s="134" t="s">
        <v>784</v>
      </c>
      <c r="K262" s="130">
        <f t="shared" ref="K262:K265" si="87">H262-F262</f>
        <v>-270</v>
      </c>
      <c r="L262" s="131">
        <f t="shared" ref="L262:L265" si="88">K262/F262</f>
        <v>-0.3776223776223776</v>
      </c>
      <c r="M262" s="132" t="s">
        <v>621</v>
      </c>
      <c r="N262" s="133">
        <v>43800</v>
      </c>
      <c r="O262" s="54"/>
      <c r="P262" s="13"/>
      <c r="Q262" s="13"/>
      <c r="R262" s="14" t="s">
        <v>709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7">
        <v>140</v>
      </c>
      <c r="B263" s="198">
        <v>43469</v>
      </c>
      <c r="C263" s="198"/>
      <c r="D263" s="151" t="s">
        <v>143</v>
      </c>
      <c r="E263" s="199" t="s">
        <v>581</v>
      </c>
      <c r="F263" s="199">
        <v>875</v>
      </c>
      <c r="G263" s="199"/>
      <c r="H263" s="199">
        <v>1165</v>
      </c>
      <c r="I263" s="219">
        <v>1185</v>
      </c>
      <c r="J263" s="137" t="s">
        <v>810</v>
      </c>
      <c r="K263" s="124">
        <f t="shared" si="87"/>
        <v>290</v>
      </c>
      <c r="L263" s="125">
        <f t="shared" si="88"/>
        <v>0.33142857142857141</v>
      </c>
      <c r="M263" s="126" t="s">
        <v>557</v>
      </c>
      <c r="N263" s="340">
        <v>43847</v>
      </c>
      <c r="O263" s="54"/>
      <c r="P263" s="13"/>
      <c r="Q263" s="13"/>
      <c r="R263" s="326" t="s">
        <v>709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7">
        <v>141</v>
      </c>
      <c r="B264" s="198">
        <v>43559</v>
      </c>
      <c r="C264" s="198"/>
      <c r="D264" s="378" t="s">
        <v>337</v>
      </c>
      <c r="E264" s="199" t="s">
        <v>581</v>
      </c>
      <c r="F264" s="199">
        <f>387-14.63</f>
        <v>372.37</v>
      </c>
      <c r="G264" s="199"/>
      <c r="H264" s="199">
        <v>490</v>
      </c>
      <c r="I264" s="219">
        <v>490</v>
      </c>
      <c r="J264" s="137" t="s">
        <v>640</v>
      </c>
      <c r="K264" s="124">
        <f t="shared" si="87"/>
        <v>117.63</v>
      </c>
      <c r="L264" s="125">
        <f t="shared" si="88"/>
        <v>0.31589548030185027</v>
      </c>
      <c r="M264" s="126" t="s">
        <v>557</v>
      </c>
      <c r="N264" s="340">
        <v>43850</v>
      </c>
      <c r="O264" s="54"/>
      <c r="P264" s="13"/>
      <c r="Q264" s="13"/>
      <c r="R264" s="326" t="s">
        <v>709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346">
        <v>142</v>
      </c>
      <c r="B265" s="160">
        <v>43578</v>
      </c>
      <c r="C265" s="160"/>
      <c r="D265" s="161" t="s">
        <v>734</v>
      </c>
      <c r="E265" s="162" t="s">
        <v>558</v>
      </c>
      <c r="F265" s="162">
        <v>220</v>
      </c>
      <c r="G265" s="162"/>
      <c r="H265" s="162">
        <v>127.5</v>
      </c>
      <c r="I265" s="182">
        <v>284</v>
      </c>
      <c r="J265" s="361" t="s">
        <v>808</v>
      </c>
      <c r="K265" s="130">
        <f t="shared" si="87"/>
        <v>-92.5</v>
      </c>
      <c r="L265" s="131">
        <f t="shared" si="88"/>
        <v>-0.42045454545454547</v>
      </c>
      <c r="M265" s="132" t="s">
        <v>621</v>
      </c>
      <c r="N265" s="133">
        <v>43896</v>
      </c>
      <c r="O265" s="54"/>
      <c r="P265" s="13"/>
      <c r="Q265" s="13"/>
      <c r="R265" s="14" t="s">
        <v>709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7">
        <v>143</v>
      </c>
      <c r="B266" s="198">
        <v>43622</v>
      </c>
      <c r="C266" s="198"/>
      <c r="D266" s="378" t="s">
        <v>467</v>
      </c>
      <c r="E266" s="199" t="s">
        <v>558</v>
      </c>
      <c r="F266" s="199">
        <v>332.8</v>
      </c>
      <c r="G266" s="199"/>
      <c r="H266" s="199">
        <v>405</v>
      </c>
      <c r="I266" s="219">
        <v>419</v>
      </c>
      <c r="J266" s="137" t="s">
        <v>811</v>
      </c>
      <c r="K266" s="124">
        <f t="shared" ref="K266" si="89">H266-F266</f>
        <v>72.199999999999989</v>
      </c>
      <c r="L266" s="125">
        <f t="shared" ref="L266" si="90">K266/F266</f>
        <v>0.21694711538461534</v>
      </c>
      <c r="M266" s="126" t="s">
        <v>557</v>
      </c>
      <c r="N266" s="340">
        <v>43860</v>
      </c>
      <c r="O266" s="54"/>
      <c r="P266" s="13"/>
      <c r="Q266" s="13"/>
      <c r="R266" s="14" t="s">
        <v>711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40">
        <v>144</v>
      </c>
      <c r="B267" s="139">
        <v>43641</v>
      </c>
      <c r="C267" s="139"/>
      <c r="D267" s="140" t="s">
        <v>137</v>
      </c>
      <c r="E267" s="141" t="s">
        <v>581</v>
      </c>
      <c r="F267" s="142">
        <v>386</v>
      </c>
      <c r="G267" s="143"/>
      <c r="H267" s="143">
        <v>395</v>
      </c>
      <c r="I267" s="143">
        <v>452</v>
      </c>
      <c r="J267" s="166" t="s">
        <v>801</v>
      </c>
      <c r="K267" s="167">
        <f t="shared" ref="K267" si="91">H267-F267</f>
        <v>9</v>
      </c>
      <c r="L267" s="168">
        <f t="shared" ref="L267" si="92">K267/F267</f>
        <v>2.3316062176165803E-2</v>
      </c>
      <c r="M267" s="169" t="s">
        <v>666</v>
      </c>
      <c r="N267" s="170">
        <v>43868</v>
      </c>
      <c r="O267" s="13"/>
      <c r="P267" s="13"/>
      <c r="Q267" s="13"/>
      <c r="R267" s="14" t="s">
        <v>711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349">
        <v>145</v>
      </c>
      <c r="B268" s="188">
        <v>43707</v>
      </c>
      <c r="C268" s="188"/>
      <c r="D268" s="193" t="s">
        <v>256</v>
      </c>
      <c r="E268" s="191" t="s">
        <v>581</v>
      </c>
      <c r="F268" s="191" t="s">
        <v>713</v>
      </c>
      <c r="G268" s="191"/>
      <c r="H268" s="191"/>
      <c r="I268" s="213">
        <v>190</v>
      </c>
      <c r="J268" s="225" t="s">
        <v>559</v>
      </c>
      <c r="K268" s="215"/>
      <c r="L268" s="216"/>
      <c r="M268" s="337" t="s">
        <v>559</v>
      </c>
      <c r="N268" s="217"/>
      <c r="O268" s="13"/>
      <c r="P268" s="13"/>
      <c r="Q268" s="13"/>
      <c r="R268" s="326" t="s">
        <v>709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7">
        <v>146</v>
      </c>
      <c r="B269" s="198">
        <v>43731</v>
      </c>
      <c r="C269" s="198"/>
      <c r="D269" s="151" t="s">
        <v>419</v>
      </c>
      <c r="E269" s="199" t="s">
        <v>581</v>
      </c>
      <c r="F269" s="199">
        <v>235</v>
      </c>
      <c r="G269" s="199"/>
      <c r="H269" s="199">
        <v>295</v>
      </c>
      <c r="I269" s="219">
        <v>296</v>
      </c>
      <c r="J269" s="137" t="s">
        <v>789</v>
      </c>
      <c r="K269" s="124">
        <f t="shared" ref="K269" si="93">H269-F269</f>
        <v>60</v>
      </c>
      <c r="L269" s="125">
        <f t="shared" ref="L269" si="94">K269/F269</f>
        <v>0.25531914893617019</v>
      </c>
      <c r="M269" s="126" t="s">
        <v>557</v>
      </c>
      <c r="N269" s="340">
        <v>43844</v>
      </c>
      <c r="O269" s="54"/>
      <c r="P269" s="13"/>
      <c r="Q269" s="13"/>
      <c r="R269" s="14" t="s">
        <v>711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7">
        <v>147</v>
      </c>
      <c r="B270" s="198">
        <v>43752</v>
      </c>
      <c r="C270" s="198"/>
      <c r="D270" s="151" t="s">
        <v>780</v>
      </c>
      <c r="E270" s="199" t="s">
        <v>581</v>
      </c>
      <c r="F270" s="199">
        <v>277.5</v>
      </c>
      <c r="G270" s="199"/>
      <c r="H270" s="199">
        <v>333</v>
      </c>
      <c r="I270" s="219">
        <v>333</v>
      </c>
      <c r="J270" s="137" t="s">
        <v>790</v>
      </c>
      <c r="K270" s="124">
        <f t="shared" ref="K270" si="95">H270-F270</f>
        <v>55.5</v>
      </c>
      <c r="L270" s="125">
        <f t="shared" ref="L270" si="96">K270/F270</f>
        <v>0.2</v>
      </c>
      <c r="M270" s="126" t="s">
        <v>557</v>
      </c>
      <c r="N270" s="340">
        <v>43846</v>
      </c>
      <c r="O270" s="54"/>
      <c r="P270" s="13"/>
      <c r="Q270" s="13"/>
      <c r="R270" s="326" t="s">
        <v>709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7">
        <v>148</v>
      </c>
      <c r="B271" s="198">
        <v>43752</v>
      </c>
      <c r="C271" s="198"/>
      <c r="D271" s="151" t="s">
        <v>779</v>
      </c>
      <c r="E271" s="199" t="s">
        <v>581</v>
      </c>
      <c r="F271" s="199">
        <v>930</v>
      </c>
      <c r="G271" s="199"/>
      <c r="H271" s="199">
        <v>1165</v>
      </c>
      <c r="I271" s="219">
        <v>1200</v>
      </c>
      <c r="J271" s="137" t="s">
        <v>791</v>
      </c>
      <c r="K271" s="124">
        <f t="shared" ref="K271" si="97">H271-F271</f>
        <v>235</v>
      </c>
      <c r="L271" s="125">
        <f t="shared" ref="L271" si="98">K271/F271</f>
        <v>0.25268817204301075</v>
      </c>
      <c r="M271" s="126" t="s">
        <v>557</v>
      </c>
      <c r="N271" s="340">
        <v>43847</v>
      </c>
      <c r="O271" s="54"/>
      <c r="P271" s="13"/>
      <c r="Q271" s="13"/>
      <c r="R271" s="326" t="s">
        <v>711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348">
        <v>149</v>
      </c>
      <c r="B272" s="329">
        <v>43753</v>
      </c>
      <c r="C272" s="202"/>
      <c r="D272" s="350" t="s">
        <v>778</v>
      </c>
      <c r="E272" s="331" t="s">
        <v>581</v>
      </c>
      <c r="F272" s="333">
        <v>111</v>
      </c>
      <c r="G272" s="331"/>
      <c r="H272" s="331"/>
      <c r="I272" s="335">
        <v>141</v>
      </c>
      <c r="J272" s="225" t="s">
        <v>559</v>
      </c>
      <c r="K272" s="225"/>
      <c r="L272" s="119"/>
      <c r="M272" s="339" t="s">
        <v>559</v>
      </c>
      <c r="N272" s="227"/>
      <c r="O272" s="13"/>
      <c r="P272" s="13"/>
      <c r="Q272" s="13"/>
      <c r="R272" s="326" t="s">
        <v>711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7">
        <v>150</v>
      </c>
      <c r="B273" s="198">
        <v>43753</v>
      </c>
      <c r="C273" s="198"/>
      <c r="D273" s="151" t="s">
        <v>777</v>
      </c>
      <c r="E273" s="199" t="s">
        <v>581</v>
      </c>
      <c r="F273" s="200">
        <v>296</v>
      </c>
      <c r="G273" s="199"/>
      <c r="H273" s="199">
        <v>370</v>
      </c>
      <c r="I273" s="219">
        <v>370</v>
      </c>
      <c r="J273" s="137" t="s">
        <v>640</v>
      </c>
      <c r="K273" s="124">
        <f t="shared" ref="K273:K274" si="99">H273-F273</f>
        <v>74</v>
      </c>
      <c r="L273" s="125">
        <f t="shared" ref="L273:L274" si="100">K273/F273</f>
        <v>0.25</v>
      </c>
      <c r="M273" s="126" t="s">
        <v>557</v>
      </c>
      <c r="N273" s="340">
        <v>43853</v>
      </c>
      <c r="O273" s="54"/>
      <c r="P273" s="13"/>
      <c r="Q273" s="13"/>
      <c r="R273" s="326" t="s">
        <v>711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7">
        <v>151</v>
      </c>
      <c r="B274" s="198">
        <v>43754</v>
      </c>
      <c r="C274" s="198"/>
      <c r="D274" s="151" t="s">
        <v>776</v>
      </c>
      <c r="E274" s="199" t="s">
        <v>581</v>
      </c>
      <c r="F274" s="200">
        <v>300</v>
      </c>
      <c r="G274" s="199"/>
      <c r="H274" s="199">
        <v>382.5</v>
      </c>
      <c r="I274" s="219">
        <v>344</v>
      </c>
      <c r="J274" s="473" t="s">
        <v>897</v>
      </c>
      <c r="K274" s="124">
        <f t="shared" si="99"/>
        <v>82.5</v>
      </c>
      <c r="L274" s="125">
        <f t="shared" si="100"/>
        <v>0.27500000000000002</v>
      </c>
      <c r="M274" s="126" t="s">
        <v>557</v>
      </c>
      <c r="N274" s="340">
        <v>44238</v>
      </c>
      <c r="O274" s="13"/>
      <c r="P274" s="13"/>
      <c r="Q274" s="13"/>
      <c r="R274" s="326" t="s">
        <v>711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328">
        <v>152</v>
      </c>
      <c r="B275" s="202">
        <v>43832</v>
      </c>
      <c r="C275" s="202"/>
      <c r="D275" s="206" t="s">
        <v>759</v>
      </c>
      <c r="E275" s="203" t="s">
        <v>581</v>
      </c>
      <c r="F275" s="204" t="s">
        <v>788</v>
      </c>
      <c r="G275" s="203"/>
      <c r="H275" s="203"/>
      <c r="I275" s="224">
        <v>590</v>
      </c>
      <c r="J275" s="225" t="s">
        <v>559</v>
      </c>
      <c r="K275" s="225"/>
      <c r="L275" s="119"/>
      <c r="M275" s="325" t="s">
        <v>559</v>
      </c>
      <c r="N275" s="227"/>
      <c r="O275" s="13"/>
      <c r="P275" s="13"/>
      <c r="Q275" s="13"/>
      <c r="R275" s="326" t="s">
        <v>711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7">
        <v>153</v>
      </c>
      <c r="B276" s="198">
        <v>43966</v>
      </c>
      <c r="C276" s="198"/>
      <c r="D276" s="151" t="s">
        <v>64</v>
      </c>
      <c r="E276" s="199" t="s">
        <v>581</v>
      </c>
      <c r="F276" s="200">
        <v>67.5</v>
      </c>
      <c r="G276" s="199"/>
      <c r="H276" s="199">
        <v>86</v>
      </c>
      <c r="I276" s="219">
        <v>86</v>
      </c>
      <c r="J276" s="137" t="s">
        <v>820</v>
      </c>
      <c r="K276" s="124">
        <f t="shared" ref="K276" si="101">H276-F276</f>
        <v>18.5</v>
      </c>
      <c r="L276" s="125">
        <f t="shared" ref="L276" si="102">K276/F276</f>
        <v>0.27407407407407408</v>
      </c>
      <c r="M276" s="126" t="s">
        <v>557</v>
      </c>
      <c r="N276" s="340">
        <v>44008</v>
      </c>
      <c r="O276" s="54"/>
      <c r="P276" s="13"/>
      <c r="Q276" s="13"/>
      <c r="R276" s="326" t="s">
        <v>711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201">
        <v>154</v>
      </c>
      <c r="B277" s="202">
        <v>44035</v>
      </c>
      <c r="C277" s="202"/>
      <c r="D277" s="206" t="s">
        <v>466</v>
      </c>
      <c r="E277" s="203" t="s">
        <v>581</v>
      </c>
      <c r="F277" s="204" t="s">
        <v>823</v>
      </c>
      <c r="G277" s="203"/>
      <c r="H277" s="203"/>
      <c r="I277" s="224">
        <v>296</v>
      </c>
      <c r="J277" s="225" t="s">
        <v>559</v>
      </c>
      <c r="K277" s="225"/>
      <c r="L277" s="119"/>
      <c r="M277" s="226"/>
      <c r="N277" s="227"/>
      <c r="O277" s="13"/>
      <c r="P277" s="13"/>
      <c r="Q277" s="13"/>
      <c r="R277" s="326" t="s">
        <v>711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7">
        <v>155</v>
      </c>
      <c r="B278" s="198">
        <v>44092</v>
      </c>
      <c r="C278" s="198"/>
      <c r="D278" s="151" t="s">
        <v>399</v>
      </c>
      <c r="E278" s="199" t="s">
        <v>581</v>
      </c>
      <c r="F278" s="199">
        <v>206</v>
      </c>
      <c r="G278" s="199"/>
      <c r="H278" s="199">
        <v>248</v>
      </c>
      <c r="I278" s="219">
        <v>248</v>
      </c>
      <c r="J278" s="137" t="s">
        <v>640</v>
      </c>
      <c r="K278" s="124">
        <f t="shared" ref="K278:K279" si="103">H278-F278</f>
        <v>42</v>
      </c>
      <c r="L278" s="125">
        <f t="shared" ref="L278:L279" si="104">K278/F278</f>
        <v>0.20388349514563106</v>
      </c>
      <c r="M278" s="126" t="s">
        <v>557</v>
      </c>
      <c r="N278" s="340">
        <v>44214</v>
      </c>
      <c r="O278" s="54"/>
      <c r="P278" s="13"/>
      <c r="Q278" s="13"/>
      <c r="R278" s="326" t="s">
        <v>711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7">
        <v>156</v>
      </c>
      <c r="B279" s="198">
        <v>44140</v>
      </c>
      <c r="C279" s="198"/>
      <c r="D279" s="151" t="s">
        <v>399</v>
      </c>
      <c r="E279" s="199" t="s">
        <v>581</v>
      </c>
      <c r="F279" s="199">
        <v>182.5</v>
      </c>
      <c r="G279" s="199"/>
      <c r="H279" s="199">
        <v>248</v>
      </c>
      <c r="I279" s="219">
        <v>248</v>
      </c>
      <c r="J279" s="137" t="s">
        <v>640</v>
      </c>
      <c r="K279" s="124">
        <f t="shared" si="103"/>
        <v>65.5</v>
      </c>
      <c r="L279" s="125">
        <f t="shared" si="104"/>
        <v>0.35890410958904112</v>
      </c>
      <c r="M279" s="126" t="s">
        <v>557</v>
      </c>
      <c r="N279" s="340">
        <v>44214</v>
      </c>
      <c r="O279" s="54"/>
      <c r="P279" s="13"/>
      <c r="Q279" s="13"/>
      <c r="R279" s="326" t="s">
        <v>711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201">
        <v>157</v>
      </c>
      <c r="B280" s="202">
        <v>44140</v>
      </c>
      <c r="C280" s="202"/>
      <c r="D280" s="206" t="s">
        <v>322</v>
      </c>
      <c r="E280" s="203" t="s">
        <v>581</v>
      </c>
      <c r="F280" s="204" t="s">
        <v>827</v>
      </c>
      <c r="G280" s="203"/>
      <c r="H280" s="203"/>
      <c r="I280" s="224">
        <v>320</v>
      </c>
      <c r="J280" s="225" t="s">
        <v>559</v>
      </c>
      <c r="K280" s="225"/>
      <c r="L280" s="119"/>
      <c r="M280" s="226"/>
      <c r="N280" s="227"/>
      <c r="O280" s="13"/>
      <c r="P280" s="13"/>
      <c r="Q280" s="13"/>
      <c r="R280" s="326" t="s">
        <v>711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7">
        <v>158</v>
      </c>
      <c r="B281" s="198">
        <v>44140</v>
      </c>
      <c r="C281" s="198"/>
      <c r="D281" s="151" t="s">
        <v>462</v>
      </c>
      <c r="E281" s="199" t="s">
        <v>581</v>
      </c>
      <c r="F281" s="200">
        <v>925</v>
      </c>
      <c r="G281" s="199"/>
      <c r="H281" s="199">
        <v>1095</v>
      </c>
      <c r="I281" s="219">
        <v>1093</v>
      </c>
      <c r="J281" s="473" t="s">
        <v>834</v>
      </c>
      <c r="K281" s="124">
        <f t="shared" ref="K281" si="105">H281-F281</f>
        <v>170</v>
      </c>
      <c r="L281" s="125">
        <f t="shared" ref="L281" si="106">K281/F281</f>
        <v>0.18378378378378379</v>
      </c>
      <c r="M281" s="126" t="s">
        <v>557</v>
      </c>
      <c r="N281" s="340">
        <v>44201</v>
      </c>
      <c r="O281" s="13"/>
      <c r="P281" s="13"/>
      <c r="Q281" s="13"/>
      <c r="R281" s="326" t="s">
        <v>711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201">
        <v>159</v>
      </c>
      <c r="B282" s="202">
        <v>44140</v>
      </c>
      <c r="C282" s="202"/>
      <c r="D282" s="206" t="s">
        <v>337</v>
      </c>
      <c r="E282" s="203" t="s">
        <v>581</v>
      </c>
      <c r="F282" s="204" t="s">
        <v>828</v>
      </c>
      <c r="G282" s="203"/>
      <c r="H282" s="203"/>
      <c r="I282" s="224">
        <v>406</v>
      </c>
      <c r="J282" s="225" t="s">
        <v>559</v>
      </c>
      <c r="K282" s="225"/>
      <c r="L282" s="119"/>
      <c r="M282" s="226"/>
      <c r="N282" s="227"/>
      <c r="O282" s="13"/>
      <c r="P282" s="13"/>
      <c r="Q282" s="13"/>
      <c r="R282" s="326" t="s">
        <v>711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201">
        <v>160</v>
      </c>
      <c r="B283" s="202">
        <v>44141</v>
      </c>
      <c r="C283" s="202"/>
      <c r="D283" s="206" t="s">
        <v>466</v>
      </c>
      <c r="E283" s="203" t="s">
        <v>581</v>
      </c>
      <c r="F283" s="204" t="s">
        <v>829</v>
      </c>
      <c r="G283" s="203"/>
      <c r="H283" s="203"/>
      <c r="I283" s="224">
        <v>290</v>
      </c>
      <c r="J283" s="225" t="s">
        <v>559</v>
      </c>
      <c r="K283" s="225"/>
      <c r="L283" s="119"/>
      <c r="M283" s="226"/>
      <c r="N283" s="227"/>
      <c r="O283" s="13"/>
      <c r="P283" s="13"/>
      <c r="Q283" s="13"/>
      <c r="R283" s="326" t="s">
        <v>711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201">
        <v>161</v>
      </c>
      <c r="B284" s="202">
        <v>44187</v>
      </c>
      <c r="C284" s="202"/>
      <c r="D284" s="206" t="s">
        <v>755</v>
      </c>
      <c r="E284" s="203" t="s">
        <v>581</v>
      </c>
      <c r="F284" s="461" t="s">
        <v>832</v>
      </c>
      <c r="G284" s="203"/>
      <c r="H284" s="203"/>
      <c r="I284" s="224">
        <v>239</v>
      </c>
      <c r="J284" s="462" t="s">
        <v>559</v>
      </c>
      <c r="K284" s="225"/>
      <c r="L284" s="119"/>
      <c r="M284" s="226"/>
      <c r="N284" s="227"/>
      <c r="O284" s="13"/>
      <c r="P284" s="13"/>
      <c r="Q284" s="13"/>
      <c r="R284" s="326" t="s">
        <v>711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201"/>
      <c r="B285" s="202"/>
      <c r="C285" s="202"/>
      <c r="D285" s="206"/>
      <c r="E285" s="203"/>
      <c r="F285" s="204"/>
      <c r="G285" s="203"/>
      <c r="H285" s="203"/>
      <c r="I285" s="224"/>
      <c r="J285" s="225"/>
      <c r="K285" s="225"/>
      <c r="L285" s="119"/>
      <c r="M285" s="226"/>
      <c r="N285" s="227"/>
      <c r="O285" s="13"/>
      <c r="P285" s="13"/>
      <c r="R285" s="326"/>
    </row>
    <row r="286" spans="1:26">
      <c r="A286" s="201"/>
      <c r="B286" s="202"/>
      <c r="C286" s="202"/>
      <c r="D286" s="206"/>
      <c r="E286" s="203"/>
      <c r="F286" s="204"/>
      <c r="G286" s="203"/>
      <c r="H286" s="203"/>
      <c r="I286" s="224"/>
      <c r="J286" s="225"/>
      <c r="K286" s="225"/>
      <c r="L286" s="119"/>
      <c r="M286" s="226"/>
      <c r="N286" s="227"/>
      <c r="O286" s="13"/>
      <c r="R286" s="228"/>
    </row>
    <row r="287" spans="1:26">
      <c r="A287" s="201"/>
      <c r="B287" s="202"/>
      <c r="C287" s="202"/>
      <c r="D287" s="206"/>
      <c r="E287" s="203"/>
      <c r="F287" s="204"/>
      <c r="G287" s="203"/>
      <c r="H287" s="203"/>
      <c r="I287" s="224"/>
      <c r="J287" s="225"/>
      <c r="K287" s="225"/>
      <c r="L287" s="119"/>
      <c r="M287" s="226"/>
      <c r="N287" s="227"/>
      <c r="O287" s="13"/>
      <c r="R287" s="228"/>
    </row>
    <row r="288" spans="1:26">
      <c r="A288" s="201"/>
      <c r="B288" s="202"/>
      <c r="C288" s="202"/>
      <c r="D288" s="206"/>
      <c r="E288" s="203"/>
      <c r="F288" s="204"/>
      <c r="G288" s="203"/>
      <c r="H288" s="203"/>
      <c r="I288" s="224"/>
      <c r="J288" s="225"/>
      <c r="K288" s="225"/>
      <c r="L288" s="119"/>
      <c r="M288" s="226"/>
      <c r="N288" s="227"/>
      <c r="O288" s="13"/>
      <c r="R288" s="228"/>
    </row>
    <row r="289" spans="1:18">
      <c r="A289" s="201"/>
      <c r="B289" s="192" t="s">
        <v>783</v>
      </c>
      <c r="O289" s="13"/>
      <c r="R289" s="228"/>
    </row>
    <row r="290" spans="1:18">
      <c r="R290" s="228"/>
    </row>
    <row r="291" spans="1:18">
      <c r="R291" s="228"/>
    </row>
    <row r="292" spans="1:18">
      <c r="R292" s="228"/>
    </row>
    <row r="293" spans="1:18">
      <c r="R293" s="228"/>
    </row>
    <row r="294" spans="1:18">
      <c r="R294" s="228"/>
    </row>
    <row r="295" spans="1:18">
      <c r="R295" s="228"/>
    </row>
    <row r="296" spans="1:18">
      <c r="R296" s="228"/>
    </row>
    <row r="306" spans="1:6">
      <c r="A306" s="207"/>
    </row>
    <row r="307" spans="1:6">
      <c r="A307" s="207"/>
      <c r="F307" s="463"/>
    </row>
    <row r="308" spans="1:6">
      <c r="A308" s="203"/>
    </row>
  </sheetData>
  <autoFilter ref="R1:R304"/>
  <mergeCells count="14">
    <mergeCell ref="O69:O70"/>
    <mergeCell ref="P69:P70"/>
    <mergeCell ref="A69:A70"/>
    <mergeCell ref="B69:B70"/>
    <mergeCell ref="J69:J70"/>
    <mergeCell ref="M69:M70"/>
    <mergeCell ref="N69:N70"/>
    <mergeCell ref="O77:O78"/>
    <mergeCell ref="P77:P78"/>
    <mergeCell ref="A77:A78"/>
    <mergeCell ref="B77:B78"/>
    <mergeCell ref="J77:J78"/>
    <mergeCell ref="M77:M78"/>
    <mergeCell ref="N77:N7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2021-02-23T02:23:42Z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