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F&amp;O)'!$R$1:$R$310</definedName>
    <definedName name="_xlnm._FilterDatabase" localSheetId="1" hidden="1">'Future Intra'!$B$13:$P$13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6"/>
  <c r="M98" s="1"/>
  <c r="K97"/>
  <c r="M97" s="1"/>
  <c r="K96"/>
  <c r="M96" s="1"/>
  <c r="K95"/>
  <c r="M95" s="1"/>
  <c r="K94"/>
  <c r="M94" s="1"/>
  <c r="L66"/>
  <c r="M66" s="1"/>
  <c r="K66"/>
  <c r="L47"/>
  <c r="M47" s="1"/>
  <c r="K47"/>
  <c r="L21"/>
  <c r="M21" s="1"/>
  <c r="K21"/>
  <c r="K93"/>
  <c r="M93" s="1"/>
  <c r="L65"/>
  <c r="K65"/>
  <c r="M65" s="1"/>
  <c r="K92"/>
  <c r="M92" s="1"/>
  <c r="K90"/>
  <c r="M90" s="1"/>
  <c r="K91"/>
  <c r="M91" s="1"/>
  <c r="L59"/>
  <c r="K59"/>
  <c r="L64"/>
  <c r="K64"/>
  <c r="L43"/>
  <c r="K43"/>
  <c r="M43" s="1"/>
  <c r="L42"/>
  <c r="K42"/>
  <c r="M42" s="1"/>
  <c r="L46"/>
  <c r="K46"/>
  <c r="L45"/>
  <c r="K45"/>
  <c r="P16"/>
  <c r="L16"/>
  <c r="K16"/>
  <c r="L63"/>
  <c r="K63"/>
  <c r="K86"/>
  <c r="M86" s="1"/>
  <c r="L11"/>
  <c r="K11"/>
  <c r="K87"/>
  <c r="M87" s="1"/>
  <c r="K89"/>
  <c r="M89" s="1"/>
  <c r="L62"/>
  <c r="K62"/>
  <c r="K88"/>
  <c r="M88" s="1"/>
  <c r="K84"/>
  <c r="M84" s="1"/>
  <c r="L36"/>
  <c r="K36"/>
  <c r="P19"/>
  <c r="K85"/>
  <c r="M85" s="1"/>
  <c r="L61"/>
  <c r="K61"/>
  <c r="L60"/>
  <c r="K60"/>
  <c r="L39"/>
  <c r="K39"/>
  <c r="L32"/>
  <c r="K32"/>
  <c r="L19"/>
  <c r="K19"/>
  <c r="L40"/>
  <c r="K40"/>
  <c r="K38"/>
  <c r="L38"/>
  <c r="M32" l="1"/>
  <c r="M39"/>
  <c r="M61"/>
  <c r="M11"/>
  <c r="M16"/>
  <c r="M64"/>
  <c r="M59"/>
  <c r="M46"/>
  <c r="M45"/>
  <c r="M63"/>
  <c r="M36"/>
  <c r="M62"/>
  <c r="M38"/>
  <c r="M40"/>
  <c r="M19"/>
  <c r="M60"/>
  <c r="K295"/>
  <c r="L295" s="1"/>
  <c r="L37"/>
  <c r="K37"/>
  <c r="K83"/>
  <c r="M83" s="1"/>
  <c r="M37" l="1"/>
  <c r="K82"/>
  <c r="M82" s="1"/>
  <c r="K81"/>
  <c r="M81" s="1"/>
  <c r="K80"/>
  <c r="M80" s="1"/>
  <c r="K79" l="1"/>
  <c r="M79" s="1"/>
  <c r="K78"/>
  <c r="M78" s="1"/>
  <c r="K76"/>
  <c r="M76" s="1"/>
  <c r="K58"/>
  <c r="L58"/>
  <c r="K77"/>
  <c r="M77" s="1"/>
  <c r="M58" l="1"/>
  <c r="L106" l="1"/>
  <c r="K106"/>
  <c r="K75"/>
  <c r="M75" s="1"/>
  <c r="L57"/>
  <c r="K57"/>
  <c r="M106" l="1"/>
  <c r="M57"/>
  <c r="L34"/>
  <c r="K34"/>
  <c r="L33"/>
  <c r="K33"/>
  <c r="M34" l="1"/>
  <c r="M33"/>
  <c r="P15"/>
  <c r="K296"/>
  <c r="L296" s="1"/>
  <c r="K74"/>
  <c r="M74" s="1"/>
  <c r="L35" l="1"/>
  <c r="K35"/>
  <c r="L31"/>
  <c r="K31"/>
  <c r="P14"/>
  <c r="L14"/>
  <c r="K14"/>
  <c r="L18"/>
  <c r="K18"/>
  <c r="M18" l="1"/>
  <c r="M14"/>
  <c r="M31"/>
  <c r="M35"/>
  <c r="P17"/>
  <c r="L17"/>
  <c r="K17"/>
  <c r="L15"/>
  <c r="K15"/>
  <c r="M17" l="1"/>
  <c r="M15"/>
  <c r="L13" l="1"/>
  <c r="K13"/>
  <c r="P13"/>
  <c r="M13" l="1"/>
  <c r="P12" l="1"/>
  <c r="P10" l="1"/>
  <c r="K293" l="1"/>
  <c r="L293" s="1"/>
  <c r="K272"/>
  <c r="L272" s="1"/>
  <c r="K292"/>
  <c r="L292" s="1"/>
  <c r="K291"/>
  <c r="L291" s="1"/>
  <c r="K290"/>
  <c r="L290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70"/>
  <c r="L270" s="1"/>
  <c r="K269"/>
  <c r="L269" s="1"/>
  <c r="F268"/>
  <c r="K268" s="1"/>
  <c r="L268" s="1"/>
  <c r="K267"/>
  <c r="L267" s="1"/>
  <c r="K266"/>
  <c r="L266" s="1"/>
  <c r="K265"/>
  <c r="L265" s="1"/>
  <c r="K264"/>
  <c r="L264" s="1"/>
  <c r="K263"/>
  <c r="L263" s="1"/>
  <c r="F262"/>
  <c r="K262" s="1"/>
  <c r="L262" s="1"/>
  <c r="F261"/>
  <c r="K261" s="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F239"/>
  <c r="K239" s="1"/>
  <c r="L239" s="1"/>
  <c r="K238"/>
  <c r="L238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F191"/>
  <c r="K191" s="1"/>
  <c r="L191" s="1"/>
  <c r="H190"/>
  <c r="K190" s="1"/>
  <c r="L190" s="1"/>
  <c r="K187"/>
  <c r="L187" s="1"/>
  <c r="K186"/>
  <c r="L186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M7"/>
  <c r="D7" i="5"/>
  <c r="K6" i="4"/>
  <c r="K6" i="3"/>
  <c r="L6" i="2"/>
</calcChain>
</file>

<file path=xl/sharedStrings.xml><?xml version="1.0" encoding="utf-8"?>
<sst xmlns="http://schemas.openxmlformats.org/spreadsheetml/2006/main" count="3597" uniqueCount="1255">
  <si>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</si>
  <si>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</si>
  <si>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</si>
  <si>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</si>
  <si>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</si>
  <si>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</si>
  <si>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</si>
  <si>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</si>
  <si>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</si>
  <si>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</si>
  <si>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</si>
  <si>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</si>
  <si>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</si>
  <si>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</si>
  <si>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</si>
  <si>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</si>
  <si>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</si>
  <si>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</si>
  <si>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</si>
  <si>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</si>
  <si>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</si>
  <si>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</si>
  <si>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</si>
  <si>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</si>
  <si>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</si>
  <si>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</si>
  <si>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</si>
  <si>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</si>
  <si>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</si>
  <si>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</si>
  <si>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</si>
  <si>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</si>
  <si>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</si>
  <si>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</si>
  <si>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</si>
  <si>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</si>
  <si>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</si>
  <si>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</si>
  <si>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</si>
  <si>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</si>
  <si>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</si>
  <si>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</si>
  <si>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</si>
  <si>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</si>
  <si>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</si>
  <si>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</si>
  <si>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</si>
  <si>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</si>
  <si>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</si>
  <si>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</si>
  <si>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</si>
  <si>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</si>
  <si>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</si>
  <si>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</si>
  <si>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</si>
  <si>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</si>
  <si>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</si>
  <si>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</si>
  <si>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</si>
  <si>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</si>
  <si>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</si>
  <si>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</si>
  <si>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</si>
  <si>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</si>
  <si>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</si>
  <si>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</si>
  <si>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</si>
  <si>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</si>
  <si>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</si>
  <si>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</si>
  <si>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</si>
  <si>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</si>
  <si>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</si>
  <si>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</si>
  <si>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</si>
  <si>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</si>
  <si>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</si>
  <si>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</si>
  <si>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</si>
  <si>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</si>
  <si>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</si>
  <si>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</si>
  <si>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</si>
  <si>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</si>
  <si>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</si>
  <si>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</si>
  <si>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</si>
  <si>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</si>
  <si>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</si>
  <si>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</si>
  <si>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</si>
  <si>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</si>
  <si>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</si>
  <si>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</si>
  <si>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</si>
  <si>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</si>
  <si>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</si>
  <si>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</si>
  <si>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</si>
  <si>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</si>
  <si>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</si>
  <si>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</si>
  <si>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</si>
  <si>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</si>
  <si>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</si>
  <si>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</si>
  <si>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</si>
  <si>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</si>
  <si>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</si>
  <si>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</si>
  <si>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</si>
  <si>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</si>
  <si>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</si>
  <si>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</si>
  <si>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</si>
  <si>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</si>
  <si>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</si>
  <si>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</si>
  <si>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</si>
  <si>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</si>
  <si>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</si>
  <si>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</si>
  <si>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</si>
  <si>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</si>
  <si>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</si>
  <si>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</si>
  <si>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</si>
  <si>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</si>
  <si>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</si>
  <si>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</si>
  <si>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</si>
  <si>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</si>
  <si>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</si>
  <si>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</si>
  <si>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</si>
  <si>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</si>
  <si>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</si>
  <si>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</si>
  <si>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</si>
  <si>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</si>
  <si>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</si>
  <si>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</si>
  <si>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</si>
  <si>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</si>
  <si>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</si>
  <si>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</si>
  <si>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</si>
  <si>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</si>
  <si>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</si>
  <si>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</si>
  <si>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</si>
  <si>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</si>
  <si>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</si>
  <si>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</si>
  <si>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</si>
  <si>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</si>
  <si>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</si>
  <si>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</si>
  <si>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</si>
  <si>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</si>
  <si>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</si>
  <si>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</si>
  <si>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</si>
  <si>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</si>
  <si>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</si>
  <si>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</si>
  <si>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</si>
  <si>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</si>
  <si>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</si>
  <si>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</si>
  <si>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</si>
  <si>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</si>
  <si>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</si>
  <si>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</si>
  <si>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</si>
  <si>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</si>
  <si>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</si>
  <si>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</si>
  <si>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</si>
  <si>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</si>
  <si>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</si>
  <si>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</si>
  <si>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</si>
  <si>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</si>
  <si>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</si>
  <si>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</si>
  <si>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</si>
  <si>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</si>
  <si>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</si>
  <si>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</si>
  <si>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</si>
  <si>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</si>
  <si>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</si>
  <si>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</si>
  <si>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</si>
  <si>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</si>
  <si>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</si>
  <si>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</si>
  <si>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</si>
  <si>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</si>
  <si>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</si>
  <si>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</si>
  <si>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</si>
  <si>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</si>
  <si>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</si>
  <si>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</si>
  <si>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</si>
  <si>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</si>
  <si>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</si>
  <si>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</si>
  <si>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</si>
  <si>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</si>
  <si>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</si>
  <si>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</si>
  <si>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</si>
  <si>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</si>
  <si>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</si>
  <si>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</si>
  <si>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</si>
  <si>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</si>
  <si>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</si>
  <si>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</si>
  <si>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</si>
  <si>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</si>
  <si>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</si>
  <si>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</si>
  <si>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</si>
  <si>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</si>
  <si>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</si>
  <si>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</si>
  <si>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</si>
  <si>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</si>
  <si>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</si>
  <si>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</si>
  <si>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</si>
  <si>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</si>
  <si>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</si>
  <si>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</si>
  <si>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</si>
  <si>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</si>
  <si>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</si>
  <si>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</si>
  <si>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</si>
  <si>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</si>
  <si>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</si>
  <si>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</si>
  <si>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</si>
  <si>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</si>
  <si>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</si>
  <si>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</si>
  <si>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</si>
  <si>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</si>
  <si>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</si>
  <si>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</si>
  <si>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</si>
  <si>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</si>
  <si>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</si>
  <si>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</si>
  <si>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</si>
  <si>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</si>
  <si>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</si>
  <si>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</si>
  <si>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</si>
  <si>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</si>
  <si>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</si>
  <si>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</si>
  <si>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</si>
  <si>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</si>
  <si>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</si>
  <si>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</si>
  <si>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</si>
  <si>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</si>
  <si>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</si>
  <si>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</si>
  <si>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</si>
  <si>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</si>
  <si>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</si>
  <si>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</si>
  <si>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</si>
  <si>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</si>
  <si>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</si>
  <si>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</si>
  <si>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</si>
  <si>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</si>
  <si>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</si>
  <si>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</si>
  <si>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</si>
  <si>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</si>
  <si>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</si>
  <si>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</si>
  <si>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</si>
  <si>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</si>
  <si>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</si>
  <si>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</si>
  <si>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</si>
  <si>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</si>
  <si>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</si>
  <si>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</si>
  <si>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</si>
  <si>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</si>
  <si>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</si>
  <si>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</si>
  <si>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</si>
  <si>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</si>
  <si>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</si>
  <si>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</si>
  <si>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</si>
  <si>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</si>
  <si>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</si>
  <si>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</si>
  <si>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</si>
  <si>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</si>
  <si>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</si>
  <si>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</si>
  <si>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</si>
  <si>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</si>
  <si>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</si>
  <si>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</si>
  <si>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</si>
  <si>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</si>
  <si>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</si>
  <si>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</si>
  <si>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</si>
  <si>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</si>
  <si>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</si>
  <si>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</si>
  <si>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</si>
  <si>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</si>
  <si>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</si>
  <si>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</si>
  <si>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</si>
  <si>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</si>
  <si>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</si>
  <si>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</si>
  <si>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</si>
  <si>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</si>
  <si>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</si>
  <si>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</si>
  <si>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</si>
  <si>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</si>
  <si>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</si>
  <si>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</si>
  <si>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</si>
  <si>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</si>
  <si>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</si>
  <si>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</si>
  <si>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</si>
  <si>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</si>
  <si>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</si>
  <si>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</si>
  <si>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</si>
  <si>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</si>
  <si>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</si>
  <si>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</si>
  <si>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</si>
  <si>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</si>
  <si>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</si>
  <si>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</si>
  <si>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</si>
  <si>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</si>
  <si>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</si>
  <si>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</si>
  <si>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</si>
  <si>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</si>
  <si>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</si>
  <si>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</si>
  <si>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</si>
  <si>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</si>
  <si>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</si>
  <si>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</si>
  <si>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</si>
  <si>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</si>
  <si>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</si>
  <si>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</si>
  <si>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</si>
  <si>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</si>
  <si>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</si>
  <si>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</si>
  <si>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</si>
  <si>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</si>
  <si>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</si>
  <si>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</si>
  <si>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</si>
  <si>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</si>
  <si>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</si>
  <si>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</si>
  <si>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</si>
  <si>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</si>
  <si>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</si>
  <si>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</si>
  <si>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</si>
  <si>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</si>
  <si>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</si>
  <si>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</si>
  <si>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</si>
  <si>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</si>
  <si>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</si>
  <si>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</si>
  <si>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</si>
  <si>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</si>
  <si>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</si>
  <si>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</si>
  <si>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</si>
  <si>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</si>
  <si>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</si>
  <si>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</si>
  <si>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</si>
  <si>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</si>
  <si>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</si>
  <si>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</si>
  <si>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</si>
  <si>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</si>
  <si>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</si>
  <si>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</si>
  <si>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</si>
  <si>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</si>
  <si>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</si>
  <si>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</si>
  <si>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</si>
  <si>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</si>
  <si>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</si>
  <si>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</si>
  <si>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</si>
  <si>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</si>
  <si>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</si>
  <si>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</si>
  <si>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</si>
  <si>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</si>
  <si>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</si>
  <si>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</si>
  <si>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</si>
  <si>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</si>
  <si>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</si>
  <si>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</si>
  <si>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</si>
  <si>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</si>
  <si>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</si>
  <si>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</si>
  <si>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</si>
  <si>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</si>
  <si>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</si>
  <si>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</si>
  <si>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</si>
  <si>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</si>
  <si>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</si>
  <si>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</si>
  <si>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</si>
  <si>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</si>
  <si>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</si>
  <si>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</si>
  <si>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</si>
  <si>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</si>
  <si>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</si>
  <si>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</si>
  <si>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</si>
  <si>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</si>
  <si>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</si>
  <si>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</si>
  <si>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</si>
  <si>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</si>
  <si>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</si>
  <si>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</si>
  <si>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</si>
  <si>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</si>
  <si>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</si>
  <si>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</si>
  <si>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</si>
  <si>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</si>
  <si>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</si>
  <si>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</si>
  <si>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</si>
  <si>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</si>
  <si>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</si>
  <si>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</si>
  <si>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</si>
  <si>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</si>
  <si>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</si>
  <si>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</si>
  <si>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</si>
  <si>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</si>
  <si>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</si>
  <si>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</si>
  <si>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</si>
  <si>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</si>
  <si>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</si>
  <si>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</si>
  <si>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</si>
  <si>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</si>
  <si>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</si>
  <si>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</si>
  <si>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</si>
  <si>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</si>
  <si>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</si>
  <si>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</si>
  <si>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</si>
  <si>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</si>
  <si>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</si>
  <si>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</si>
  <si>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</si>
  <si>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</si>
  <si>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</si>
  <si>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</si>
  <si>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</si>
  <si>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</si>
  <si>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</si>
  <si>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</si>
  <si>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</si>
  <si>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</si>
  <si>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</si>
  <si>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</si>
  <si>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</si>
  <si>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</si>
  <si>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</si>
  <si>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</si>
  <si>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</si>
  <si>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</si>
  <si>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</si>
  <si>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</si>
  <si>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</si>
  <si>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</si>
  <si>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</si>
  <si>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</si>
  <si>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</si>
  <si>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</si>
  <si>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</si>
  <si>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</si>
  <si>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</si>
  <si>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</si>
  <si>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</si>
  <si>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</si>
  <si>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</si>
  <si>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</si>
  <si>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</si>
  <si>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</si>
  <si>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</si>
  <si>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</si>
  <si>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</si>
  <si>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</si>
  <si>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</si>
  <si>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</si>
  <si>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</si>
  <si>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</si>
  <si>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</si>
  <si>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</si>
  <si>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</si>
  <si>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</si>
  <si>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</si>
  <si>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</si>
  <si>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</si>
  <si>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</si>
  <si>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</si>
  <si>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</si>
  <si>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</si>
  <si>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</si>
  <si>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</si>
  <si>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</si>
  <si>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</si>
  <si>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</si>
  <si>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</si>
  <si>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</si>
  <si>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</si>
  <si>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</si>
  <si>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</si>
  <si>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</si>
  <si>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</si>
  <si>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</si>
  <si>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</si>
  <si>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</si>
  <si>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</si>
  <si>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</si>
  <si>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</si>
  <si>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</si>
  <si>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</si>
  <si>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</si>
  <si>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</si>
  <si>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</si>
  <si>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</si>
  <si>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</si>
  <si>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</si>
  <si>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</si>
  <si>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</si>
  <si>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</si>
  <si>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</si>
  <si>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</si>
  <si>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</si>
  <si>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</si>
  <si>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</si>
  <si>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</si>
  <si>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</si>
  <si>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</si>
  <si>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</si>
  <si>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</si>
  <si>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</si>
  <si>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</si>
  <si>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</si>
  <si>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</si>
  <si>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</si>
  <si>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</si>
  <si>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</si>
  <si>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</si>
  <si>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</si>
  <si>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</si>
  <si>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</si>
  <si>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</si>
  <si>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</si>
  <si>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</si>
  <si>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</si>
  <si>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</si>
  <si>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</si>
  <si>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</si>
  <si>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</si>
  <si>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</si>
  <si>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</si>
  <si>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</si>
  <si>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</si>
  <si>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</si>
  <si>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</si>
  <si>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</si>
  <si>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</si>
  <si>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</si>
  <si>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</si>
  <si>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</si>
  <si>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</si>
  <si>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</si>
  <si>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</si>
  <si>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</si>
  <si>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</si>
  <si>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</si>
  <si>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</si>
  <si>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</si>
  <si>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</si>
  <si>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</si>
  <si>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</si>
  <si>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</si>
  <si>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</si>
  <si>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</si>
  <si>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</si>
  <si>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</si>
  <si>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</si>
  <si>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</si>
  <si>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</si>
  <si>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</si>
  <si>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</si>
  <si>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</si>
  <si>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</si>
  <si>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</si>
  <si>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</si>
  <si>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</si>
  <si>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</si>
  <si>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</si>
  <si>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</si>
  <si>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</si>
  <si>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</si>
  <si>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</si>
  <si>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</si>
  <si>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</si>
  <si>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</si>
  <si>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</si>
  <si>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</si>
  <si>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</si>
  <si>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</si>
  <si>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</si>
  <si>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</si>
  <si>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</si>
  <si>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</si>
  <si>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</si>
  <si>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</si>
  <si>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</si>
  <si>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</si>
  <si>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</si>
  <si>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</si>
  <si>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</si>
  <si>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</si>
  <si>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</si>
  <si>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</si>
  <si>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</si>
  <si>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</si>
  <si>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</si>
  <si>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</si>
  <si>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</si>
  <si>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</si>
  <si>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</si>
  <si>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</si>
  <si>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</si>
  <si>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</si>
  <si>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</si>
  <si>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</si>
  <si>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</si>
  <si>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</si>
  <si>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</si>
  <si>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</si>
  <si>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</si>
  <si>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</si>
  <si>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</si>
  <si>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</si>
  <si>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</si>
  <si>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</si>
  <si>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</si>
  <si>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</si>
  <si>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</si>
  <si>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</si>
  <si>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</si>
  <si>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</si>
  <si>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</si>
  <si>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</si>
  <si>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</si>
  <si>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</si>
  <si>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</si>
  <si>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</si>
  <si>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</si>
  <si>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</si>
  <si>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</si>
  <si>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</si>
  <si>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</si>
  <si>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</si>
  <si>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</si>
  <si>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</si>
  <si>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</si>
  <si>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</si>
  <si>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</si>
  <si>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</si>
  <si>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</si>
  <si>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</si>
  <si>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</si>
  <si>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</si>
  <si>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</si>
  <si>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</si>
  <si>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</si>
  <si>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</si>
  <si>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</si>
  <si>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</si>
  <si>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</si>
  <si>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</si>
  <si>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</si>
  <si>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</si>
  <si>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</si>
  <si>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</si>
  <si>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</si>
  <si>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</si>
  <si>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</si>
  <si>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</si>
  <si>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</si>
  <si>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</si>
  <si>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</si>
  <si>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</si>
  <si>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</si>
  <si>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</si>
  <si>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</si>
  <si>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</si>
  <si>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</si>
  <si>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</si>
  <si>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</si>
  <si>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</si>
  <si>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</si>
  <si>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</si>
  <si>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</si>
  <si>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</si>
  <si>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</si>
  <si>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</si>
  <si>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</si>
  <si>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</si>
  <si>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</si>
  <si>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</si>
  <si>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</si>
  <si>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</si>
  <si>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</si>
  <si>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</si>
  <si>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</si>
  <si>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</si>
  <si>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</si>
  <si>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</si>
  <si>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</si>
  <si>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</si>
  <si>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</si>
  <si>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</si>
  <si>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</si>
  <si>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</si>
  <si>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</si>
  <si>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</si>
  <si>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</si>
  <si>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</si>
  <si>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</si>
  <si>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</si>
  <si>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</si>
  <si>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</si>
  <si>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</si>
  <si>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</si>
  <si>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</si>
  <si>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</si>
  <si>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</si>
  <si>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</si>
  <si>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</si>
  <si>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</si>
  <si>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</si>
  <si>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</si>
  <si>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</si>
  <si>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</si>
  <si>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</si>
  <si>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</si>
  <si>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</si>
  <si>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</si>
  <si>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</si>
  <si>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</si>
  <si>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</si>
  <si>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</si>
  <si>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</si>
  <si>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</si>
  <si>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</si>
  <si>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</si>
  <si>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</si>
  <si>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</si>
  <si>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</si>
  <si>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</si>
  <si>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</si>
  <si>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</si>
  <si>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</si>
  <si>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</si>
  <si>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</si>
  <si>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</si>
  <si>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</si>
  <si>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</si>
  <si>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</si>
  <si>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</si>
  <si>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</si>
  <si>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</si>
  <si>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</si>
  <si>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</si>
  <si>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</si>
  <si>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</si>
  <si>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</si>
  <si>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</si>
  <si>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</si>
  <si>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</si>
  <si>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</si>
  <si>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</si>
  <si>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</si>
  <si>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</si>
  <si>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</si>
  <si>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</si>
  <si>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</si>
  <si>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</si>
  <si>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</si>
  <si>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</si>
  <si>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</si>
  <si>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</si>
  <si>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</si>
  <si>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</si>
  <si>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</si>
  <si>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</si>
  <si>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</si>
  <si>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</si>
  <si>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</si>
  <si>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</si>
  <si>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</si>
  <si>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</si>
  <si>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</si>
  <si>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</si>
  <si>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</si>
  <si>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</si>
  <si>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</si>
  <si>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</si>
  <si>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</si>
  <si>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</si>
  <si>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</si>
  <si>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</si>
  <si>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</si>
  <si>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</si>
  <si>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</si>
  <si>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</si>
  <si>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</si>
  <si>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</si>
  <si>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</si>
  <si>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</si>
  <si>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</si>
  <si>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</si>
  <si>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</si>
  <si>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</si>
  <si>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</si>
  <si>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</si>
  <si>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</si>
  <si>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</si>
  <si>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</si>
  <si>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</si>
  <si>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</si>
  <si>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</si>
  <si>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</si>
  <si>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</si>
  <si>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</si>
  <si>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</si>
  <si>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</si>
  <si>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</si>
  <si>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</si>
  <si>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</si>
  <si>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</si>
  <si>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</si>
  <si>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</si>
  <si>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</si>
  <si>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</si>
  <si>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</si>
  <si>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</si>
  <si>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</si>
  <si>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</si>
  <si>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</si>
  <si>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</si>
  <si>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</si>
  <si>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</si>
  <si>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</si>
  <si>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</si>
  <si>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</si>
  <si>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</si>
  <si>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</si>
  <si>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</si>
  <si>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</si>
  <si>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</si>
  <si>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</si>
  <si>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</si>
  <si>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</si>
  <si>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</si>
  <si>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</si>
  <si>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</si>
  <si>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</si>
  <si>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</si>
  <si>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OLGA TRADING PRIVATE LIMITED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</si>
  <si>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</si>
  <si>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</si>
  <si>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</si>
  <si>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</si>
  <si>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</si>
  <si>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</si>
  <si>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</si>
  <si>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</si>
  <si>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</si>
  <si>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</si>
  <si>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</si>
  <si>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</si>
  <si>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</si>
  <si>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ADROIT FINANCIAL SERVICES PVT LTD</t>
  </si>
  <si>
    <t>GRAVITON RESEARCH CAPITAL LLP</t>
  </si>
  <si>
    <t>Inventure Gro &amp; Sec Ltd</t>
  </si>
  <si>
    <t>VISHWARAJ</t>
  </si>
  <si>
    <t>Vishwaraj Sugar Ind Ltd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</si>
  <si>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</si>
  <si>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</si>
  <si>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</si>
  <si>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</si>
  <si>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</si>
  <si>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</si>
  <si>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</si>
  <si>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</si>
  <si>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</si>
  <si>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</si>
  <si>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</si>
  <si>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</si>
  <si>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</si>
  <si>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</si>
  <si>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</si>
  <si>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</si>
  <si>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</si>
  <si>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</si>
  <si>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EARUM</t>
  </si>
  <si>
    <t>JOHNPHARMA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</si>
  <si>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</si>
  <si>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</si>
  <si>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</si>
  <si>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</si>
  <si>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</si>
  <si>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</si>
  <si>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</si>
  <si>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</si>
  <si>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</si>
  <si>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</si>
  <si>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</si>
  <si>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</si>
  <si>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</si>
  <si>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</si>
  <si>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</si>
  <si>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</si>
  <si>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</si>
  <si>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ANSHU MISHRA</t>
  </si>
  <si>
    <t>1200-1210</t>
  </si>
  <si>
    <t>1260-1280</t>
  </si>
  <si>
    <t>570-580</t>
  </si>
  <si>
    <t>Loss of Rs.4/-</t>
  </si>
  <si>
    <t>MPHASIS JAN FUT</t>
  </si>
  <si>
    <t>3350-3390</t>
  </si>
  <si>
    <t>YACOOBALI AIYUB MOHAMMED</t>
  </si>
  <si>
    <t>ESSARSEC</t>
  </si>
  <si>
    <t>HI GROWTH CORPORATE SERVICES PVT LTD</t>
  </si>
  <si>
    <t>Part Profit of Rs.95/-</t>
  </si>
  <si>
    <t>380-400</t>
  </si>
  <si>
    <t>Profit of Rs.15/-</t>
  </si>
  <si>
    <t>AMBUJACEM  400 CE JAN</t>
  </si>
  <si>
    <t>225-330</t>
  </si>
  <si>
    <t>AARNAH CAPITAL ADVISORS PVT LTD</t>
  </si>
  <si>
    <t>SHAH NISHITH</t>
  </si>
  <si>
    <t>VISHAL BIPINCHANDRA DOSHI</t>
  </si>
  <si>
    <t>SACHEMT</t>
  </si>
  <si>
    <t>SATISHKUMAR KESHAVLAL SHAH</t>
  </si>
  <si>
    <t>ANKIT SATISHKUMAR SHAH</t>
  </si>
  <si>
    <t>CHETNABEN SATISHKUMAR SHAH</t>
  </si>
  <si>
    <t>SSPNFIN</t>
  </si>
  <si>
    <t>SARASWATHI KANDAGATLA</t>
  </si>
  <si>
    <t>VAMA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</si>
  <si>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</si>
  <si>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</si>
  <si>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</si>
  <si>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</si>
  <si>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</si>
  <si>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</si>
  <si>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</si>
  <si>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</si>
  <si>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</si>
  <si>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</si>
  <si>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</si>
  <si>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</si>
  <si>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</si>
  <si>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HELI JATIN SHAH</t>
  </si>
  <si>
    <t>JATIN MANUBHAI SHAH</t>
  </si>
  <si>
    <t>MEENA SUNIL RAJDEV</t>
  </si>
  <si>
    <t>NAMAN SECURITIES &amp; FINANCE PVT. LTD.</t>
  </si>
  <si>
    <t>DRHABEEB</t>
  </si>
  <si>
    <t>ARUN KUMAR BHANGADIA</t>
  </si>
  <si>
    <t>FABINO</t>
  </si>
  <si>
    <t>GGL</t>
  </si>
  <si>
    <t>IFL</t>
  </si>
  <si>
    <t>HIRWANI JAYANTIBHAI VAGHELA</t>
  </si>
  <si>
    <t>ATUL JASHWANTLAL SOLANKI</t>
  </si>
  <si>
    <t>IISL</t>
  </si>
  <si>
    <t>SUREKHA CHAUDHARY</t>
  </si>
  <si>
    <t>INNOVATIVE</t>
  </si>
  <si>
    <t>TAZYEEN MAQSOOD SHAIKH</t>
  </si>
  <si>
    <t>MAQSOOD DABIR SHAIKH</t>
  </si>
  <si>
    <t>SUNILMARKFERNANDES</t>
  </si>
  <si>
    <t>OMNIAX</t>
  </si>
  <si>
    <t>PARESH DHIRAJLAL SHAH</t>
  </si>
  <si>
    <t>PRANAV SATISHKUMAR SHAH</t>
  </si>
  <si>
    <t>BP EQUITIES PVT. LTD.</t>
  </si>
  <si>
    <t>SCTL</t>
  </si>
  <si>
    <t>SANDHIL CONSULTANCY SERVICES PRIVATE LIMITED .</t>
  </si>
  <si>
    <t>SHIVAAGRO</t>
  </si>
  <si>
    <t>SUNRETAIL</t>
  </si>
  <si>
    <t>SWASTIVI</t>
  </si>
  <si>
    <t>ALGOQUANT FINANCIALS LLP</t>
  </si>
  <si>
    <t>ANIL UNNI KRISHNAN</t>
  </si>
  <si>
    <t>ARIHANT</t>
  </si>
  <si>
    <t>Arihant Foundations &amp; Hou</t>
  </si>
  <si>
    <t>DIGJAMLMTD</t>
  </si>
  <si>
    <t>Digjam Ltd</t>
  </si>
  <si>
    <t>HSCL</t>
  </si>
  <si>
    <t>Himadri Speciality Chem L</t>
  </si>
  <si>
    <t>KELLTONTEC</t>
  </si>
  <si>
    <t>Kellton Tech Sol Ltd</t>
  </si>
  <si>
    <t>NILAINFRA</t>
  </si>
  <si>
    <t>Nila Infrastructures Ltd</t>
  </si>
  <si>
    <t>SHRIRAMPPS</t>
  </si>
  <si>
    <t>Shriram Properties Ltd</t>
  </si>
  <si>
    <t>SILGO</t>
  </si>
  <si>
    <t>Silgo Retail Limited</t>
  </si>
  <si>
    <t>SPTL</t>
  </si>
  <si>
    <t>Sintex Plastics Tech Ltd</t>
  </si>
  <si>
    <t>TIMESCAN</t>
  </si>
  <si>
    <t>Timescan Logistics Ind L</t>
  </si>
  <si>
    <t>BYTES AND PIXELS FINSOFT LLP .</t>
  </si>
  <si>
    <t>STATSOL RESEARCH LLP</t>
  </si>
  <si>
    <t>PASHUPATI CAPITA SER PVT LTD</t>
  </si>
  <si>
    <t>LINCOLN P COELHO</t>
  </si>
  <si>
    <t>HARDIK M SHAH</t>
  </si>
  <si>
    <t>TINPLATE</t>
  </si>
  <si>
    <t>The Tinplate Co. (I) Ltd</t>
  </si>
  <si>
    <t>NITINFIRE</t>
  </si>
  <si>
    <t>Nitin Fire Protection Ind</t>
  </si>
  <si>
    <t>NISHITH ATULBHAI SHAH</t>
  </si>
  <si>
    <t>PARTH INFIN BROKERS PVT LTD</t>
  </si>
  <si>
    <t>Loss of Rs.32.5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</si>
  <si>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</si>
  <si>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</si>
  <si>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</si>
  <si>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</si>
  <si>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</si>
  <si>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</si>
  <si>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</si>
  <si>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</si>
  <si>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</si>
  <si>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</si>
  <si>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</si>
  <si>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</si>
  <si>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</si>
  <si>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1520-1522</t>
  </si>
  <si>
    <t>1550-1560</t>
  </si>
  <si>
    <t>Loss of Rs.25</t>
  </si>
  <si>
    <t>7NR</t>
  </si>
  <si>
    <t>QUMIN PHARMA PRIVATE LIMITED</t>
  </si>
  <si>
    <t>ADJIA</t>
  </si>
  <si>
    <t>PRAVEEN KUMAR</t>
  </si>
  <si>
    <t>ASCENSIVE</t>
  </si>
  <si>
    <t>ABDULLAH JATUYA</t>
  </si>
  <si>
    <t>DAIVIK JATIN SHAH</t>
  </si>
  <si>
    <t>SUNIL HUKUMAT RAJDEV</t>
  </si>
  <si>
    <t>SURESHKUMAR GURUMUKHDAS UDHANI</t>
  </si>
  <si>
    <t>ANKUR SHARMA</t>
  </si>
  <si>
    <t>KAPIL KUMAR SHARMA</t>
  </si>
  <si>
    <t>BCLENTERPR</t>
  </si>
  <si>
    <t>KALPESH JAVERILAL OSWAL</t>
  </si>
  <si>
    <t>ANUPAM SINGH GAHLAUT</t>
  </si>
  <si>
    <t>DEEPTI AGRAWAL</t>
  </si>
  <si>
    <t>SANJEEV AGRAWAL</t>
  </si>
  <si>
    <t>KRISHAN KUMAR</t>
  </si>
  <si>
    <t>BIOGEN</t>
  </si>
  <si>
    <t>BRIDGESE</t>
  </si>
  <si>
    <t>ROBIN MATHARU</t>
  </si>
  <si>
    <t>COMCL</t>
  </si>
  <si>
    <t>AISHWARYA ANAND PANDIT</t>
  </si>
  <si>
    <t>GYANARANJANPADHI</t>
  </si>
  <si>
    <t>DECIPHER</t>
  </si>
  <si>
    <t>MULTIPLIER SHARE &amp; STOCK ADVISORS PRIVATE LIMITED</t>
  </si>
  <si>
    <t>GHANSHYAMBHAI MANSUKHBHAI KHAMBHAYATA</t>
  </si>
  <si>
    <t>VIPUL JAYANTILAL MODI</t>
  </si>
  <si>
    <t>ARYAMAN BROKING LIMITED</t>
  </si>
  <si>
    <t>YASH ALOK KOTHARI</t>
  </si>
  <si>
    <t>GANHOLD</t>
  </si>
  <si>
    <t>JAYESH DILIPKUMAR SHAH</t>
  </si>
  <si>
    <t>NARENDRAPRATAP SINGH</t>
  </si>
  <si>
    <t>ADITYA RAMMILAN MISHRA</t>
  </si>
  <si>
    <t>SWASTIK CLOTHTEX PRIVATE LIMITED</t>
  </si>
  <si>
    <t>MUKESH KUMAR SUKHANI HUF</t>
  </si>
  <si>
    <t>GIANLIFE</t>
  </si>
  <si>
    <t>ADITYA JOSHI</t>
  </si>
  <si>
    <t>GVFILM</t>
  </si>
  <si>
    <t>AJAY MARUDA</t>
  </si>
  <si>
    <t>RADHIKA AJAY MARUDA</t>
  </si>
  <si>
    <t>VISHAL MANOJBHAI SHAH</t>
  </si>
  <si>
    <t>KUNALBHAI RAMESHBHAI DANTANI</t>
  </si>
  <si>
    <t>SUTARIYA ROHIT JAYNTIBHAI</t>
  </si>
  <si>
    <t>BHAUMIK PARMAR</t>
  </si>
  <si>
    <t>LALJIBHAI BHOGILAL TRIVEDI</t>
  </si>
  <si>
    <t>NARMADABEN VAGHELA</t>
  </si>
  <si>
    <t>DHARMAPRIYA DEVI</t>
  </si>
  <si>
    <t>MARWADI CHANDARANA INTERMEDIARIES BROKERS PRIVATE LIMITED</t>
  </si>
  <si>
    <t>KAPILRAJ</t>
  </si>
  <si>
    <t>THOCESS INNOVATION LAB LIMITED</t>
  </si>
  <si>
    <t>RESHU BALA MEHTA</t>
  </si>
  <si>
    <t>VAISHALI DEVIDAS FATTEPURKAR</t>
  </si>
  <si>
    <t>MFLINDIA</t>
  </si>
  <si>
    <t>MFSINTRCRP</t>
  </si>
  <si>
    <t>KUSHAL KUMAR</t>
  </si>
  <si>
    <t>SHREYES RASTOGI</t>
  </si>
  <si>
    <t>NEWLIGHT</t>
  </si>
  <si>
    <t>NISHANT PRAVIN WASHA</t>
  </si>
  <si>
    <t>KUNAL NITIN SHAH ALIAS SANGHVI</t>
  </si>
  <si>
    <t>PANAFIC</t>
  </si>
  <si>
    <t>PECOS</t>
  </si>
  <si>
    <t>SMITA JAIN</t>
  </si>
  <si>
    <t>REGTRUS</t>
  </si>
  <si>
    <t>ALBULA INVESTMENT FUND LTD</t>
  </si>
  <si>
    <t>SCANDENT</t>
  </si>
  <si>
    <t>MOHANRAMESH</t>
  </si>
  <si>
    <t>SHARPINV</t>
  </si>
  <si>
    <t>AGRAWAL GOKUL V</t>
  </si>
  <si>
    <t>SRESTHA</t>
  </si>
  <si>
    <t>SANDIPBHAI BAVANJIBHAI SOJITRA</t>
  </si>
  <si>
    <t>TRADEWELL COMMODITIES PRIVATE LIMITED</t>
  </si>
  <si>
    <t>SUMEDHA</t>
  </si>
  <si>
    <t>EFOLIO ENTERPRISES PRIVATE LIMITED</t>
  </si>
  <si>
    <t>PRABHULAL LALLUBHAI PAREKH</t>
  </si>
  <si>
    <t>RADAR VISION LIMITED</t>
  </si>
  <si>
    <t>SHIVAAY TRADING COMPANY</t>
  </si>
  <si>
    <t>HASNAIN ALIHUSEN NATHANI</t>
  </si>
  <si>
    <t>KAMLESH NAVINCHANDRA SHAH</t>
  </si>
  <si>
    <t>DIPAN MEHTA COMMODITIES PRIVATE LIMITED</t>
  </si>
  <si>
    <t>SUPRBPA</t>
  </si>
  <si>
    <t>P S SHETH</t>
  </si>
  <si>
    <t>SWORDEDGE</t>
  </si>
  <si>
    <t>JAGDISH LAXMIRAMJI MANDOWARA</t>
  </si>
  <si>
    <t>TERRASCOPE</t>
  </si>
  <si>
    <t>INDRESH WAGHJIBHAI SHAH</t>
  </si>
  <si>
    <t>TOYAMIND</t>
  </si>
  <si>
    <t>L7 HITECH PRIVATE LIMITED</t>
  </si>
  <si>
    <t>TRANWAY</t>
  </si>
  <si>
    <t>SURENDER PAL BHUTANI</t>
  </si>
  <si>
    <t>VAIBHAV RAJENDRA DOSHI</t>
  </si>
  <si>
    <t>CITI BANK</t>
  </si>
  <si>
    <t>VISAGAR</t>
  </si>
  <si>
    <t>YAMNINV</t>
  </si>
  <si>
    <t>ABCOTS</t>
  </si>
  <si>
    <t>A B Cotspin India Limited</t>
  </si>
  <si>
    <t>ANANT WEALTH CONSULTANTS PRIVATE LIMITED</t>
  </si>
  <si>
    <t>QE SECURITIES</t>
  </si>
  <si>
    <t>DCMNVL</t>
  </si>
  <si>
    <t>DCM Nouvelle Limited</t>
  </si>
  <si>
    <t>VIMLA K</t>
  </si>
  <si>
    <t>EUROBOND</t>
  </si>
  <si>
    <t>Euro Panel Products Ltd</t>
  </si>
  <si>
    <t>MULTIPLIER S AND S ADV PVT LTD</t>
  </si>
  <si>
    <t>FOCE</t>
  </si>
  <si>
    <t>Foce India Limited</t>
  </si>
  <si>
    <t>PAWAN GUPTA</t>
  </si>
  <si>
    <t>PRITI B CHOUDHARY</t>
  </si>
  <si>
    <t>SANJAY AGRAWAL</t>
  </si>
  <si>
    <t>MAYANK  AGRAWAL</t>
  </si>
  <si>
    <t>INTELLECT STOCK BROKING LIMITED</t>
  </si>
  <si>
    <t>ANKIT  AGRAWAL</t>
  </si>
  <si>
    <t>HSIL Limited</t>
  </si>
  <si>
    <t>OKOWORLD GROWING MARKETS 2.0</t>
  </si>
  <si>
    <t>JAICORPLTD</t>
  </si>
  <si>
    <t>Jai Corp Limited</t>
  </si>
  <si>
    <t>MAGNUM</t>
  </si>
  <si>
    <t>Magnum Ventures Limited</t>
  </si>
  <si>
    <t>KABRA KAILASH</t>
  </si>
  <si>
    <t>SANTOSH KUMAR AGARWAL</t>
  </si>
  <si>
    <t>MCLEODRUSS</t>
  </si>
  <si>
    <t>Mcleod Russel India Limit</t>
  </si>
  <si>
    <t>ADITYA VIKRAM AGARWAL (HUF)</t>
  </si>
  <si>
    <t>MOKSH</t>
  </si>
  <si>
    <t>Moksh Ornaments Limited</t>
  </si>
  <si>
    <t>KIRAN SAMIR JOSHI</t>
  </si>
  <si>
    <t>COMPANY SHIVAAY TRADING</t>
  </si>
  <si>
    <t>ONMOBILE</t>
  </si>
  <si>
    <t>OnMobile Global Limited</t>
  </si>
  <si>
    <t>PRICOLLTD</t>
  </si>
  <si>
    <t>Pricol Limited</t>
  </si>
  <si>
    <t>ADITYA BIRLA SUN LIFE MUTUAL FUND PURE VALUE FUND</t>
  </si>
  <si>
    <t>NANDINI TRADEX PRIVATE LIMITED</t>
  </si>
  <si>
    <t>TANVI DHARMENDRA JAIN</t>
  </si>
  <si>
    <t>VISHAL BIPINKUMAR DOSHI</t>
  </si>
  <si>
    <t>HARSHADBHAI PANCHAL</t>
  </si>
  <si>
    <t>BNP PARIBAS ARBITRAGE</t>
  </si>
  <si>
    <t>SKSE SECURITIES LTD</t>
  </si>
  <si>
    <t>DRL</t>
  </si>
  <si>
    <t>Dhanuka Realty Limited</t>
  </si>
  <si>
    <t>HEM FINANCIAL SERVICES LTD</t>
  </si>
  <si>
    <t>DYNAMIC</t>
  </si>
  <si>
    <t>Dynamic Srvcs &amp; Sec Ltd</t>
  </si>
  <si>
    <t>PAYAL JAIN</t>
  </si>
  <si>
    <t>DIPESH JAIN</t>
  </si>
  <si>
    <t>SPARC INTEGRATED SOLUTIONS LLP</t>
  </si>
  <si>
    <t>ANURADHA RAJESH MEHRA</t>
  </si>
  <si>
    <t>SIKARIA SECURITIES  LIMITED</t>
  </si>
  <si>
    <t>RAJESH MEHRA</t>
  </si>
  <si>
    <t>MARK CORPORATE ADVIOSRS PVT LTD</t>
  </si>
  <si>
    <t>SIKARIA SECURITIES LTD</t>
  </si>
  <si>
    <t>SAFFRON HOME DEVELOPERS PVT LTD</t>
  </si>
  <si>
    <t>SAROJ NITIN SHAH</t>
  </si>
  <si>
    <t>PEARLPOLY</t>
  </si>
  <si>
    <t>Pearl Polymers Ltd</t>
  </si>
  <si>
    <t>RAJENDRA MADANMAL MEHTA</t>
  </si>
  <si>
    <t>. VRAMATH  FINANCIAL  SERVICES PVT LTD</t>
  </si>
  <si>
    <t>SDBL-RE</t>
  </si>
  <si>
    <t>Som Distill &amp; Brew Ltd</t>
  </si>
  <si>
    <t>PRAGYA EQUITIES PVT LTD</t>
  </si>
  <si>
    <t>SUDHA NAGINDAS MEHTA</t>
  </si>
  <si>
    <t>BASAVARAJ SHEKAR UTTUR</t>
  </si>
  <si>
    <t>VIVIDHA</t>
  </si>
  <si>
    <t>Visagar Polytex Ltd</t>
  </si>
  <si>
    <t>HARSHAWARDHAN HANMANT SABALE</t>
  </si>
  <si>
    <t>Profit of Rs.6.50/-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</si>
</sst>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8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6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2" fontId="43" fillId="16" borderId="21" xfId="0" applyNumberFormat="1" applyFont="1" applyFill="1" applyBorder="1" applyAlignment="1">
      <alignment horizontal="center" vertical="center"/>
    </xf>
    <xf numFmtId="43" fontId="43" fillId="17" borderId="21" xfId="0" applyNumberFormat="1" applyFont="1" applyFill="1" applyBorder="1" applyAlignment="1">
      <alignment horizontal="center" vertical="center"/>
    </xf>
    <xf numFmtId="16" fontId="43" fillId="16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1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6" borderId="21" xfId="0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0" fontId="32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9" fillId="18" borderId="21" xfId="0" applyFont="1" applyFill="1" applyBorder="1" applyAlignment="1"/>
    <xf numFmtId="0" fontId="32" fillId="20" borderId="21" xfId="0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2" fontId="32" fillId="19" borderId="22" xfId="0" applyNumberFormat="1" applyFont="1" applyFill="1" applyBorder="1" applyAlignment="1">
      <alignment horizontal="center" vertical="center"/>
    </xf>
    <xf numFmtId="43" fontId="32" fillId="24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19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9" fillId="25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9" fillId="13" borderId="21" xfId="0" applyFont="1" applyFill="1" applyBorder="1" applyAlignment="1"/>
    <xf numFmtId="0" fontId="32" fillId="16" borderId="22" xfId="0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43" fontId="32" fillId="17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6" fillId="20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19" borderId="1" xfId="0" applyFont="1" applyFill="1" applyBorder="1" applyAlignment="1">
      <alignment horizontal="center" vertical="center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/>
    </xf>
    <xf numFmtId="0" fontId="0" fillId="18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8" borderId="1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1" fillId="18" borderId="1" xfId="0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5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5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5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5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5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22" sqref="G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0" t="s">
        <v>16</v>
      </c>
      <c r="B9" s="472" t="s">
        <v>17</v>
      </c>
      <c r="C9" s="472" t="s">
        <v>18</v>
      </c>
      <c r="D9" s="472" t="s">
        <v>19</v>
      </c>
      <c r="E9" s="23" t="s">
        <v>20</v>
      </c>
      <c r="F9" s="23" t="s">
        <v>21</v>
      </c>
      <c r="G9" s="467" t="s">
        <v>22</v>
      </c>
      <c r="H9" s="468"/>
      <c r="I9" s="469"/>
      <c r="J9" s="467" t="s">
        <v>23</v>
      </c>
      <c r="K9" s="468"/>
      <c r="L9" s="469"/>
      <c r="M9" s="23"/>
      <c r="N9" s="24"/>
      <c r="O9" s="24"/>
      <c r="P9" s="24"/>
    </row>
    <row r="10" spans="1:16" ht="59.25" customHeight="1">
      <c r="A10" s="471"/>
      <c r="B10" s="473"/>
      <c r="C10" s="473"/>
      <c r="D10" s="4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44588</v>
      </c>
      <c r="E11" s="32">
        <v>38156.550000000003</v>
      </c>
      <c r="F11" s="32">
        <v>38138.366666666669</v>
      </c>
      <c r="G11" s="33">
        <v>37868.183333333334</v>
      </c>
      <c r="H11" s="33">
        <v>37579.816666666666</v>
      </c>
      <c r="I11" s="33">
        <v>37309.633333333331</v>
      </c>
      <c r="J11" s="33">
        <v>38426.733333333337</v>
      </c>
      <c r="K11" s="33">
        <v>38696.916666666672</v>
      </c>
      <c r="L11" s="33">
        <v>38985.28333333334</v>
      </c>
      <c r="M11" s="34">
        <v>38408.550000000003</v>
      </c>
      <c r="N11" s="34">
        <v>37850</v>
      </c>
      <c r="O11" s="35">
        <v>2235200</v>
      </c>
      <c r="P11" s="36">
        <v>-9.5875173173962727E-2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44588</v>
      </c>
      <c r="E12" s="37">
        <v>17974.099999999999</v>
      </c>
      <c r="F12" s="37">
        <v>17996.883333333331</v>
      </c>
      <c r="G12" s="38">
        <v>17883.766666666663</v>
      </c>
      <c r="H12" s="38">
        <v>17793.433333333331</v>
      </c>
      <c r="I12" s="38">
        <v>17680.316666666662</v>
      </c>
      <c r="J12" s="38">
        <v>18087.216666666664</v>
      </c>
      <c r="K12" s="38">
        <v>18200.333333333332</v>
      </c>
      <c r="L12" s="38">
        <v>18290.666666666664</v>
      </c>
      <c r="M12" s="28">
        <v>18110</v>
      </c>
      <c r="N12" s="28">
        <v>17906.55</v>
      </c>
      <c r="O12" s="39">
        <v>10835350</v>
      </c>
      <c r="P12" s="40">
        <v>-3.8170141185138499E-2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44586</v>
      </c>
      <c r="E13" s="37">
        <v>18311.7</v>
      </c>
      <c r="F13" s="37">
        <v>18327.600000000002</v>
      </c>
      <c r="G13" s="38">
        <v>18145.600000000006</v>
      </c>
      <c r="H13" s="38">
        <v>17979.500000000004</v>
      </c>
      <c r="I13" s="38">
        <v>17797.500000000007</v>
      </c>
      <c r="J13" s="38">
        <v>18493.700000000004</v>
      </c>
      <c r="K13" s="38">
        <v>18675.699999999997</v>
      </c>
      <c r="L13" s="38">
        <v>18841.800000000003</v>
      </c>
      <c r="M13" s="28">
        <v>18509.599999999999</v>
      </c>
      <c r="N13" s="28">
        <v>18161.5</v>
      </c>
      <c r="O13" s="39">
        <v>3400</v>
      </c>
      <c r="P13" s="40">
        <v>-0.12371134020618557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44588</v>
      </c>
      <c r="E14" s="37">
        <v>1076.9000000000001</v>
      </c>
      <c r="F14" s="37">
        <v>1069.7</v>
      </c>
      <c r="G14" s="38">
        <v>1055.5500000000002</v>
      </c>
      <c r="H14" s="38">
        <v>1034.2</v>
      </c>
      <c r="I14" s="38">
        <v>1020.0500000000002</v>
      </c>
      <c r="J14" s="38">
        <v>1091.0500000000002</v>
      </c>
      <c r="K14" s="38">
        <v>1105.2000000000003</v>
      </c>
      <c r="L14" s="38">
        <v>1126.5500000000002</v>
      </c>
      <c r="M14" s="28">
        <v>1083.8499999999999</v>
      </c>
      <c r="N14" s="28">
        <v>1048.3499999999999</v>
      </c>
      <c r="O14" s="39">
        <v>2357050</v>
      </c>
      <c r="P14" s="40">
        <v>3.7411148522259637E-2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44588</v>
      </c>
      <c r="E15" s="37">
        <v>17086.349999999999</v>
      </c>
      <c r="F15" s="37">
        <v>17165.45</v>
      </c>
      <c r="G15" s="38">
        <v>16970.900000000001</v>
      </c>
      <c r="H15" s="38">
        <v>16855.45</v>
      </c>
      <c r="I15" s="38">
        <v>16660.900000000001</v>
      </c>
      <c r="J15" s="38">
        <v>17280.900000000001</v>
      </c>
      <c r="K15" s="38">
        <v>17475.449999999997</v>
      </c>
      <c r="L15" s="38">
        <v>17590.900000000001</v>
      </c>
      <c r="M15" s="28">
        <v>17360</v>
      </c>
      <c r="N15" s="28">
        <v>17050</v>
      </c>
      <c r="O15" s="39">
        <v>66275</v>
      </c>
      <c r="P15" s="40">
        <v>5.6175298804780879E-2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44588</v>
      </c>
      <c r="E16" s="37">
        <v>130.4</v>
      </c>
      <c r="F16" s="37">
        <v>128.53333333333333</v>
      </c>
      <c r="G16" s="38">
        <v>126.01666666666665</v>
      </c>
      <c r="H16" s="38">
        <v>121.63333333333333</v>
      </c>
      <c r="I16" s="38">
        <v>119.11666666666665</v>
      </c>
      <c r="J16" s="38">
        <v>132.91666666666666</v>
      </c>
      <c r="K16" s="38">
        <v>135.43333333333337</v>
      </c>
      <c r="L16" s="38">
        <v>139.81666666666666</v>
      </c>
      <c r="M16" s="28">
        <v>131.05000000000001</v>
      </c>
      <c r="N16" s="28">
        <v>124.15</v>
      </c>
      <c r="O16" s="39">
        <v>16561600</v>
      </c>
      <c r="P16" s="40">
        <v>2.8977583378895572E-2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44588</v>
      </c>
      <c r="E17" s="37">
        <v>314.5</v>
      </c>
      <c r="F17" s="37">
        <v>312.38333333333333</v>
      </c>
      <c r="G17" s="38">
        <v>308.36666666666667</v>
      </c>
      <c r="H17" s="38">
        <v>302.23333333333335</v>
      </c>
      <c r="I17" s="38">
        <v>298.2166666666667</v>
      </c>
      <c r="J17" s="38">
        <v>318.51666666666665</v>
      </c>
      <c r="K17" s="38">
        <v>322.5333333333333</v>
      </c>
      <c r="L17" s="38">
        <v>328.66666666666663</v>
      </c>
      <c r="M17" s="28">
        <v>316.39999999999998</v>
      </c>
      <c r="N17" s="28">
        <v>306.25</v>
      </c>
      <c r="O17" s="39">
        <v>11551800</v>
      </c>
      <c r="P17" s="40">
        <v>-1.1348464619492658E-2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44588</v>
      </c>
      <c r="E18" s="37">
        <v>2235.75</v>
      </c>
      <c r="F18" s="37">
        <v>2239.5833333333335</v>
      </c>
      <c r="G18" s="38">
        <v>2215.166666666667</v>
      </c>
      <c r="H18" s="38">
        <v>2194.5833333333335</v>
      </c>
      <c r="I18" s="38">
        <v>2170.166666666667</v>
      </c>
      <c r="J18" s="38">
        <v>2260.166666666667</v>
      </c>
      <c r="K18" s="38">
        <v>2284.5833333333339</v>
      </c>
      <c r="L18" s="38">
        <v>2305.166666666667</v>
      </c>
      <c r="M18" s="28">
        <v>2264</v>
      </c>
      <c r="N18" s="28">
        <v>2219</v>
      </c>
      <c r="O18" s="39">
        <v>3220000</v>
      </c>
      <c r="P18" s="40">
        <v>-2.246494693624603E-3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44588</v>
      </c>
      <c r="E19" s="37">
        <v>1849.95</v>
      </c>
      <c r="F19" s="37">
        <v>1840.1333333333332</v>
      </c>
      <c r="G19" s="38">
        <v>1822.4666666666665</v>
      </c>
      <c r="H19" s="38">
        <v>1794.9833333333333</v>
      </c>
      <c r="I19" s="38">
        <v>1777.3166666666666</v>
      </c>
      <c r="J19" s="38">
        <v>1867.6166666666663</v>
      </c>
      <c r="K19" s="38">
        <v>1885.2833333333333</v>
      </c>
      <c r="L19" s="38">
        <v>1912.7666666666662</v>
      </c>
      <c r="M19" s="28">
        <v>1857.8</v>
      </c>
      <c r="N19" s="28">
        <v>1812.65</v>
      </c>
      <c r="O19" s="39">
        <v>20843500</v>
      </c>
      <c r="P19" s="40">
        <v>-1.6375262499705057E-2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44588</v>
      </c>
      <c r="E20" s="37">
        <v>746.05</v>
      </c>
      <c r="F20" s="37">
        <v>748.68333333333328</v>
      </c>
      <c r="G20" s="38">
        <v>734.46666666666658</v>
      </c>
      <c r="H20" s="38">
        <v>722.88333333333333</v>
      </c>
      <c r="I20" s="38">
        <v>708.66666666666663</v>
      </c>
      <c r="J20" s="38">
        <v>760.26666666666654</v>
      </c>
      <c r="K20" s="38">
        <v>774.48333333333323</v>
      </c>
      <c r="L20" s="38">
        <v>786.06666666666649</v>
      </c>
      <c r="M20" s="28">
        <v>762.9</v>
      </c>
      <c r="N20" s="28">
        <v>737.1</v>
      </c>
      <c r="O20" s="39">
        <v>90033750</v>
      </c>
      <c r="P20" s="40">
        <v>1.124589335355067E-2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44588</v>
      </c>
      <c r="E21" s="37">
        <v>3514.4</v>
      </c>
      <c r="F21" s="37">
        <v>3500.2666666666664</v>
      </c>
      <c r="G21" s="38">
        <v>3469.1333333333328</v>
      </c>
      <c r="H21" s="38">
        <v>3423.8666666666663</v>
      </c>
      <c r="I21" s="38">
        <v>3392.7333333333327</v>
      </c>
      <c r="J21" s="38">
        <v>3545.5333333333328</v>
      </c>
      <c r="K21" s="38">
        <v>3576.6666666666661</v>
      </c>
      <c r="L21" s="38">
        <v>3621.9333333333329</v>
      </c>
      <c r="M21" s="28">
        <v>3531.4</v>
      </c>
      <c r="N21" s="28">
        <v>3455</v>
      </c>
      <c r="O21" s="39">
        <v>271600</v>
      </c>
      <c r="P21" s="40">
        <v>3.5060975609756101E-2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44588</v>
      </c>
      <c r="E22" s="37">
        <v>647.85</v>
      </c>
      <c r="F22" s="37">
        <v>645.61666666666667</v>
      </c>
      <c r="G22" s="38">
        <v>640.23333333333335</v>
      </c>
      <c r="H22" s="38">
        <v>632.61666666666667</v>
      </c>
      <c r="I22" s="38">
        <v>627.23333333333335</v>
      </c>
      <c r="J22" s="38">
        <v>653.23333333333335</v>
      </c>
      <c r="K22" s="38">
        <v>658.61666666666679</v>
      </c>
      <c r="L22" s="38">
        <v>666.23333333333335</v>
      </c>
      <c r="M22" s="28">
        <v>651</v>
      </c>
      <c r="N22" s="28">
        <v>638</v>
      </c>
      <c r="O22" s="39">
        <v>9827000</v>
      </c>
      <c r="P22" s="40">
        <v>-7.1731662962214587E-3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44588</v>
      </c>
      <c r="E23" s="37">
        <v>376</v>
      </c>
      <c r="F23" s="37">
        <v>377.41666666666669</v>
      </c>
      <c r="G23" s="38">
        <v>372.63333333333338</v>
      </c>
      <c r="H23" s="38">
        <v>369.26666666666671</v>
      </c>
      <c r="I23" s="38">
        <v>364.48333333333341</v>
      </c>
      <c r="J23" s="38">
        <v>380.78333333333336</v>
      </c>
      <c r="K23" s="38">
        <v>385.56666666666666</v>
      </c>
      <c r="L23" s="38">
        <v>388.93333333333334</v>
      </c>
      <c r="M23" s="28">
        <v>382.2</v>
      </c>
      <c r="N23" s="28">
        <v>374.05</v>
      </c>
      <c r="O23" s="39">
        <v>15012000</v>
      </c>
      <c r="P23" s="40">
        <v>4.1198501872659173E-2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44588</v>
      </c>
      <c r="E24" s="37">
        <v>792.55</v>
      </c>
      <c r="F24" s="37">
        <v>786.91666666666663</v>
      </c>
      <c r="G24" s="38">
        <v>775.83333333333326</v>
      </c>
      <c r="H24" s="38">
        <v>759.11666666666667</v>
      </c>
      <c r="I24" s="38">
        <v>748.0333333333333</v>
      </c>
      <c r="J24" s="38">
        <v>803.63333333333321</v>
      </c>
      <c r="K24" s="38">
        <v>814.71666666666647</v>
      </c>
      <c r="L24" s="38">
        <v>831.43333333333317</v>
      </c>
      <c r="M24" s="28">
        <v>798</v>
      </c>
      <c r="N24" s="28">
        <v>770.2</v>
      </c>
      <c r="O24" s="39">
        <v>1947400</v>
      </c>
      <c r="P24" s="40">
        <v>8.3363537513591879E-3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44588</v>
      </c>
      <c r="E25" s="37">
        <v>4533.95</v>
      </c>
      <c r="F25" s="37">
        <v>4518.333333333333</v>
      </c>
      <c r="G25" s="38">
        <v>4424.6666666666661</v>
      </c>
      <c r="H25" s="38">
        <v>4315.3833333333332</v>
      </c>
      <c r="I25" s="38">
        <v>4221.7166666666662</v>
      </c>
      <c r="J25" s="38">
        <v>4627.6166666666659</v>
      </c>
      <c r="K25" s="38">
        <v>4721.2833333333319</v>
      </c>
      <c r="L25" s="38">
        <v>4830.5666666666657</v>
      </c>
      <c r="M25" s="28">
        <v>4612</v>
      </c>
      <c r="N25" s="28">
        <v>4409.05</v>
      </c>
      <c r="O25" s="39">
        <v>3133375</v>
      </c>
      <c r="P25" s="40">
        <v>0.11701795820150618</v>
      </c>
    </row>
    <row r="26" spans="1:16" ht="12.75" customHeight="1">
      <c r="A26" s="28">
        <v>16</v>
      </c>
      <c r="B26" s="271" t="s">
        <v>49</v>
      </c>
      <c r="C26" s="30" t="s">
        <v>54</v>
      </c>
      <c r="D26" s="31">
        <v>44588</v>
      </c>
      <c r="E26" s="37">
        <v>233.85</v>
      </c>
      <c r="F26" s="37">
        <v>232.21666666666667</v>
      </c>
      <c r="G26" s="38">
        <v>229.08333333333334</v>
      </c>
      <c r="H26" s="38">
        <v>224.31666666666666</v>
      </c>
      <c r="I26" s="38">
        <v>221.18333333333334</v>
      </c>
      <c r="J26" s="38">
        <v>236.98333333333335</v>
      </c>
      <c r="K26" s="38">
        <v>240.11666666666667</v>
      </c>
      <c r="L26" s="38">
        <v>244.88333333333335</v>
      </c>
      <c r="M26" s="28">
        <v>235.35</v>
      </c>
      <c r="N26" s="28">
        <v>227.45</v>
      </c>
      <c r="O26" s="39">
        <v>11280000</v>
      </c>
      <c r="P26" s="40">
        <v>5.1258154706430567E-2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44588</v>
      </c>
      <c r="E27" s="37">
        <v>137.9</v>
      </c>
      <c r="F27" s="37">
        <v>135.81666666666666</v>
      </c>
      <c r="G27" s="38">
        <v>133.13333333333333</v>
      </c>
      <c r="H27" s="38">
        <v>128.36666666666667</v>
      </c>
      <c r="I27" s="38">
        <v>125.68333333333334</v>
      </c>
      <c r="J27" s="38">
        <v>140.58333333333331</v>
      </c>
      <c r="K27" s="38">
        <v>143.26666666666665</v>
      </c>
      <c r="L27" s="38">
        <v>148.0333333333333</v>
      </c>
      <c r="M27" s="28">
        <v>138.5</v>
      </c>
      <c r="N27" s="28">
        <v>131.05000000000001</v>
      </c>
      <c r="O27" s="39">
        <v>33408000</v>
      </c>
      <c r="P27" s="40">
        <v>-1.2503325352487363E-2</v>
      </c>
    </row>
    <row r="28" spans="1:16" ht="12.75" customHeight="1">
      <c r="A28" s="28">
        <v>18</v>
      </c>
      <c r="B28" s="272" t="s">
        <v>56</v>
      </c>
      <c r="C28" s="30" t="s">
        <v>57</v>
      </c>
      <c r="D28" s="31">
        <v>44588</v>
      </c>
      <c r="E28" s="37">
        <v>3292.55</v>
      </c>
      <c r="F28" s="37">
        <v>3312.4666666666672</v>
      </c>
      <c r="G28" s="38">
        <v>3255.1333333333341</v>
      </c>
      <c r="H28" s="38">
        <v>3217.7166666666672</v>
      </c>
      <c r="I28" s="38">
        <v>3160.3833333333341</v>
      </c>
      <c r="J28" s="38">
        <v>3349.8833333333341</v>
      </c>
      <c r="K28" s="38">
        <v>3407.2166666666672</v>
      </c>
      <c r="L28" s="38">
        <v>3444.6333333333341</v>
      </c>
      <c r="M28" s="28">
        <v>3369.8</v>
      </c>
      <c r="N28" s="28">
        <v>3275.05</v>
      </c>
      <c r="O28" s="39">
        <v>3874500</v>
      </c>
      <c r="P28" s="40">
        <v>3.6558449375978172E-2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44588</v>
      </c>
      <c r="E29" s="37">
        <v>2400.25</v>
      </c>
      <c r="F29" s="37">
        <v>2415.0166666666669</v>
      </c>
      <c r="G29" s="38">
        <v>2375.2333333333336</v>
      </c>
      <c r="H29" s="38">
        <v>2350.2166666666667</v>
      </c>
      <c r="I29" s="38">
        <v>2310.4333333333334</v>
      </c>
      <c r="J29" s="38">
        <v>2440.0333333333338</v>
      </c>
      <c r="K29" s="38">
        <v>2479.8166666666675</v>
      </c>
      <c r="L29" s="38">
        <v>2504.8333333333339</v>
      </c>
      <c r="M29" s="28">
        <v>2454.8000000000002</v>
      </c>
      <c r="N29" s="28">
        <v>2390</v>
      </c>
      <c r="O29" s="39">
        <v>1058200</v>
      </c>
      <c r="P29" s="40">
        <v>1.4232999472851872E-2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44588</v>
      </c>
      <c r="E30" s="37">
        <v>10085.75</v>
      </c>
      <c r="F30" s="37">
        <v>10116.199999999999</v>
      </c>
      <c r="G30" s="38">
        <v>9932.3999999999978</v>
      </c>
      <c r="H30" s="38">
        <v>9779.0499999999993</v>
      </c>
      <c r="I30" s="38">
        <v>9595.2499999999982</v>
      </c>
      <c r="J30" s="38">
        <v>10269.549999999997</v>
      </c>
      <c r="K30" s="38">
        <v>10453.349999999997</v>
      </c>
      <c r="L30" s="38">
        <v>10606.699999999997</v>
      </c>
      <c r="M30" s="28">
        <v>10300</v>
      </c>
      <c r="N30" s="28">
        <v>9962.85</v>
      </c>
      <c r="O30" s="39">
        <v>95475</v>
      </c>
      <c r="P30" s="40">
        <v>0.19306466729147143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44588</v>
      </c>
      <c r="E31" s="37">
        <v>1264.25</v>
      </c>
      <c r="F31" s="37">
        <v>1260.75</v>
      </c>
      <c r="G31" s="38">
        <v>1247.5</v>
      </c>
      <c r="H31" s="38">
        <v>1230.75</v>
      </c>
      <c r="I31" s="38">
        <v>1217.5</v>
      </c>
      <c r="J31" s="38">
        <v>1277.5</v>
      </c>
      <c r="K31" s="38">
        <v>1290.75</v>
      </c>
      <c r="L31" s="38">
        <v>1307.5</v>
      </c>
      <c r="M31" s="28">
        <v>1274</v>
      </c>
      <c r="N31" s="28">
        <v>1244</v>
      </c>
      <c r="O31" s="39">
        <v>3152500</v>
      </c>
      <c r="P31" s="40">
        <v>-5.8674231113765303E-2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44588</v>
      </c>
      <c r="E32" s="37">
        <v>672.5</v>
      </c>
      <c r="F32" s="37">
        <v>668.85</v>
      </c>
      <c r="G32" s="38">
        <v>660.55000000000007</v>
      </c>
      <c r="H32" s="38">
        <v>648.6</v>
      </c>
      <c r="I32" s="38">
        <v>640.30000000000007</v>
      </c>
      <c r="J32" s="38">
        <v>680.80000000000007</v>
      </c>
      <c r="K32" s="38">
        <v>689.1</v>
      </c>
      <c r="L32" s="38">
        <v>701.05000000000007</v>
      </c>
      <c r="M32" s="28">
        <v>677.15</v>
      </c>
      <c r="N32" s="28">
        <v>656.9</v>
      </c>
      <c r="O32" s="39">
        <v>16511250</v>
      </c>
      <c r="P32" s="40">
        <v>7.7279752704791343E-4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44588</v>
      </c>
      <c r="E33" s="37">
        <v>732.35</v>
      </c>
      <c r="F33" s="37">
        <v>728.9666666666667</v>
      </c>
      <c r="G33" s="38">
        <v>723.73333333333335</v>
      </c>
      <c r="H33" s="38">
        <v>715.11666666666667</v>
      </c>
      <c r="I33" s="38">
        <v>709.88333333333333</v>
      </c>
      <c r="J33" s="38">
        <v>737.58333333333337</v>
      </c>
      <c r="K33" s="38">
        <v>742.81666666666672</v>
      </c>
      <c r="L33" s="38">
        <v>751.43333333333339</v>
      </c>
      <c r="M33" s="28">
        <v>734.2</v>
      </c>
      <c r="N33" s="28">
        <v>720.35</v>
      </c>
      <c r="O33" s="39">
        <v>51280800</v>
      </c>
      <c r="P33" s="40">
        <v>-1.4005214462056713E-2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44588</v>
      </c>
      <c r="E34" s="37">
        <v>3454.25</v>
      </c>
      <c r="F34" s="37">
        <v>3440.4166666666665</v>
      </c>
      <c r="G34" s="38">
        <v>3408.833333333333</v>
      </c>
      <c r="H34" s="38">
        <v>3363.4166666666665</v>
      </c>
      <c r="I34" s="38">
        <v>3331.833333333333</v>
      </c>
      <c r="J34" s="38">
        <v>3485.833333333333</v>
      </c>
      <c r="K34" s="38">
        <v>3517.4166666666661</v>
      </c>
      <c r="L34" s="38">
        <v>3562.833333333333</v>
      </c>
      <c r="M34" s="28">
        <v>3472</v>
      </c>
      <c r="N34" s="28">
        <v>3395</v>
      </c>
      <c r="O34" s="39">
        <v>3124250</v>
      </c>
      <c r="P34" s="40">
        <v>7.3348793266340293E-2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44588</v>
      </c>
      <c r="E35" s="37">
        <v>18135.75</v>
      </c>
      <c r="F35" s="37">
        <v>18218.433333333334</v>
      </c>
      <c r="G35" s="38">
        <v>17797.316666666669</v>
      </c>
      <c r="H35" s="38">
        <v>17458.883333333335</v>
      </c>
      <c r="I35" s="38">
        <v>17037.76666666667</v>
      </c>
      <c r="J35" s="38">
        <v>18556.866666666669</v>
      </c>
      <c r="K35" s="38">
        <v>18977.983333333337</v>
      </c>
      <c r="L35" s="38">
        <v>19316.416666666668</v>
      </c>
      <c r="M35" s="28">
        <v>18639.55</v>
      </c>
      <c r="N35" s="28">
        <v>17880</v>
      </c>
      <c r="O35" s="39">
        <v>575700</v>
      </c>
      <c r="P35" s="40">
        <v>3.5711073131240445E-2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44588</v>
      </c>
      <c r="E36" s="37">
        <v>7603.1</v>
      </c>
      <c r="F36" s="37">
        <v>7720.4666666666672</v>
      </c>
      <c r="G36" s="38">
        <v>7372.3333333333339</v>
      </c>
      <c r="H36" s="38">
        <v>7141.5666666666666</v>
      </c>
      <c r="I36" s="38">
        <v>6793.4333333333334</v>
      </c>
      <c r="J36" s="38">
        <v>7951.2333333333345</v>
      </c>
      <c r="K36" s="38">
        <v>8299.3666666666686</v>
      </c>
      <c r="L36" s="38">
        <v>8530.133333333335</v>
      </c>
      <c r="M36" s="28">
        <v>8068.6</v>
      </c>
      <c r="N36" s="28">
        <v>7489.7</v>
      </c>
      <c r="O36" s="39">
        <v>4685250</v>
      </c>
      <c r="P36" s="40">
        <v>0.17790138587725088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44588</v>
      </c>
      <c r="E37" s="37">
        <v>2505.8000000000002</v>
      </c>
      <c r="F37" s="37">
        <v>2493.9</v>
      </c>
      <c r="G37" s="38">
        <v>2473.8500000000004</v>
      </c>
      <c r="H37" s="38">
        <v>2441.9</v>
      </c>
      <c r="I37" s="38">
        <v>2421.8500000000004</v>
      </c>
      <c r="J37" s="38">
        <v>2525.8500000000004</v>
      </c>
      <c r="K37" s="38">
        <v>2545.9000000000005</v>
      </c>
      <c r="L37" s="38">
        <v>2577.8500000000004</v>
      </c>
      <c r="M37" s="28">
        <v>2513.9499999999998</v>
      </c>
      <c r="N37" s="28">
        <v>2461.9499999999998</v>
      </c>
      <c r="O37" s="39">
        <v>1197800</v>
      </c>
      <c r="P37" s="40">
        <v>1.8400802944128472E-3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44588</v>
      </c>
      <c r="E38" s="37">
        <v>448.2</v>
      </c>
      <c r="F38" s="37">
        <v>443.66666666666669</v>
      </c>
      <c r="G38" s="38">
        <v>437.83333333333337</v>
      </c>
      <c r="H38" s="38">
        <v>427.4666666666667</v>
      </c>
      <c r="I38" s="38">
        <v>421.63333333333338</v>
      </c>
      <c r="J38" s="38">
        <v>454.03333333333336</v>
      </c>
      <c r="K38" s="38">
        <v>459.86666666666673</v>
      </c>
      <c r="L38" s="38">
        <v>470.23333333333335</v>
      </c>
      <c r="M38" s="28">
        <v>449.5</v>
      </c>
      <c r="N38" s="28">
        <v>433.3</v>
      </c>
      <c r="O38" s="39">
        <v>7220800</v>
      </c>
      <c r="P38" s="40">
        <v>1.5755120414134592E-2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44588</v>
      </c>
      <c r="E39" s="37">
        <v>304.85000000000002</v>
      </c>
      <c r="F39" s="37">
        <v>300.40000000000003</v>
      </c>
      <c r="G39" s="38">
        <v>292.80000000000007</v>
      </c>
      <c r="H39" s="38">
        <v>280.75000000000006</v>
      </c>
      <c r="I39" s="38">
        <v>273.15000000000009</v>
      </c>
      <c r="J39" s="38">
        <v>312.45000000000005</v>
      </c>
      <c r="K39" s="38">
        <v>320.05000000000007</v>
      </c>
      <c r="L39" s="38">
        <v>332.1</v>
      </c>
      <c r="M39" s="28">
        <v>308</v>
      </c>
      <c r="N39" s="28">
        <v>288.35000000000002</v>
      </c>
      <c r="O39" s="39">
        <v>28998000</v>
      </c>
      <c r="P39" s="40">
        <v>7.2527197699137173E-3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44588</v>
      </c>
      <c r="E40" s="37">
        <v>96.2</v>
      </c>
      <c r="F40" s="37">
        <v>94.850000000000009</v>
      </c>
      <c r="G40" s="38">
        <v>93.050000000000011</v>
      </c>
      <c r="H40" s="38">
        <v>89.9</v>
      </c>
      <c r="I40" s="38">
        <v>88.100000000000009</v>
      </c>
      <c r="J40" s="38">
        <v>98.000000000000014</v>
      </c>
      <c r="K40" s="38">
        <v>99.8</v>
      </c>
      <c r="L40" s="38">
        <v>102.95000000000002</v>
      </c>
      <c r="M40" s="28">
        <v>96.65</v>
      </c>
      <c r="N40" s="28">
        <v>91.7</v>
      </c>
      <c r="O40" s="39">
        <v>136515600</v>
      </c>
      <c r="P40" s="40">
        <v>2.7022269166446615E-2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44588</v>
      </c>
      <c r="E41" s="37">
        <v>2035.6</v>
      </c>
      <c r="F41" s="37">
        <v>2014.5833333333333</v>
      </c>
      <c r="G41" s="38">
        <v>1986.2166666666665</v>
      </c>
      <c r="H41" s="38">
        <v>1936.8333333333333</v>
      </c>
      <c r="I41" s="38">
        <v>1908.4666666666665</v>
      </c>
      <c r="J41" s="38">
        <v>2063.9666666666662</v>
      </c>
      <c r="K41" s="38">
        <v>2092.333333333333</v>
      </c>
      <c r="L41" s="38">
        <v>2141.7166666666662</v>
      </c>
      <c r="M41" s="28">
        <v>2042.95</v>
      </c>
      <c r="N41" s="28">
        <v>1965.2</v>
      </c>
      <c r="O41" s="39">
        <v>1419550</v>
      </c>
      <c r="P41" s="40">
        <v>1.2951334379905808E-2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44588</v>
      </c>
      <c r="E42" s="37">
        <v>209</v>
      </c>
      <c r="F42" s="37">
        <v>208.31666666666669</v>
      </c>
      <c r="G42" s="38">
        <v>206.08333333333337</v>
      </c>
      <c r="H42" s="38">
        <v>203.16666666666669</v>
      </c>
      <c r="I42" s="38">
        <v>200.93333333333337</v>
      </c>
      <c r="J42" s="38">
        <v>211.23333333333338</v>
      </c>
      <c r="K42" s="38">
        <v>213.46666666666667</v>
      </c>
      <c r="L42" s="38">
        <v>216.38333333333338</v>
      </c>
      <c r="M42" s="28">
        <v>210.55</v>
      </c>
      <c r="N42" s="28">
        <v>205.4</v>
      </c>
      <c r="O42" s="39">
        <v>31205600</v>
      </c>
      <c r="P42" s="40">
        <v>5.7429822302343551E-2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44588</v>
      </c>
      <c r="E43" s="37">
        <v>748.7</v>
      </c>
      <c r="F43" s="37">
        <v>751.38333333333333</v>
      </c>
      <c r="G43" s="38">
        <v>741.31666666666661</v>
      </c>
      <c r="H43" s="38">
        <v>733.93333333333328</v>
      </c>
      <c r="I43" s="38">
        <v>723.86666666666656</v>
      </c>
      <c r="J43" s="38">
        <v>758.76666666666665</v>
      </c>
      <c r="K43" s="38">
        <v>768.83333333333348</v>
      </c>
      <c r="L43" s="38">
        <v>776.2166666666667</v>
      </c>
      <c r="M43" s="28">
        <v>761.45</v>
      </c>
      <c r="N43" s="28">
        <v>744</v>
      </c>
      <c r="O43" s="39">
        <v>5069900</v>
      </c>
      <c r="P43" s="40">
        <v>-2.7226677923174337E-2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44588</v>
      </c>
      <c r="E44" s="37">
        <v>760.6</v>
      </c>
      <c r="F44" s="37">
        <v>757.73333333333346</v>
      </c>
      <c r="G44" s="38">
        <v>751.76666666666688</v>
      </c>
      <c r="H44" s="38">
        <v>742.93333333333339</v>
      </c>
      <c r="I44" s="38">
        <v>736.96666666666681</v>
      </c>
      <c r="J44" s="38">
        <v>766.56666666666695</v>
      </c>
      <c r="K44" s="38">
        <v>772.53333333333342</v>
      </c>
      <c r="L44" s="38">
        <v>781.36666666666702</v>
      </c>
      <c r="M44" s="28">
        <v>763.7</v>
      </c>
      <c r="N44" s="28">
        <v>748.9</v>
      </c>
      <c r="O44" s="39">
        <v>6444000</v>
      </c>
      <c r="P44" s="40">
        <v>-2.0854700854700856E-2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44588</v>
      </c>
      <c r="E45" s="37">
        <v>705.55</v>
      </c>
      <c r="F45" s="37">
        <v>708.5</v>
      </c>
      <c r="G45" s="38">
        <v>700.5</v>
      </c>
      <c r="H45" s="38">
        <v>695.45</v>
      </c>
      <c r="I45" s="38">
        <v>687.45</v>
      </c>
      <c r="J45" s="38">
        <v>713.55</v>
      </c>
      <c r="K45" s="38">
        <v>721.55</v>
      </c>
      <c r="L45" s="38">
        <v>726.59999999999991</v>
      </c>
      <c r="M45" s="28">
        <v>716.5</v>
      </c>
      <c r="N45" s="28">
        <v>703.45</v>
      </c>
      <c r="O45" s="39">
        <v>58222650</v>
      </c>
      <c r="P45" s="40">
        <v>-3.9007265103125459E-3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44588</v>
      </c>
      <c r="E46" s="37">
        <v>61.9</v>
      </c>
      <c r="F46" s="37">
        <v>61.316666666666663</v>
      </c>
      <c r="G46" s="38">
        <v>60.533333333333324</v>
      </c>
      <c r="H46" s="38">
        <v>59.166666666666664</v>
      </c>
      <c r="I46" s="38">
        <v>58.383333333333326</v>
      </c>
      <c r="J46" s="38">
        <v>62.683333333333323</v>
      </c>
      <c r="K46" s="38">
        <v>63.466666666666654</v>
      </c>
      <c r="L46" s="38">
        <v>64.833333333333314</v>
      </c>
      <c r="M46" s="28">
        <v>62.1</v>
      </c>
      <c r="N46" s="28">
        <v>59.95</v>
      </c>
      <c r="O46" s="39">
        <v>131103000</v>
      </c>
      <c r="P46" s="40">
        <v>-4.0350472676965642E-2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44588</v>
      </c>
      <c r="E47" s="37">
        <v>368.35</v>
      </c>
      <c r="F47" s="37">
        <v>364.15000000000003</v>
      </c>
      <c r="G47" s="38">
        <v>357.45000000000005</v>
      </c>
      <c r="H47" s="38">
        <v>346.55</v>
      </c>
      <c r="I47" s="38">
        <v>339.85</v>
      </c>
      <c r="J47" s="38">
        <v>375.05000000000007</v>
      </c>
      <c r="K47" s="38">
        <v>381.75</v>
      </c>
      <c r="L47" s="38">
        <v>392.65000000000009</v>
      </c>
      <c r="M47" s="28">
        <v>370.85</v>
      </c>
      <c r="N47" s="28">
        <v>353.25</v>
      </c>
      <c r="O47" s="39">
        <v>19177400</v>
      </c>
      <c r="P47" s="40">
        <v>-8.5444773500054846E-2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44588</v>
      </c>
      <c r="E48" s="37">
        <v>17044.650000000001</v>
      </c>
      <c r="F48" s="37">
        <v>17105.916666666668</v>
      </c>
      <c r="G48" s="38">
        <v>16903.133333333335</v>
      </c>
      <c r="H48" s="38">
        <v>16761.616666666669</v>
      </c>
      <c r="I48" s="38">
        <v>16558.833333333336</v>
      </c>
      <c r="J48" s="38">
        <v>17247.433333333334</v>
      </c>
      <c r="K48" s="38">
        <v>17450.216666666667</v>
      </c>
      <c r="L48" s="38">
        <v>17591.733333333334</v>
      </c>
      <c r="M48" s="28">
        <v>17308.7</v>
      </c>
      <c r="N48" s="28">
        <v>16964.400000000001</v>
      </c>
      <c r="O48" s="39">
        <v>152700</v>
      </c>
      <c r="P48" s="40">
        <v>2.4144869215291749E-2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44588</v>
      </c>
      <c r="E49" s="37">
        <v>396.3</v>
      </c>
      <c r="F49" s="37">
        <v>397.75</v>
      </c>
      <c r="G49" s="38">
        <v>392.75</v>
      </c>
      <c r="H49" s="38">
        <v>389.2</v>
      </c>
      <c r="I49" s="38">
        <v>384.2</v>
      </c>
      <c r="J49" s="38">
        <v>401.3</v>
      </c>
      <c r="K49" s="38">
        <v>406.3</v>
      </c>
      <c r="L49" s="38">
        <v>409.85</v>
      </c>
      <c r="M49" s="28">
        <v>402.75</v>
      </c>
      <c r="N49" s="28">
        <v>394.2</v>
      </c>
      <c r="O49" s="39">
        <v>29966400</v>
      </c>
      <c r="P49" s="40">
        <v>6.3470954482258354E-3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44588</v>
      </c>
      <c r="E50" s="37">
        <v>3591.2</v>
      </c>
      <c r="F50" s="37">
        <v>3599.9</v>
      </c>
      <c r="G50" s="38">
        <v>3567.6000000000004</v>
      </c>
      <c r="H50" s="38">
        <v>3544.0000000000005</v>
      </c>
      <c r="I50" s="38">
        <v>3511.7000000000007</v>
      </c>
      <c r="J50" s="38">
        <v>3623.5</v>
      </c>
      <c r="K50" s="38">
        <v>3655.8</v>
      </c>
      <c r="L50" s="38">
        <v>3679.3999999999996</v>
      </c>
      <c r="M50" s="28">
        <v>3632.2</v>
      </c>
      <c r="N50" s="28">
        <v>3576.3</v>
      </c>
      <c r="O50" s="39">
        <v>1181000</v>
      </c>
      <c r="P50" s="40">
        <v>1.6876183915963492E-2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44588</v>
      </c>
      <c r="E51" s="37">
        <v>514.85</v>
      </c>
      <c r="F51" s="37">
        <v>516.44999999999993</v>
      </c>
      <c r="G51" s="38">
        <v>502.89999999999986</v>
      </c>
      <c r="H51" s="38">
        <v>490.94999999999993</v>
      </c>
      <c r="I51" s="38">
        <v>477.39999999999986</v>
      </c>
      <c r="J51" s="38">
        <v>528.39999999999986</v>
      </c>
      <c r="K51" s="38">
        <v>541.94999999999982</v>
      </c>
      <c r="L51" s="38">
        <v>553.89999999999986</v>
      </c>
      <c r="M51" s="28">
        <v>530</v>
      </c>
      <c r="N51" s="28">
        <v>504.5</v>
      </c>
      <c r="O51" s="39">
        <v>5714800</v>
      </c>
      <c r="P51" s="40">
        <v>-1.1690647482014389E-2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44588</v>
      </c>
      <c r="E52" s="37">
        <v>425.1</v>
      </c>
      <c r="F52" s="37">
        <v>422.33333333333331</v>
      </c>
      <c r="G52" s="38">
        <v>417.31666666666661</v>
      </c>
      <c r="H52" s="38">
        <v>409.5333333333333</v>
      </c>
      <c r="I52" s="38">
        <v>404.51666666666659</v>
      </c>
      <c r="J52" s="38">
        <v>430.11666666666662</v>
      </c>
      <c r="K52" s="38">
        <v>435.13333333333338</v>
      </c>
      <c r="L52" s="38">
        <v>442.91666666666663</v>
      </c>
      <c r="M52" s="28">
        <v>427.35</v>
      </c>
      <c r="N52" s="28">
        <v>414.55</v>
      </c>
      <c r="O52" s="39">
        <v>22464200</v>
      </c>
      <c r="P52" s="40">
        <v>-1.5617468427648704E-2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44588</v>
      </c>
      <c r="E53" s="37">
        <v>229.25</v>
      </c>
      <c r="F53" s="37">
        <v>227.1</v>
      </c>
      <c r="G53" s="38">
        <v>223.54999999999998</v>
      </c>
      <c r="H53" s="38">
        <v>217.85</v>
      </c>
      <c r="I53" s="38">
        <v>214.29999999999998</v>
      </c>
      <c r="J53" s="38">
        <v>232.79999999999998</v>
      </c>
      <c r="K53" s="38">
        <v>236.35</v>
      </c>
      <c r="L53" s="38">
        <v>242.04999999999998</v>
      </c>
      <c r="M53" s="28">
        <v>230.65</v>
      </c>
      <c r="N53" s="28">
        <v>221.4</v>
      </c>
      <c r="O53" s="39">
        <v>50533200</v>
      </c>
      <c r="P53" s="40">
        <v>4.0355753196220125E-2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44588</v>
      </c>
      <c r="E54" s="37">
        <v>613.1</v>
      </c>
      <c r="F54" s="37">
        <v>608.55000000000007</v>
      </c>
      <c r="G54" s="38">
        <v>600.15000000000009</v>
      </c>
      <c r="H54" s="38">
        <v>587.20000000000005</v>
      </c>
      <c r="I54" s="38">
        <v>578.80000000000007</v>
      </c>
      <c r="J54" s="38">
        <v>621.50000000000011</v>
      </c>
      <c r="K54" s="38">
        <v>629.9</v>
      </c>
      <c r="L54" s="38">
        <v>642.85000000000014</v>
      </c>
      <c r="M54" s="28">
        <v>616.95000000000005</v>
      </c>
      <c r="N54" s="28">
        <v>595.6</v>
      </c>
      <c r="O54" s="39">
        <v>4080375</v>
      </c>
      <c r="P54" s="40">
        <v>-7.1174377224199285E-3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44588</v>
      </c>
      <c r="E55" s="37">
        <v>483.2</v>
      </c>
      <c r="F55" s="37">
        <v>476.63333333333338</v>
      </c>
      <c r="G55" s="38">
        <v>468.51666666666677</v>
      </c>
      <c r="H55" s="38">
        <v>453.83333333333337</v>
      </c>
      <c r="I55" s="38">
        <v>445.71666666666675</v>
      </c>
      <c r="J55" s="38">
        <v>491.31666666666678</v>
      </c>
      <c r="K55" s="38">
        <v>499.43333333333345</v>
      </c>
      <c r="L55" s="38">
        <v>514.11666666666679</v>
      </c>
      <c r="M55" s="28">
        <v>484.75</v>
      </c>
      <c r="N55" s="28">
        <v>461.95</v>
      </c>
      <c r="O55" s="39">
        <v>4167000</v>
      </c>
      <c r="P55" s="40">
        <v>9.6723253059613101E-2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44588</v>
      </c>
      <c r="E56" s="37">
        <v>613.70000000000005</v>
      </c>
      <c r="F56" s="37">
        <v>607.5333333333333</v>
      </c>
      <c r="G56" s="38">
        <v>598.91666666666663</v>
      </c>
      <c r="H56" s="38">
        <v>584.13333333333333</v>
      </c>
      <c r="I56" s="38">
        <v>575.51666666666665</v>
      </c>
      <c r="J56" s="38">
        <v>622.31666666666661</v>
      </c>
      <c r="K56" s="38">
        <v>630.93333333333339</v>
      </c>
      <c r="L56" s="38">
        <v>645.71666666666658</v>
      </c>
      <c r="M56" s="28">
        <v>616.15</v>
      </c>
      <c r="N56" s="28">
        <v>592.75</v>
      </c>
      <c r="O56" s="39">
        <v>7512500</v>
      </c>
      <c r="P56" s="40">
        <v>-1.9895629484670579E-2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44588</v>
      </c>
      <c r="E57" s="37">
        <v>896.2</v>
      </c>
      <c r="F57" s="37">
        <v>894.83333333333337</v>
      </c>
      <c r="G57" s="38">
        <v>886.16666666666674</v>
      </c>
      <c r="H57" s="38">
        <v>876.13333333333333</v>
      </c>
      <c r="I57" s="38">
        <v>867.4666666666667</v>
      </c>
      <c r="J57" s="38">
        <v>904.86666666666679</v>
      </c>
      <c r="K57" s="38">
        <v>913.53333333333353</v>
      </c>
      <c r="L57" s="38">
        <v>923.56666666666683</v>
      </c>
      <c r="M57" s="28">
        <v>903.5</v>
      </c>
      <c r="N57" s="28">
        <v>884.8</v>
      </c>
      <c r="O57" s="39">
        <v>10986950</v>
      </c>
      <c r="P57" s="40">
        <v>-8.4472341174400192E-3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44588</v>
      </c>
      <c r="E58" s="37">
        <v>164.1</v>
      </c>
      <c r="F58" s="37">
        <v>163.21666666666667</v>
      </c>
      <c r="G58" s="38">
        <v>161.58333333333334</v>
      </c>
      <c r="H58" s="38">
        <v>159.06666666666666</v>
      </c>
      <c r="I58" s="38">
        <v>157.43333333333334</v>
      </c>
      <c r="J58" s="38">
        <v>165.73333333333335</v>
      </c>
      <c r="K58" s="38">
        <v>167.36666666666667</v>
      </c>
      <c r="L58" s="38">
        <v>169.88333333333335</v>
      </c>
      <c r="M58" s="28">
        <v>164.85</v>
      </c>
      <c r="N58" s="28">
        <v>160.69999999999999</v>
      </c>
      <c r="O58" s="39">
        <v>46048800</v>
      </c>
      <c r="P58" s="40">
        <v>2.0666542543288029E-2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44588</v>
      </c>
      <c r="E59" s="37">
        <v>5421.4</v>
      </c>
      <c r="F59" s="37">
        <v>5388.3833333333341</v>
      </c>
      <c r="G59" s="38">
        <v>5307.7166666666681</v>
      </c>
      <c r="H59" s="38">
        <v>5194.0333333333338</v>
      </c>
      <c r="I59" s="38">
        <v>5113.3666666666677</v>
      </c>
      <c r="J59" s="38">
        <v>5502.0666666666684</v>
      </c>
      <c r="K59" s="38">
        <v>5582.7333333333345</v>
      </c>
      <c r="L59" s="38">
        <v>5696.4166666666688</v>
      </c>
      <c r="M59" s="28">
        <v>5469.05</v>
      </c>
      <c r="N59" s="28">
        <v>5274.7</v>
      </c>
      <c r="O59" s="39">
        <v>617100</v>
      </c>
      <c r="P59" s="40">
        <v>-0.10226942100669188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44588</v>
      </c>
      <c r="E60" s="37">
        <v>1448.55</v>
      </c>
      <c r="F60" s="37">
        <v>1455.5</v>
      </c>
      <c r="G60" s="38">
        <v>1436.05</v>
      </c>
      <c r="H60" s="38">
        <v>1423.55</v>
      </c>
      <c r="I60" s="38">
        <v>1404.1</v>
      </c>
      <c r="J60" s="38">
        <v>1468</v>
      </c>
      <c r="K60" s="38">
        <v>1487.4499999999998</v>
      </c>
      <c r="L60" s="38">
        <v>1499.95</v>
      </c>
      <c r="M60" s="28">
        <v>1474.95</v>
      </c>
      <c r="N60" s="28">
        <v>1443</v>
      </c>
      <c r="O60" s="39">
        <v>3264450</v>
      </c>
      <c r="P60" s="40">
        <v>2.0412548345509238E-3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44588</v>
      </c>
      <c r="E61" s="37">
        <v>673.65</v>
      </c>
      <c r="F61" s="37">
        <v>678.25</v>
      </c>
      <c r="G61" s="38">
        <v>667.5</v>
      </c>
      <c r="H61" s="38">
        <v>661.35</v>
      </c>
      <c r="I61" s="38">
        <v>650.6</v>
      </c>
      <c r="J61" s="38">
        <v>684.4</v>
      </c>
      <c r="K61" s="38">
        <v>695.15</v>
      </c>
      <c r="L61" s="38">
        <v>701.3</v>
      </c>
      <c r="M61" s="28">
        <v>689</v>
      </c>
      <c r="N61" s="28">
        <v>672.1</v>
      </c>
      <c r="O61" s="39">
        <v>5680000</v>
      </c>
      <c r="P61" s="40">
        <v>-3.8591740013540959E-2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44588</v>
      </c>
      <c r="E62" s="37">
        <v>785.3</v>
      </c>
      <c r="F62" s="37">
        <v>784.1</v>
      </c>
      <c r="G62" s="38">
        <v>775.2</v>
      </c>
      <c r="H62" s="38">
        <v>765.1</v>
      </c>
      <c r="I62" s="38">
        <v>756.2</v>
      </c>
      <c r="J62" s="38">
        <v>794.2</v>
      </c>
      <c r="K62" s="38">
        <v>803.09999999999991</v>
      </c>
      <c r="L62" s="38">
        <v>813.2</v>
      </c>
      <c r="M62" s="28">
        <v>793</v>
      </c>
      <c r="N62" s="28">
        <v>774</v>
      </c>
      <c r="O62" s="39">
        <v>1755625</v>
      </c>
      <c r="P62" s="40">
        <v>1.7385005432814196E-2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44588</v>
      </c>
      <c r="E63" s="37">
        <v>437.7</v>
      </c>
      <c r="F63" s="37">
        <v>435.75</v>
      </c>
      <c r="G63" s="38">
        <v>431.1</v>
      </c>
      <c r="H63" s="38">
        <v>424.5</v>
      </c>
      <c r="I63" s="38">
        <v>419.85</v>
      </c>
      <c r="J63" s="38">
        <v>442.35</v>
      </c>
      <c r="K63" s="38">
        <v>447</v>
      </c>
      <c r="L63" s="38">
        <v>453.6</v>
      </c>
      <c r="M63" s="28">
        <v>440.4</v>
      </c>
      <c r="N63" s="28">
        <v>429.15</v>
      </c>
      <c r="O63" s="39">
        <v>2236300</v>
      </c>
      <c r="P63" s="40">
        <v>7.4331020812685826E-3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44588</v>
      </c>
      <c r="E64" s="37">
        <v>144.19999999999999</v>
      </c>
      <c r="F64" s="37">
        <v>143.78333333333333</v>
      </c>
      <c r="G64" s="38">
        <v>143.06666666666666</v>
      </c>
      <c r="H64" s="38">
        <v>141.93333333333334</v>
      </c>
      <c r="I64" s="38">
        <v>141.21666666666667</v>
      </c>
      <c r="J64" s="38">
        <v>144.91666666666666</v>
      </c>
      <c r="K64" s="38">
        <v>145.6333333333333</v>
      </c>
      <c r="L64" s="38">
        <v>146.76666666666665</v>
      </c>
      <c r="M64" s="28">
        <v>144.5</v>
      </c>
      <c r="N64" s="28">
        <v>142.65</v>
      </c>
      <c r="O64" s="39">
        <v>13868600</v>
      </c>
      <c r="P64" s="40">
        <v>6.1667488899851998E-3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44588</v>
      </c>
      <c r="E65" s="37">
        <v>968.6</v>
      </c>
      <c r="F65" s="37">
        <v>972.48333333333323</v>
      </c>
      <c r="G65" s="38">
        <v>950.56666666666649</v>
      </c>
      <c r="H65" s="38">
        <v>932.5333333333333</v>
      </c>
      <c r="I65" s="38">
        <v>910.61666666666656</v>
      </c>
      <c r="J65" s="38">
        <v>990.51666666666642</v>
      </c>
      <c r="K65" s="38">
        <v>1012.4333333333332</v>
      </c>
      <c r="L65" s="38">
        <v>1030.4666666666662</v>
      </c>
      <c r="M65" s="28">
        <v>994.4</v>
      </c>
      <c r="N65" s="28">
        <v>954.45</v>
      </c>
      <c r="O65" s="39">
        <v>1263000</v>
      </c>
      <c r="P65" s="40">
        <v>0.14713896457765668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44588</v>
      </c>
      <c r="E66" s="37">
        <v>568.95000000000005</v>
      </c>
      <c r="F66" s="37">
        <v>566.6</v>
      </c>
      <c r="G66" s="38">
        <v>563.45000000000005</v>
      </c>
      <c r="H66" s="38">
        <v>557.95000000000005</v>
      </c>
      <c r="I66" s="38">
        <v>554.80000000000007</v>
      </c>
      <c r="J66" s="38">
        <v>572.1</v>
      </c>
      <c r="K66" s="38">
        <v>575.24999999999989</v>
      </c>
      <c r="L66" s="38">
        <v>580.75</v>
      </c>
      <c r="M66" s="28">
        <v>569.75</v>
      </c>
      <c r="N66" s="28">
        <v>561.1</v>
      </c>
      <c r="O66" s="39">
        <v>10363750</v>
      </c>
      <c r="P66" s="40">
        <v>-2.7562749237626086E-2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44588</v>
      </c>
      <c r="E67" s="37">
        <v>1989.9</v>
      </c>
      <c r="F67" s="37">
        <v>1987.9833333333333</v>
      </c>
      <c r="G67" s="38">
        <v>1959.9166666666667</v>
      </c>
      <c r="H67" s="38">
        <v>1929.9333333333334</v>
      </c>
      <c r="I67" s="38">
        <v>1901.8666666666668</v>
      </c>
      <c r="J67" s="38">
        <v>2017.9666666666667</v>
      </c>
      <c r="K67" s="38">
        <v>2046.0333333333333</v>
      </c>
      <c r="L67" s="38">
        <v>2076.0166666666664</v>
      </c>
      <c r="M67" s="28">
        <v>2016.05</v>
      </c>
      <c r="N67" s="28">
        <v>1958</v>
      </c>
      <c r="O67" s="39">
        <v>437750</v>
      </c>
      <c r="P67" s="40">
        <v>-4.3691971600218461E-2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44588</v>
      </c>
      <c r="E68" s="37">
        <v>2573.8000000000002</v>
      </c>
      <c r="F68" s="37">
        <v>2572.4499999999998</v>
      </c>
      <c r="G68" s="38">
        <v>2538.0499999999997</v>
      </c>
      <c r="H68" s="38">
        <v>2502.2999999999997</v>
      </c>
      <c r="I68" s="38">
        <v>2467.8999999999996</v>
      </c>
      <c r="J68" s="38">
        <v>2608.1999999999998</v>
      </c>
      <c r="K68" s="38">
        <v>2642.5999999999995</v>
      </c>
      <c r="L68" s="38">
        <v>2678.35</v>
      </c>
      <c r="M68" s="28">
        <v>2606.85</v>
      </c>
      <c r="N68" s="28">
        <v>2536.6999999999998</v>
      </c>
      <c r="O68" s="39">
        <v>2076500</v>
      </c>
      <c r="P68" s="40">
        <v>2.669962917181706E-2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44588</v>
      </c>
      <c r="E69" s="37">
        <v>294</v>
      </c>
      <c r="F69" s="37">
        <v>289.71666666666664</v>
      </c>
      <c r="G69" s="38">
        <v>283.5333333333333</v>
      </c>
      <c r="H69" s="38">
        <v>273.06666666666666</v>
      </c>
      <c r="I69" s="38">
        <v>266.88333333333333</v>
      </c>
      <c r="J69" s="38">
        <v>300.18333333333328</v>
      </c>
      <c r="K69" s="38">
        <v>306.36666666666656</v>
      </c>
      <c r="L69" s="38">
        <v>316.83333333333326</v>
      </c>
      <c r="M69" s="28">
        <v>295.89999999999998</v>
      </c>
      <c r="N69" s="28">
        <v>279.25</v>
      </c>
      <c r="O69" s="39">
        <v>15750400</v>
      </c>
      <c r="P69" s="40">
        <v>4.9897270325799823E-3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44588</v>
      </c>
      <c r="E70" s="37">
        <v>4488.1000000000004</v>
      </c>
      <c r="F70" s="37">
        <v>4498.333333333333</v>
      </c>
      <c r="G70" s="38">
        <v>4456.1666666666661</v>
      </c>
      <c r="H70" s="38">
        <v>4424.2333333333327</v>
      </c>
      <c r="I70" s="38">
        <v>4382.0666666666657</v>
      </c>
      <c r="J70" s="38">
        <v>4530.2666666666664</v>
      </c>
      <c r="K70" s="38">
        <v>4572.4333333333325</v>
      </c>
      <c r="L70" s="38">
        <v>4604.3666666666668</v>
      </c>
      <c r="M70" s="28">
        <v>4540.5</v>
      </c>
      <c r="N70" s="28">
        <v>4466.3999999999996</v>
      </c>
      <c r="O70" s="39">
        <v>2891000</v>
      </c>
      <c r="P70" s="40">
        <v>1.3425877239106812E-2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44588</v>
      </c>
      <c r="E71" s="37">
        <v>5265.4</v>
      </c>
      <c r="F71" s="37">
        <v>5257.1</v>
      </c>
      <c r="G71" s="38">
        <v>5214.9000000000005</v>
      </c>
      <c r="H71" s="38">
        <v>5164.4000000000005</v>
      </c>
      <c r="I71" s="38">
        <v>5122.2000000000007</v>
      </c>
      <c r="J71" s="38">
        <v>5307.6</v>
      </c>
      <c r="K71" s="38">
        <v>5349.8000000000011</v>
      </c>
      <c r="L71" s="38">
        <v>5400.3</v>
      </c>
      <c r="M71" s="28">
        <v>5299.3</v>
      </c>
      <c r="N71" s="28">
        <v>5206.6000000000004</v>
      </c>
      <c r="O71" s="39">
        <v>647750</v>
      </c>
      <c r="P71" s="40">
        <v>-4.4440346671583995E-2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44588</v>
      </c>
      <c r="E72" s="37">
        <v>409.8</v>
      </c>
      <c r="F72" s="37">
        <v>407.45</v>
      </c>
      <c r="G72" s="38">
        <v>401.75</v>
      </c>
      <c r="H72" s="38">
        <v>393.7</v>
      </c>
      <c r="I72" s="38">
        <v>388</v>
      </c>
      <c r="J72" s="38">
        <v>415.5</v>
      </c>
      <c r="K72" s="38">
        <v>421.19999999999993</v>
      </c>
      <c r="L72" s="38">
        <v>429.25</v>
      </c>
      <c r="M72" s="28">
        <v>413.15</v>
      </c>
      <c r="N72" s="28">
        <v>399.4</v>
      </c>
      <c r="O72" s="39">
        <v>31125600</v>
      </c>
      <c r="P72" s="40">
        <v>-4.2755344418052253E-3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44588</v>
      </c>
      <c r="E73" s="37">
        <v>4694</v>
      </c>
      <c r="F73" s="37">
        <v>4698.5</v>
      </c>
      <c r="G73" s="38">
        <v>4655.5</v>
      </c>
      <c r="H73" s="38">
        <v>4617</v>
      </c>
      <c r="I73" s="38">
        <v>4574</v>
      </c>
      <c r="J73" s="38">
        <v>4737</v>
      </c>
      <c r="K73" s="38">
        <v>4780</v>
      </c>
      <c r="L73" s="38">
        <v>4818.5</v>
      </c>
      <c r="M73" s="28">
        <v>4741.5</v>
      </c>
      <c r="N73" s="28">
        <v>4660</v>
      </c>
      <c r="O73" s="39">
        <v>2773000</v>
      </c>
      <c r="P73" s="40">
        <v>-2.1141649048625794E-3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44588</v>
      </c>
      <c r="E74" s="37">
        <v>2729.2</v>
      </c>
      <c r="F74" s="37">
        <v>2724.6333333333332</v>
      </c>
      <c r="G74" s="38">
        <v>2695.7666666666664</v>
      </c>
      <c r="H74" s="38">
        <v>2662.333333333333</v>
      </c>
      <c r="I74" s="38">
        <v>2633.4666666666662</v>
      </c>
      <c r="J74" s="38">
        <v>2758.0666666666666</v>
      </c>
      <c r="K74" s="38">
        <v>2786.9333333333334</v>
      </c>
      <c r="L74" s="38">
        <v>2820.3666666666668</v>
      </c>
      <c r="M74" s="28">
        <v>2753.5</v>
      </c>
      <c r="N74" s="28">
        <v>2691.2</v>
      </c>
      <c r="O74" s="39">
        <v>2580900</v>
      </c>
      <c r="P74" s="40">
        <v>4.8038658328595794E-2</v>
      </c>
    </row>
    <row r="75" spans="1:16" ht="12.75" customHeight="1">
      <c r="A75" s="28">
        <v>65</v>
      </c>
      <c r="B75" s="29" t="s">
        <v>49</v>
      </c>
      <c r="C75" s="314" t="s">
        <v>101</v>
      </c>
      <c r="D75" s="31">
        <v>44588</v>
      </c>
      <c r="E75" s="37">
        <v>1868.8</v>
      </c>
      <c r="F75" s="37">
        <v>1864.1166666666668</v>
      </c>
      <c r="G75" s="38">
        <v>1856.7333333333336</v>
      </c>
      <c r="H75" s="38">
        <v>1844.6666666666667</v>
      </c>
      <c r="I75" s="38">
        <v>1837.2833333333335</v>
      </c>
      <c r="J75" s="38">
        <v>1876.1833333333336</v>
      </c>
      <c r="K75" s="38">
        <v>1883.5666666666668</v>
      </c>
      <c r="L75" s="38">
        <v>1895.6333333333337</v>
      </c>
      <c r="M75" s="28">
        <v>1871.5</v>
      </c>
      <c r="N75" s="28">
        <v>1852.05</v>
      </c>
      <c r="O75" s="39">
        <v>6685800</v>
      </c>
      <c r="P75" s="40">
        <v>-1.0420058612829698E-2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44588</v>
      </c>
      <c r="E76" s="37">
        <v>180.55</v>
      </c>
      <c r="F76" s="37">
        <v>179.98333333333335</v>
      </c>
      <c r="G76" s="38">
        <v>178.66666666666669</v>
      </c>
      <c r="H76" s="38">
        <v>176.78333333333333</v>
      </c>
      <c r="I76" s="38">
        <v>175.46666666666667</v>
      </c>
      <c r="J76" s="38">
        <v>181.8666666666667</v>
      </c>
      <c r="K76" s="38">
        <v>183.18333333333337</v>
      </c>
      <c r="L76" s="38">
        <v>185.06666666666672</v>
      </c>
      <c r="M76" s="28">
        <v>181.3</v>
      </c>
      <c r="N76" s="28">
        <v>178.1</v>
      </c>
      <c r="O76" s="39">
        <v>22993200</v>
      </c>
      <c r="P76" s="40">
        <v>-1.9195331695331695E-2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44588</v>
      </c>
      <c r="E77" s="37">
        <v>98.95</v>
      </c>
      <c r="F77" s="37">
        <v>98.833333333333329</v>
      </c>
      <c r="G77" s="38">
        <v>97.61666666666666</v>
      </c>
      <c r="H77" s="38">
        <v>96.283333333333331</v>
      </c>
      <c r="I77" s="38">
        <v>95.066666666666663</v>
      </c>
      <c r="J77" s="38">
        <v>100.16666666666666</v>
      </c>
      <c r="K77" s="38">
        <v>101.38333333333333</v>
      </c>
      <c r="L77" s="38">
        <v>102.71666666666665</v>
      </c>
      <c r="M77" s="28">
        <v>100.05</v>
      </c>
      <c r="N77" s="28">
        <v>97.5</v>
      </c>
      <c r="O77" s="39">
        <v>100320000</v>
      </c>
      <c r="P77" s="40">
        <v>2.1380574221136223E-2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44588</v>
      </c>
      <c r="E78" s="37">
        <v>170.6</v>
      </c>
      <c r="F78" s="37">
        <v>169.33333333333334</v>
      </c>
      <c r="G78" s="38">
        <v>166.66666666666669</v>
      </c>
      <c r="H78" s="38">
        <v>162.73333333333335</v>
      </c>
      <c r="I78" s="38">
        <v>160.06666666666669</v>
      </c>
      <c r="J78" s="38">
        <v>173.26666666666668</v>
      </c>
      <c r="K78" s="38">
        <v>175.93333333333337</v>
      </c>
      <c r="L78" s="38">
        <v>179.86666666666667</v>
      </c>
      <c r="M78" s="28">
        <v>172</v>
      </c>
      <c r="N78" s="28">
        <v>165.4</v>
      </c>
      <c r="O78" s="39">
        <v>13676000</v>
      </c>
      <c r="P78" s="40">
        <v>-9.4966761633428305E-4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44588</v>
      </c>
      <c r="E79" s="37">
        <v>148.05000000000001</v>
      </c>
      <c r="F79" s="37">
        <v>146.26666666666668</v>
      </c>
      <c r="G79" s="38">
        <v>144.13333333333335</v>
      </c>
      <c r="H79" s="38">
        <v>140.21666666666667</v>
      </c>
      <c r="I79" s="38">
        <v>138.08333333333334</v>
      </c>
      <c r="J79" s="38">
        <v>150.18333333333337</v>
      </c>
      <c r="K79" s="38">
        <v>152.31666666666669</v>
      </c>
      <c r="L79" s="38">
        <v>156.23333333333338</v>
      </c>
      <c r="M79" s="28">
        <v>148.4</v>
      </c>
      <c r="N79" s="28">
        <v>142.35</v>
      </c>
      <c r="O79" s="39">
        <v>37191700</v>
      </c>
      <c r="P79" s="40">
        <v>4.579759862778731E-2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44588</v>
      </c>
      <c r="E80" s="37">
        <v>498.6</v>
      </c>
      <c r="F80" s="37">
        <v>496.31666666666666</v>
      </c>
      <c r="G80" s="38">
        <v>491.33333333333331</v>
      </c>
      <c r="H80" s="38">
        <v>484.06666666666666</v>
      </c>
      <c r="I80" s="38">
        <v>479.08333333333331</v>
      </c>
      <c r="J80" s="38">
        <v>503.58333333333331</v>
      </c>
      <c r="K80" s="38">
        <v>508.56666666666666</v>
      </c>
      <c r="L80" s="38">
        <v>515.83333333333326</v>
      </c>
      <c r="M80" s="28">
        <v>501.3</v>
      </c>
      <c r="N80" s="28">
        <v>489.05</v>
      </c>
      <c r="O80" s="39">
        <v>8651450</v>
      </c>
      <c r="P80" s="40">
        <v>8.9860515021459222E-3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44588</v>
      </c>
      <c r="E81" s="37">
        <v>44.15</v>
      </c>
      <c r="F81" s="37">
        <v>43.566666666666663</v>
      </c>
      <c r="G81" s="38">
        <v>42.783333333333324</v>
      </c>
      <c r="H81" s="38">
        <v>41.416666666666664</v>
      </c>
      <c r="I81" s="38">
        <v>40.633333333333326</v>
      </c>
      <c r="J81" s="38">
        <v>44.933333333333323</v>
      </c>
      <c r="K81" s="38">
        <v>45.716666666666654</v>
      </c>
      <c r="L81" s="38">
        <v>47.083333333333321</v>
      </c>
      <c r="M81" s="28">
        <v>44.35</v>
      </c>
      <c r="N81" s="28">
        <v>42.2</v>
      </c>
      <c r="O81" s="39">
        <v>85612500</v>
      </c>
      <c r="P81" s="40">
        <v>3.2004339571467318E-2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44588</v>
      </c>
      <c r="E82" s="37">
        <v>489.75</v>
      </c>
      <c r="F82" s="37">
        <v>485.05</v>
      </c>
      <c r="G82" s="38">
        <v>477.55</v>
      </c>
      <c r="H82" s="38">
        <v>465.35</v>
      </c>
      <c r="I82" s="38">
        <v>457.85</v>
      </c>
      <c r="J82" s="38">
        <v>497.25</v>
      </c>
      <c r="K82" s="38">
        <v>504.75</v>
      </c>
      <c r="L82" s="38">
        <v>516.95000000000005</v>
      </c>
      <c r="M82" s="28">
        <v>492.55</v>
      </c>
      <c r="N82" s="28">
        <v>472.85</v>
      </c>
      <c r="O82" s="39">
        <v>3296800</v>
      </c>
      <c r="P82" s="40">
        <v>-4.3740573152337855E-2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44588</v>
      </c>
      <c r="E83" s="37">
        <v>938.2</v>
      </c>
      <c r="F83" s="37">
        <v>941.68333333333339</v>
      </c>
      <c r="G83" s="38">
        <v>926.26666666666677</v>
      </c>
      <c r="H83" s="38">
        <v>914.33333333333337</v>
      </c>
      <c r="I83" s="38">
        <v>898.91666666666674</v>
      </c>
      <c r="J83" s="38">
        <v>953.61666666666679</v>
      </c>
      <c r="K83" s="38">
        <v>969.0333333333333</v>
      </c>
      <c r="L83" s="38">
        <v>980.96666666666681</v>
      </c>
      <c r="M83" s="28">
        <v>957.1</v>
      </c>
      <c r="N83" s="28">
        <v>929.75</v>
      </c>
      <c r="O83" s="39">
        <v>5063500</v>
      </c>
      <c r="P83" s="40">
        <v>-2.8864595320291522E-2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44588</v>
      </c>
      <c r="E84" s="37">
        <v>1855.85</v>
      </c>
      <c r="F84" s="37">
        <v>1868.5833333333333</v>
      </c>
      <c r="G84" s="38">
        <v>1810.0166666666664</v>
      </c>
      <c r="H84" s="38">
        <v>1764.1833333333332</v>
      </c>
      <c r="I84" s="38">
        <v>1705.6166666666663</v>
      </c>
      <c r="J84" s="38">
        <v>1914.4166666666665</v>
      </c>
      <c r="K84" s="38">
        <v>1972.9833333333336</v>
      </c>
      <c r="L84" s="38">
        <v>2018.8166666666666</v>
      </c>
      <c r="M84" s="28">
        <v>1927.15</v>
      </c>
      <c r="N84" s="28">
        <v>1822.75</v>
      </c>
      <c r="O84" s="39">
        <v>3830775</v>
      </c>
      <c r="P84" s="40">
        <v>9.6796299468905264E-3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44588</v>
      </c>
      <c r="E85" s="37">
        <v>317.35000000000002</v>
      </c>
      <c r="F85" s="37">
        <v>316.05</v>
      </c>
      <c r="G85" s="38">
        <v>309.35000000000002</v>
      </c>
      <c r="H85" s="38">
        <v>301.35000000000002</v>
      </c>
      <c r="I85" s="38">
        <v>294.65000000000003</v>
      </c>
      <c r="J85" s="38">
        <v>324.05</v>
      </c>
      <c r="K85" s="38">
        <v>330.74999999999994</v>
      </c>
      <c r="L85" s="38">
        <v>338.75</v>
      </c>
      <c r="M85" s="28">
        <v>322.75</v>
      </c>
      <c r="N85" s="28">
        <v>308.05</v>
      </c>
      <c r="O85" s="39">
        <v>15715450</v>
      </c>
      <c r="P85" s="40">
        <v>-5.771375464684015E-2</v>
      </c>
    </row>
    <row r="86" spans="1:16" ht="12.75" customHeight="1">
      <c r="A86" s="28">
        <v>76</v>
      </c>
      <c r="B86" s="29" t="s">
        <v>42</v>
      </c>
      <c r="C86" s="273" t="s">
        <v>111</v>
      </c>
      <c r="D86" s="31">
        <v>44588</v>
      </c>
      <c r="E86" s="37">
        <v>1812</v>
      </c>
      <c r="F86" s="37">
        <v>1825.9666666666665</v>
      </c>
      <c r="G86" s="38">
        <v>1787.0333333333328</v>
      </c>
      <c r="H86" s="38">
        <v>1762.0666666666664</v>
      </c>
      <c r="I86" s="38">
        <v>1723.1333333333328</v>
      </c>
      <c r="J86" s="38">
        <v>1850.9333333333329</v>
      </c>
      <c r="K86" s="38">
        <v>1889.8666666666668</v>
      </c>
      <c r="L86" s="38">
        <v>1914.833333333333</v>
      </c>
      <c r="M86" s="28">
        <v>1864.9</v>
      </c>
      <c r="N86" s="28">
        <v>1801</v>
      </c>
      <c r="O86" s="39">
        <v>10408200</v>
      </c>
      <c r="P86" s="40">
        <v>-1.4127512190675842E-3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44588</v>
      </c>
      <c r="E87" s="37">
        <v>319.89999999999998</v>
      </c>
      <c r="F87" s="37">
        <v>317.61666666666662</v>
      </c>
      <c r="G87" s="38">
        <v>310.53333333333325</v>
      </c>
      <c r="H87" s="38">
        <v>301.16666666666663</v>
      </c>
      <c r="I87" s="38">
        <v>294.08333333333326</v>
      </c>
      <c r="J87" s="38">
        <v>326.98333333333323</v>
      </c>
      <c r="K87" s="38">
        <v>334.06666666666661</v>
      </c>
      <c r="L87" s="38">
        <v>343.43333333333322</v>
      </c>
      <c r="M87" s="28">
        <v>324.7</v>
      </c>
      <c r="N87" s="28">
        <v>308.25</v>
      </c>
      <c r="O87" s="39">
        <v>2170900</v>
      </c>
      <c r="P87" s="40">
        <v>3.2336297493936947E-2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44588</v>
      </c>
      <c r="E88" s="37">
        <v>697.9</v>
      </c>
      <c r="F88" s="37">
        <v>690.19999999999993</v>
      </c>
      <c r="G88" s="38">
        <v>680.69999999999982</v>
      </c>
      <c r="H88" s="38">
        <v>663.49999999999989</v>
      </c>
      <c r="I88" s="38">
        <v>653.99999999999977</v>
      </c>
      <c r="J88" s="38">
        <v>707.39999999999986</v>
      </c>
      <c r="K88" s="38">
        <v>716.90000000000009</v>
      </c>
      <c r="L88" s="38">
        <v>734.09999999999991</v>
      </c>
      <c r="M88" s="28">
        <v>699.7</v>
      </c>
      <c r="N88" s="28">
        <v>673</v>
      </c>
      <c r="O88" s="39">
        <v>2182500</v>
      </c>
      <c r="P88" s="40">
        <v>6.139817629179331E-2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44588</v>
      </c>
      <c r="E89" s="37">
        <v>1436.35</v>
      </c>
      <c r="F89" s="37">
        <v>1418.1166666666668</v>
      </c>
      <c r="G89" s="38">
        <v>1391.2333333333336</v>
      </c>
      <c r="H89" s="38">
        <v>1346.1166666666668</v>
      </c>
      <c r="I89" s="38">
        <v>1319.2333333333336</v>
      </c>
      <c r="J89" s="38">
        <v>1463.2333333333336</v>
      </c>
      <c r="K89" s="38">
        <v>1490.1166666666668</v>
      </c>
      <c r="L89" s="38">
        <v>1535.2333333333336</v>
      </c>
      <c r="M89" s="28">
        <v>1445</v>
      </c>
      <c r="N89" s="28">
        <v>1373</v>
      </c>
      <c r="O89" s="39">
        <v>3293650</v>
      </c>
      <c r="P89" s="40">
        <v>7.8885949898864161E-2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44588</v>
      </c>
      <c r="E90" s="37">
        <v>1313.8</v>
      </c>
      <c r="F90" s="37">
        <v>1314.1000000000001</v>
      </c>
      <c r="G90" s="38">
        <v>1298.7000000000003</v>
      </c>
      <c r="H90" s="38">
        <v>1283.6000000000001</v>
      </c>
      <c r="I90" s="38">
        <v>1268.2000000000003</v>
      </c>
      <c r="J90" s="38">
        <v>1329.2000000000003</v>
      </c>
      <c r="K90" s="38">
        <v>1344.6000000000004</v>
      </c>
      <c r="L90" s="38">
        <v>1359.7000000000003</v>
      </c>
      <c r="M90" s="28">
        <v>1329.5</v>
      </c>
      <c r="N90" s="28">
        <v>1299</v>
      </c>
      <c r="O90" s="39">
        <v>4033000</v>
      </c>
      <c r="P90" s="40">
        <v>3.4834535954217467E-3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44588</v>
      </c>
      <c r="E91" s="37">
        <v>1194.0999999999999</v>
      </c>
      <c r="F91" s="37">
        <v>1197.7</v>
      </c>
      <c r="G91" s="38">
        <v>1181.4000000000001</v>
      </c>
      <c r="H91" s="38">
        <v>1168.7</v>
      </c>
      <c r="I91" s="38">
        <v>1152.4000000000001</v>
      </c>
      <c r="J91" s="38">
        <v>1210.4000000000001</v>
      </c>
      <c r="K91" s="38">
        <v>1226.6999999999998</v>
      </c>
      <c r="L91" s="38">
        <v>1239.4000000000001</v>
      </c>
      <c r="M91" s="28">
        <v>1214</v>
      </c>
      <c r="N91" s="28">
        <v>1185</v>
      </c>
      <c r="O91" s="39">
        <v>27111700</v>
      </c>
      <c r="P91" s="40">
        <v>7.8467407345529469E-2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44588</v>
      </c>
      <c r="E92" s="37">
        <v>2626.9</v>
      </c>
      <c r="F92" s="37">
        <v>2642.75</v>
      </c>
      <c r="G92" s="38">
        <v>2601</v>
      </c>
      <c r="H92" s="38">
        <v>2575.1</v>
      </c>
      <c r="I92" s="38">
        <v>2533.35</v>
      </c>
      <c r="J92" s="38">
        <v>2668.65</v>
      </c>
      <c r="K92" s="38">
        <v>2710.4</v>
      </c>
      <c r="L92" s="38">
        <v>2736.3</v>
      </c>
      <c r="M92" s="28">
        <v>2684.5</v>
      </c>
      <c r="N92" s="28">
        <v>2616.85</v>
      </c>
      <c r="O92" s="39">
        <v>13951200</v>
      </c>
      <c r="P92" s="40">
        <v>1.6169915217201295E-2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44588</v>
      </c>
      <c r="E93" s="37">
        <v>2397.6</v>
      </c>
      <c r="F93" s="37">
        <v>2410.5666666666666</v>
      </c>
      <c r="G93" s="38">
        <v>2374.2833333333333</v>
      </c>
      <c r="H93" s="38">
        <v>2350.9666666666667</v>
      </c>
      <c r="I93" s="38">
        <v>2314.6833333333334</v>
      </c>
      <c r="J93" s="38">
        <v>2433.8833333333332</v>
      </c>
      <c r="K93" s="38">
        <v>2470.1666666666661</v>
      </c>
      <c r="L93" s="38">
        <v>2493.4833333333331</v>
      </c>
      <c r="M93" s="28">
        <v>2446.85</v>
      </c>
      <c r="N93" s="28">
        <v>2387.25</v>
      </c>
      <c r="O93" s="39">
        <v>3337600</v>
      </c>
      <c r="P93" s="40">
        <v>1.8181818181818181E-2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44588</v>
      </c>
      <c r="E94" s="37">
        <v>1523.95</v>
      </c>
      <c r="F94" s="37">
        <v>1529.2333333333333</v>
      </c>
      <c r="G94" s="38">
        <v>1511.2666666666667</v>
      </c>
      <c r="H94" s="38">
        <v>1498.5833333333333</v>
      </c>
      <c r="I94" s="38">
        <v>1480.6166666666666</v>
      </c>
      <c r="J94" s="38">
        <v>1541.9166666666667</v>
      </c>
      <c r="K94" s="38">
        <v>1559.8833333333334</v>
      </c>
      <c r="L94" s="38">
        <v>1572.5666666666668</v>
      </c>
      <c r="M94" s="28">
        <v>1547.2</v>
      </c>
      <c r="N94" s="28">
        <v>1516.55</v>
      </c>
      <c r="O94" s="39">
        <v>38501100</v>
      </c>
      <c r="P94" s="40">
        <v>-3.7124661283888805E-2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44588</v>
      </c>
      <c r="E95" s="37">
        <v>658.35</v>
      </c>
      <c r="F95" s="37">
        <v>661.05000000000007</v>
      </c>
      <c r="G95" s="38">
        <v>651.70000000000016</v>
      </c>
      <c r="H95" s="38">
        <v>645.05000000000007</v>
      </c>
      <c r="I95" s="38">
        <v>635.70000000000016</v>
      </c>
      <c r="J95" s="38">
        <v>667.70000000000016</v>
      </c>
      <c r="K95" s="38">
        <v>677.05000000000007</v>
      </c>
      <c r="L95" s="38">
        <v>683.70000000000016</v>
      </c>
      <c r="M95" s="28">
        <v>670.4</v>
      </c>
      <c r="N95" s="28">
        <v>654.4</v>
      </c>
      <c r="O95" s="39">
        <v>20560100</v>
      </c>
      <c r="P95" s="40">
        <v>4.1366713226603635E-3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44588</v>
      </c>
      <c r="E96" s="37">
        <v>2706.2</v>
      </c>
      <c r="F96" s="37">
        <v>2707.9</v>
      </c>
      <c r="G96" s="38">
        <v>2675.9</v>
      </c>
      <c r="H96" s="38">
        <v>2645.6</v>
      </c>
      <c r="I96" s="38">
        <v>2613.6</v>
      </c>
      <c r="J96" s="38">
        <v>2738.2000000000003</v>
      </c>
      <c r="K96" s="38">
        <v>2770.2000000000003</v>
      </c>
      <c r="L96" s="38">
        <v>2800.5000000000005</v>
      </c>
      <c r="M96" s="28">
        <v>2739.9</v>
      </c>
      <c r="N96" s="28">
        <v>2677.6</v>
      </c>
      <c r="O96" s="39">
        <v>3995700</v>
      </c>
      <c r="P96" s="40">
        <v>-1.3845698208203762E-2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44588</v>
      </c>
      <c r="E97" s="37">
        <v>504.6</v>
      </c>
      <c r="F97" s="37">
        <v>500.31666666666666</v>
      </c>
      <c r="G97" s="38">
        <v>494.63333333333333</v>
      </c>
      <c r="H97" s="38">
        <v>484.66666666666669</v>
      </c>
      <c r="I97" s="38">
        <v>478.98333333333335</v>
      </c>
      <c r="J97" s="38">
        <v>510.2833333333333</v>
      </c>
      <c r="K97" s="38">
        <v>515.96666666666658</v>
      </c>
      <c r="L97" s="38">
        <v>525.93333333333328</v>
      </c>
      <c r="M97" s="28">
        <v>506</v>
      </c>
      <c r="N97" s="28">
        <v>490.35</v>
      </c>
      <c r="O97" s="39">
        <v>32499400</v>
      </c>
      <c r="P97" s="40">
        <v>3.6656036758906836E-2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44588</v>
      </c>
      <c r="E98" s="37">
        <v>130.15</v>
      </c>
      <c r="F98" s="37">
        <v>129.44999999999999</v>
      </c>
      <c r="G98" s="38">
        <v>126.89999999999998</v>
      </c>
      <c r="H98" s="38">
        <v>123.64999999999999</v>
      </c>
      <c r="I98" s="38">
        <v>121.09999999999998</v>
      </c>
      <c r="J98" s="38">
        <v>132.69999999999999</v>
      </c>
      <c r="K98" s="38">
        <v>135.25</v>
      </c>
      <c r="L98" s="38">
        <v>138.49999999999997</v>
      </c>
      <c r="M98" s="28">
        <v>132</v>
      </c>
      <c r="N98" s="28">
        <v>126.2</v>
      </c>
      <c r="O98" s="39">
        <v>15351000</v>
      </c>
      <c r="P98" s="40">
        <v>4.6920821114369501E-2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44588</v>
      </c>
      <c r="E99" s="37">
        <v>324.45</v>
      </c>
      <c r="F99" s="37">
        <v>323.91666666666663</v>
      </c>
      <c r="G99" s="38">
        <v>318.68333333333328</v>
      </c>
      <c r="H99" s="38">
        <v>312.91666666666663</v>
      </c>
      <c r="I99" s="38">
        <v>307.68333333333328</v>
      </c>
      <c r="J99" s="38">
        <v>329.68333333333328</v>
      </c>
      <c r="K99" s="38">
        <v>334.91666666666663</v>
      </c>
      <c r="L99" s="38">
        <v>340.68333333333328</v>
      </c>
      <c r="M99" s="28">
        <v>329.15</v>
      </c>
      <c r="N99" s="28">
        <v>318.14999999999998</v>
      </c>
      <c r="O99" s="39">
        <v>12395700</v>
      </c>
      <c r="P99" s="40">
        <v>-2.8236316246741965E-3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44588</v>
      </c>
      <c r="E100" s="37">
        <v>2318.6999999999998</v>
      </c>
      <c r="F100" s="37">
        <v>2334.7000000000003</v>
      </c>
      <c r="G100" s="38">
        <v>2297.4000000000005</v>
      </c>
      <c r="H100" s="38">
        <v>2276.1000000000004</v>
      </c>
      <c r="I100" s="38">
        <v>2238.8000000000006</v>
      </c>
      <c r="J100" s="38">
        <v>2356.0000000000005</v>
      </c>
      <c r="K100" s="38">
        <v>2393.3000000000006</v>
      </c>
      <c r="L100" s="38">
        <v>2414.6000000000004</v>
      </c>
      <c r="M100" s="28">
        <v>2372</v>
      </c>
      <c r="N100" s="28">
        <v>2313.4</v>
      </c>
      <c r="O100" s="39">
        <v>9648000</v>
      </c>
      <c r="P100" s="40">
        <v>5.2631578947368418E-2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44588</v>
      </c>
      <c r="E101" s="37">
        <v>45700.800000000003</v>
      </c>
      <c r="F101" s="37">
        <v>45400.316666666673</v>
      </c>
      <c r="G101" s="38">
        <v>44800.633333333346</v>
      </c>
      <c r="H101" s="38">
        <v>43900.466666666674</v>
      </c>
      <c r="I101" s="38">
        <v>43300.783333333347</v>
      </c>
      <c r="J101" s="38">
        <v>46300.483333333344</v>
      </c>
      <c r="K101" s="38">
        <v>46900.166666666679</v>
      </c>
      <c r="L101" s="38">
        <v>47800.333333333343</v>
      </c>
      <c r="M101" s="28">
        <v>46000</v>
      </c>
      <c r="N101" s="28">
        <v>44500.15</v>
      </c>
      <c r="O101" s="39">
        <v>10050</v>
      </c>
      <c r="P101" s="40">
        <v>2.1341463414634148E-2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44588</v>
      </c>
      <c r="E102" s="37">
        <v>219.05</v>
      </c>
      <c r="F102" s="37">
        <v>219.48333333333335</v>
      </c>
      <c r="G102" s="38">
        <v>217.16666666666669</v>
      </c>
      <c r="H102" s="38">
        <v>215.28333333333333</v>
      </c>
      <c r="I102" s="38">
        <v>212.96666666666667</v>
      </c>
      <c r="J102" s="38">
        <v>221.3666666666667</v>
      </c>
      <c r="K102" s="38">
        <v>223.68333333333337</v>
      </c>
      <c r="L102" s="38">
        <v>225.56666666666672</v>
      </c>
      <c r="M102" s="28">
        <v>221.8</v>
      </c>
      <c r="N102" s="28">
        <v>217.6</v>
      </c>
      <c r="O102" s="39">
        <v>36254500</v>
      </c>
      <c r="P102" s="40">
        <v>-1.5157894736842105E-2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44588</v>
      </c>
      <c r="E103" s="37">
        <v>811.75</v>
      </c>
      <c r="F103" s="37">
        <v>813.41666666666663</v>
      </c>
      <c r="G103" s="38">
        <v>803.83333333333326</v>
      </c>
      <c r="H103" s="38">
        <v>795.91666666666663</v>
      </c>
      <c r="I103" s="38">
        <v>786.33333333333326</v>
      </c>
      <c r="J103" s="38">
        <v>821.33333333333326</v>
      </c>
      <c r="K103" s="38">
        <v>830.91666666666652</v>
      </c>
      <c r="L103" s="38">
        <v>838.83333333333326</v>
      </c>
      <c r="M103" s="28">
        <v>823</v>
      </c>
      <c r="N103" s="28">
        <v>805.5</v>
      </c>
      <c r="O103" s="39">
        <v>72208125</v>
      </c>
      <c r="P103" s="40">
        <v>2.7891955372871403E-2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44588</v>
      </c>
      <c r="E104" s="37">
        <v>1423.15</v>
      </c>
      <c r="F104" s="37">
        <v>1431.05</v>
      </c>
      <c r="G104" s="38">
        <v>1405.55</v>
      </c>
      <c r="H104" s="38">
        <v>1387.95</v>
      </c>
      <c r="I104" s="38">
        <v>1362.45</v>
      </c>
      <c r="J104" s="38">
        <v>1448.6499999999999</v>
      </c>
      <c r="K104" s="38">
        <v>1474.1499999999999</v>
      </c>
      <c r="L104" s="38">
        <v>1491.7499999999998</v>
      </c>
      <c r="M104" s="28">
        <v>1456.55</v>
      </c>
      <c r="N104" s="28">
        <v>1413.45</v>
      </c>
      <c r="O104" s="39">
        <v>3047250</v>
      </c>
      <c r="P104" s="40">
        <v>-1.3483764446890478E-2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44588</v>
      </c>
      <c r="E105" s="37">
        <v>574.35</v>
      </c>
      <c r="F105" s="37">
        <v>578.95000000000005</v>
      </c>
      <c r="G105" s="38">
        <v>559.70000000000005</v>
      </c>
      <c r="H105" s="38">
        <v>545.04999999999995</v>
      </c>
      <c r="I105" s="38">
        <v>525.79999999999995</v>
      </c>
      <c r="J105" s="38">
        <v>593.60000000000014</v>
      </c>
      <c r="K105" s="38">
        <v>612.85000000000014</v>
      </c>
      <c r="L105" s="38">
        <v>627.50000000000023</v>
      </c>
      <c r="M105" s="28">
        <v>598.20000000000005</v>
      </c>
      <c r="N105" s="28">
        <v>564.29999999999995</v>
      </c>
      <c r="O105" s="39">
        <v>4931250</v>
      </c>
      <c r="P105" s="40">
        <v>1.4190960974857319E-2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44588</v>
      </c>
      <c r="E106" s="37">
        <v>12.05</v>
      </c>
      <c r="F106" s="37">
        <v>11.683333333333332</v>
      </c>
      <c r="G106" s="38">
        <v>11.266666666666664</v>
      </c>
      <c r="H106" s="38">
        <v>10.483333333333333</v>
      </c>
      <c r="I106" s="38">
        <v>10.066666666666665</v>
      </c>
      <c r="J106" s="38">
        <v>12.466666666666663</v>
      </c>
      <c r="K106" s="38">
        <v>12.883333333333331</v>
      </c>
      <c r="L106" s="38">
        <v>13.666666666666663</v>
      </c>
      <c r="M106" s="28">
        <v>12.1</v>
      </c>
      <c r="N106" s="28">
        <v>10.9</v>
      </c>
      <c r="O106" s="39">
        <v>727370000</v>
      </c>
      <c r="P106" s="40">
        <v>-2.2115565593826464E-2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44588</v>
      </c>
      <c r="E107" s="37">
        <v>65</v>
      </c>
      <c r="F107" s="37">
        <v>64.11666666666666</v>
      </c>
      <c r="G107" s="38">
        <v>62.98333333333332</v>
      </c>
      <c r="H107" s="38">
        <v>60.966666666666661</v>
      </c>
      <c r="I107" s="38">
        <v>59.833333333333321</v>
      </c>
      <c r="J107" s="38">
        <v>66.133333333333326</v>
      </c>
      <c r="K107" s="38">
        <v>67.26666666666668</v>
      </c>
      <c r="L107" s="38">
        <v>69.283333333333317</v>
      </c>
      <c r="M107" s="28">
        <v>65.25</v>
      </c>
      <c r="N107" s="28">
        <v>62.1</v>
      </c>
      <c r="O107" s="39">
        <v>77980000</v>
      </c>
      <c r="P107" s="40">
        <v>9.0171955822731714E-2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44588</v>
      </c>
      <c r="E108" s="37">
        <v>49.15</v>
      </c>
      <c r="F108" s="37">
        <v>48.6</v>
      </c>
      <c r="G108" s="38">
        <v>47.85</v>
      </c>
      <c r="H108" s="38">
        <v>46.55</v>
      </c>
      <c r="I108" s="38">
        <v>45.8</v>
      </c>
      <c r="J108" s="38">
        <v>49.900000000000006</v>
      </c>
      <c r="K108" s="38">
        <v>50.650000000000006</v>
      </c>
      <c r="L108" s="38">
        <v>51.95000000000001</v>
      </c>
      <c r="M108" s="28">
        <v>49.35</v>
      </c>
      <c r="N108" s="28">
        <v>47.3</v>
      </c>
      <c r="O108" s="39">
        <v>162759300</v>
      </c>
      <c r="P108" s="40">
        <v>-2.0769333511419793E-2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44588</v>
      </c>
      <c r="E109" s="37">
        <v>260.45</v>
      </c>
      <c r="F109" s="37">
        <v>257.89999999999998</v>
      </c>
      <c r="G109" s="38">
        <v>253.39999999999998</v>
      </c>
      <c r="H109" s="38">
        <v>246.35</v>
      </c>
      <c r="I109" s="38">
        <v>241.85</v>
      </c>
      <c r="J109" s="38">
        <v>264.94999999999993</v>
      </c>
      <c r="K109" s="38">
        <v>269.44999999999993</v>
      </c>
      <c r="L109" s="38">
        <v>276.49999999999994</v>
      </c>
      <c r="M109" s="28">
        <v>262.39999999999998</v>
      </c>
      <c r="N109" s="28">
        <v>250.85</v>
      </c>
      <c r="O109" s="39">
        <v>48011250</v>
      </c>
      <c r="P109" s="40">
        <v>-3.1145371019232265E-3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44588</v>
      </c>
      <c r="E110" s="37">
        <v>440.4</v>
      </c>
      <c r="F110" s="37">
        <v>444.3</v>
      </c>
      <c r="G110" s="38">
        <v>432.70000000000005</v>
      </c>
      <c r="H110" s="38">
        <v>425.00000000000006</v>
      </c>
      <c r="I110" s="38">
        <v>413.40000000000009</v>
      </c>
      <c r="J110" s="38">
        <v>452</v>
      </c>
      <c r="K110" s="38">
        <v>463.6</v>
      </c>
      <c r="L110" s="38">
        <v>471.29999999999995</v>
      </c>
      <c r="M110" s="28">
        <v>455.9</v>
      </c>
      <c r="N110" s="28">
        <v>436.6</v>
      </c>
      <c r="O110" s="39">
        <v>19144125</v>
      </c>
      <c r="P110" s="40">
        <v>0.12409171645406104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44588</v>
      </c>
      <c r="E111" s="37">
        <v>207.65</v>
      </c>
      <c r="F111" s="37">
        <v>206.73333333333335</v>
      </c>
      <c r="G111" s="38">
        <v>204.06666666666669</v>
      </c>
      <c r="H111" s="38">
        <v>200.48333333333335</v>
      </c>
      <c r="I111" s="38">
        <v>197.81666666666669</v>
      </c>
      <c r="J111" s="38">
        <v>210.31666666666669</v>
      </c>
      <c r="K111" s="38">
        <v>212.98333333333332</v>
      </c>
      <c r="L111" s="38">
        <v>216.56666666666669</v>
      </c>
      <c r="M111" s="28">
        <v>209.4</v>
      </c>
      <c r="N111" s="28">
        <v>203.15</v>
      </c>
      <c r="O111" s="39">
        <v>13851768</v>
      </c>
      <c r="P111" s="40">
        <v>0.05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44588</v>
      </c>
      <c r="E112" s="37">
        <v>238.45</v>
      </c>
      <c r="F112" s="37">
        <v>236.38333333333333</v>
      </c>
      <c r="G112" s="38">
        <v>232.76666666666665</v>
      </c>
      <c r="H112" s="38">
        <v>227.08333333333331</v>
      </c>
      <c r="I112" s="38">
        <v>223.46666666666664</v>
      </c>
      <c r="J112" s="38">
        <v>242.06666666666666</v>
      </c>
      <c r="K112" s="38">
        <v>245.68333333333334</v>
      </c>
      <c r="L112" s="38">
        <v>251.36666666666667</v>
      </c>
      <c r="M112" s="28">
        <v>240</v>
      </c>
      <c r="N112" s="28">
        <v>230.7</v>
      </c>
      <c r="O112" s="39">
        <v>14978500</v>
      </c>
      <c r="P112" s="40">
        <v>2.9126213592233011E-3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44588</v>
      </c>
      <c r="E113" s="37">
        <v>6365.95</v>
      </c>
      <c r="F113" s="37">
        <v>6409.7833333333328</v>
      </c>
      <c r="G113" s="38">
        <v>6309.7166666666653</v>
      </c>
      <c r="H113" s="38">
        <v>6253.4833333333327</v>
      </c>
      <c r="I113" s="38">
        <v>6153.4166666666652</v>
      </c>
      <c r="J113" s="38">
        <v>6466.0166666666655</v>
      </c>
      <c r="K113" s="38">
        <v>6566.083333333333</v>
      </c>
      <c r="L113" s="38">
        <v>6622.3166666666657</v>
      </c>
      <c r="M113" s="28">
        <v>6509.85</v>
      </c>
      <c r="N113" s="28">
        <v>6353.55</v>
      </c>
      <c r="O113" s="39">
        <v>263625</v>
      </c>
      <c r="P113" s="40">
        <v>9.3652769135034231E-2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44588</v>
      </c>
      <c r="E114" s="37">
        <v>2088.0500000000002</v>
      </c>
      <c r="F114" s="37">
        <v>2092.6166666666668</v>
      </c>
      <c r="G114" s="38">
        <v>2060.4833333333336</v>
      </c>
      <c r="H114" s="38">
        <v>2032.916666666667</v>
      </c>
      <c r="I114" s="38">
        <v>2000.7833333333338</v>
      </c>
      <c r="J114" s="38">
        <v>2120.1833333333334</v>
      </c>
      <c r="K114" s="38">
        <v>2152.3166666666666</v>
      </c>
      <c r="L114" s="38">
        <v>2179.8833333333332</v>
      </c>
      <c r="M114" s="28">
        <v>2124.75</v>
      </c>
      <c r="N114" s="28">
        <v>2065.0500000000002</v>
      </c>
      <c r="O114" s="39">
        <v>2744500</v>
      </c>
      <c r="P114" s="40">
        <v>2.6941066417212348E-2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44588</v>
      </c>
      <c r="E115" s="37">
        <v>896.3</v>
      </c>
      <c r="F115" s="37">
        <v>896.5333333333333</v>
      </c>
      <c r="G115" s="38">
        <v>886.26666666666665</v>
      </c>
      <c r="H115" s="38">
        <v>876.23333333333335</v>
      </c>
      <c r="I115" s="38">
        <v>865.9666666666667</v>
      </c>
      <c r="J115" s="38">
        <v>906.56666666666661</v>
      </c>
      <c r="K115" s="38">
        <v>916.83333333333326</v>
      </c>
      <c r="L115" s="38">
        <v>926.86666666666656</v>
      </c>
      <c r="M115" s="28">
        <v>906.8</v>
      </c>
      <c r="N115" s="28">
        <v>886.5</v>
      </c>
      <c r="O115" s="39">
        <v>29705400</v>
      </c>
      <c r="P115" s="40">
        <v>1.5381775672183597E-2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44588</v>
      </c>
      <c r="E116" s="37">
        <v>270.75</v>
      </c>
      <c r="F116" s="37">
        <v>268.51666666666665</v>
      </c>
      <c r="G116" s="38">
        <v>265.0333333333333</v>
      </c>
      <c r="H116" s="38">
        <v>259.31666666666666</v>
      </c>
      <c r="I116" s="38">
        <v>255.83333333333331</v>
      </c>
      <c r="J116" s="38">
        <v>274.23333333333329</v>
      </c>
      <c r="K116" s="38">
        <v>277.71666666666664</v>
      </c>
      <c r="L116" s="38">
        <v>283.43333333333328</v>
      </c>
      <c r="M116" s="28">
        <v>272</v>
      </c>
      <c r="N116" s="28">
        <v>262.8</v>
      </c>
      <c r="O116" s="39">
        <v>13568800</v>
      </c>
      <c r="P116" s="40">
        <v>-1.0010214504596528E-2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44588</v>
      </c>
      <c r="E117" s="37">
        <v>1872.1</v>
      </c>
      <c r="F117" s="37">
        <v>1884.05</v>
      </c>
      <c r="G117" s="38">
        <v>1857.1</v>
      </c>
      <c r="H117" s="38">
        <v>1842.1</v>
      </c>
      <c r="I117" s="38">
        <v>1815.1499999999999</v>
      </c>
      <c r="J117" s="38">
        <v>1899.05</v>
      </c>
      <c r="K117" s="38">
        <v>1926.0000000000002</v>
      </c>
      <c r="L117" s="38">
        <v>1941</v>
      </c>
      <c r="M117" s="28">
        <v>1911</v>
      </c>
      <c r="N117" s="28">
        <v>1869.05</v>
      </c>
      <c r="O117" s="39">
        <v>31954200</v>
      </c>
      <c r="P117" s="40">
        <v>-2.1266429956623978E-3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44588</v>
      </c>
      <c r="E118" s="37">
        <v>125.35</v>
      </c>
      <c r="F118" s="37">
        <v>124.61666666666667</v>
      </c>
      <c r="G118" s="38">
        <v>123.48333333333335</v>
      </c>
      <c r="H118" s="38">
        <v>121.61666666666667</v>
      </c>
      <c r="I118" s="38">
        <v>120.48333333333335</v>
      </c>
      <c r="J118" s="38">
        <v>126.48333333333335</v>
      </c>
      <c r="K118" s="38">
        <v>127.61666666666667</v>
      </c>
      <c r="L118" s="38">
        <v>129.48333333333335</v>
      </c>
      <c r="M118" s="28">
        <v>125.75</v>
      </c>
      <c r="N118" s="28">
        <v>122.75</v>
      </c>
      <c r="O118" s="39">
        <v>50258000</v>
      </c>
      <c r="P118" s="40">
        <v>4.5995670995670992E-2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44588</v>
      </c>
      <c r="E119" s="37">
        <v>1077.45</v>
      </c>
      <c r="F119" s="37">
        <v>1063.2666666666667</v>
      </c>
      <c r="G119" s="38">
        <v>1044.5333333333333</v>
      </c>
      <c r="H119" s="38">
        <v>1011.6166666666666</v>
      </c>
      <c r="I119" s="38">
        <v>992.88333333333321</v>
      </c>
      <c r="J119" s="38">
        <v>1096.1833333333334</v>
      </c>
      <c r="K119" s="38">
        <v>1114.9166666666665</v>
      </c>
      <c r="L119" s="38">
        <v>1147.8333333333335</v>
      </c>
      <c r="M119" s="28">
        <v>1082</v>
      </c>
      <c r="N119" s="28">
        <v>1030.3499999999999</v>
      </c>
      <c r="O119" s="39">
        <v>1720350</v>
      </c>
      <c r="P119" s="40">
        <v>-2.124935995903738E-2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44588</v>
      </c>
      <c r="E120" s="37">
        <v>877.95</v>
      </c>
      <c r="F120" s="37">
        <v>869.48333333333323</v>
      </c>
      <c r="G120" s="38">
        <v>858.76666666666642</v>
      </c>
      <c r="H120" s="38">
        <v>839.58333333333314</v>
      </c>
      <c r="I120" s="38">
        <v>828.86666666666633</v>
      </c>
      <c r="J120" s="38">
        <v>888.66666666666652</v>
      </c>
      <c r="K120" s="38">
        <v>899.38333333333344</v>
      </c>
      <c r="L120" s="38">
        <v>918.56666666666661</v>
      </c>
      <c r="M120" s="28">
        <v>880.2</v>
      </c>
      <c r="N120" s="28">
        <v>850.3</v>
      </c>
      <c r="O120" s="39">
        <v>10531500</v>
      </c>
      <c r="P120" s="40">
        <v>-1.384678410487505E-2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44588</v>
      </c>
      <c r="E121" s="37">
        <v>220.55</v>
      </c>
      <c r="F121" s="37">
        <v>220.63333333333333</v>
      </c>
      <c r="G121" s="38">
        <v>218.76666666666665</v>
      </c>
      <c r="H121" s="38">
        <v>216.98333333333332</v>
      </c>
      <c r="I121" s="38">
        <v>215.11666666666665</v>
      </c>
      <c r="J121" s="38">
        <v>222.41666666666666</v>
      </c>
      <c r="K121" s="38">
        <v>224.28333333333333</v>
      </c>
      <c r="L121" s="38">
        <v>226.06666666666666</v>
      </c>
      <c r="M121" s="28">
        <v>222.5</v>
      </c>
      <c r="N121" s="28">
        <v>218.85</v>
      </c>
      <c r="O121" s="39">
        <v>231872000</v>
      </c>
      <c r="P121" s="40">
        <v>-1.3250173627660589E-2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44588</v>
      </c>
      <c r="E122" s="37">
        <v>409.65</v>
      </c>
      <c r="F122" s="37">
        <v>407.43333333333334</v>
      </c>
      <c r="G122" s="38">
        <v>400.86666666666667</v>
      </c>
      <c r="H122" s="38">
        <v>392.08333333333331</v>
      </c>
      <c r="I122" s="38">
        <v>385.51666666666665</v>
      </c>
      <c r="J122" s="38">
        <v>416.2166666666667</v>
      </c>
      <c r="K122" s="38">
        <v>422.78333333333342</v>
      </c>
      <c r="L122" s="38">
        <v>431.56666666666672</v>
      </c>
      <c r="M122" s="28">
        <v>414</v>
      </c>
      <c r="N122" s="28">
        <v>398.65</v>
      </c>
      <c r="O122" s="39">
        <v>34575000</v>
      </c>
      <c r="P122" s="40">
        <v>-2.0607605693647758E-2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44588</v>
      </c>
      <c r="E123" s="37">
        <v>3421.2</v>
      </c>
      <c r="F123" s="37">
        <v>3409.3333333333335</v>
      </c>
      <c r="G123" s="38">
        <v>3341.8666666666668</v>
      </c>
      <c r="H123" s="38">
        <v>3262.5333333333333</v>
      </c>
      <c r="I123" s="38">
        <v>3195.0666666666666</v>
      </c>
      <c r="J123" s="38">
        <v>3488.666666666667</v>
      </c>
      <c r="K123" s="38">
        <v>3556.1333333333332</v>
      </c>
      <c r="L123" s="38">
        <v>3635.4666666666672</v>
      </c>
      <c r="M123" s="28">
        <v>3476.8</v>
      </c>
      <c r="N123" s="28">
        <v>3330</v>
      </c>
      <c r="O123" s="39">
        <v>358050</v>
      </c>
      <c r="P123" s="40">
        <v>7.6842105263157892E-2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44588</v>
      </c>
      <c r="E124" s="37">
        <v>676.65</v>
      </c>
      <c r="F124" s="37">
        <v>675.05000000000007</v>
      </c>
      <c r="G124" s="38">
        <v>661.10000000000014</v>
      </c>
      <c r="H124" s="38">
        <v>645.55000000000007</v>
      </c>
      <c r="I124" s="38">
        <v>631.60000000000014</v>
      </c>
      <c r="J124" s="38">
        <v>690.60000000000014</v>
      </c>
      <c r="K124" s="38">
        <v>704.55000000000018</v>
      </c>
      <c r="L124" s="38">
        <v>720.10000000000014</v>
      </c>
      <c r="M124" s="28">
        <v>689</v>
      </c>
      <c r="N124" s="28">
        <v>659.5</v>
      </c>
      <c r="O124" s="39">
        <v>42751800</v>
      </c>
      <c r="P124" s="40">
        <v>1.7053666056460162E-2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44588</v>
      </c>
      <c r="E125" s="37">
        <v>3747.6</v>
      </c>
      <c r="F125" s="37">
        <v>3752.5333333333333</v>
      </c>
      <c r="G125" s="38">
        <v>3706.0666666666666</v>
      </c>
      <c r="H125" s="38">
        <v>3664.5333333333333</v>
      </c>
      <c r="I125" s="38">
        <v>3618.0666666666666</v>
      </c>
      <c r="J125" s="38">
        <v>3794.0666666666666</v>
      </c>
      <c r="K125" s="38">
        <v>3840.5333333333328</v>
      </c>
      <c r="L125" s="38">
        <v>3882.0666666666666</v>
      </c>
      <c r="M125" s="28">
        <v>3799</v>
      </c>
      <c r="N125" s="28">
        <v>3711</v>
      </c>
      <c r="O125" s="39">
        <v>2079750</v>
      </c>
      <c r="P125" s="40">
        <v>-1.9390581717451522E-2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44588</v>
      </c>
      <c r="E126" s="37">
        <v>1907.35</v>
      </c>
      <c r="F126" s="37">
        <v>1916.8666666666666</v>
      </c>
      <c r="G126" s="38">
        <v>1893.4333333333332</v>
      </c>
      <c r="H126" s="38">
        <v>1879.5166666666667</v>
      </c>
      <c r="I126" s="38">
        <v>1856.0833333333333</v>
      </c>
      <c r="J126" s="38">
        <v>1930.7833333333331</v>
      </c>
      <c r="K126" s="38">
        <v>1954.2166666666665</v>
      </c>
      <c r="L126" s="38">
        <v>1968.133333333333</v>
      </c>
      <c r="M126" s="28">
        <v>1940.3</v>
      </c>
      <c r="N126" s="28">
        <v>1902.95</v>
      </c>
      <c r="O126" s="39">
        <v>13242000</v>
      </c>
      <c r="P126" s="40">
        <v>1.1148442272449603E-2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44588</v>
      </c>
      <c r="E127" s="37">
        <v>78.650000000000006</v>
      </c>
      <c r="F127" s="37">
        <v>78.350000000000009</v>
      </c>
      <c r="G127" s="38">
        <v>77.800000000000011</v>
      </c>
      <c r="H127" s="38">
        <v>76.95</v>
      </c>
      <c r="I127" s="38">
        <v>76.400000000000006</v>
      </c>
      <c r="J127" s="38">
        <v>79.200000000000017</v>
      </c>
      <c r="K127" s="38">
        <v>79.75</v>
      </c>
      <c r="L127" s="38">
        <v>80.600000000000023</v>
      </c>
      <c r="M127" s="28">
        <v>78.900000000000006</v>
      </c>
      <c r="N127" s="28">
        <v>77.5</v>
      </c>
      <c r="O127" s="39">
        <v>78540124</v>
      </c>
      <c r="P127" s="40">
        <v>1.6633937853759963E-2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44588</v>
      </c>
      <c r="E128" s="37">
        <v>3267.2</v>
      </c>
      <c r="F128" s="37">
        <v>3277.8333333333335</v>
      </c>
      <c r="G128" s="38">
        <v>3207.666666666667</v>
      </c>
      <c r="H128" s="38">
        <v>3148.1333333333337</v>
      </c>
      <c r="I128" s="38">
        <v>3077.9666666666672</v>
      </c>
      <c r="J128" s="38">
        <v>3337.3666666666668</v>
      </c>
      <c r="K128" s="38">
        <v>3407.5333333333338</v>
      </c>
      <c r="L128" s="38">
        <v>3467.0666666666666</v>
      </c>
      <c r="M128" s="28">
        <v>3348</v>
      </c>
      <c r="N128" s="28">
        <v>3218.3</v>
      </c>
      <c r="O128" s="39">
        <v>687750</v>
      </c>
      <c r="P128" s="40">
        <v>0.1135397692774742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44588</v>
      </c>
      <c r="E129" s="37">
        <v>499.65</v>
      </c>
      <c r="F129" s="37">
        <v>497.61666666666662</v>
      </c>
      <c r="G129" s="38">
        <v>490.28333333333325</v>
      </c>
      <c r="H129" s="38">
        <v>480.91666666666663</v>
      </c>
      <c r="I129" s="38">
        <v>473.58333333333326</v>
      </c>
      <c r="J129" s="38">
        <v>506.98333333333323</v>
      </c>
      <c r="K129" s="38">
        <v>514.31666666666661</v>
      </c>
      <c r="L129" s="38">
        <v>523.68333333333317</v>
      </c>
      <c r="M129" s="28">
        <v>504.95</v>
      </c>
      <c r="N129" s="28">
        <v>488.25</v>
      </c>
      <c r="O129" s="39">
        <v>5206500</v>
      </c>
      <c r="P129" s="40">
        <v>-1.1786812435941237E-2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44588</v>
      </c>
      <c r="E130" s="37">
        <v>371.5</v>
      </c>
      <c r="F130" s="37">
        <v>372.5333333333333</v>
      </c>
      <c r="G130" s="38">
        <v>366.46666666666658</v>
      </c>
      <c r="H130" s="38">
        <v>361.43333333333328</v>
      </c>
      <c r="I130" s="38">
        <v>355.36666666666656</v>
      </c>
      <c r="J130" s="38">
        <v>377.56666666666661</v>
      </c>
      <c r="K130" s="38">
        <v>383.63333333333333</v>
      </c>
      <c r="L130" s="38">
        <v>388.66666666666663</v>
      </c>
      <c r="M130" s="28">
        <v>378.6</v>
      </c>
      <c r="N130" s="28">
        <v>367.5</v>
      </c>
      <c r="O130" s="39">
        <v>21820000</v>
      </c>
      <c r="P130" s="40">
        <v>1.5545006050451457E-2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44588</v>
      </c>
      <c r="E131" s="37">
        <v>2026</v>
      </c>
      <c r="F131" s="37">
        <v>2017.1500000000003</v>
      </c>
      <c r="G131" s="38">
        <v>2001.7500000000007</v>
      </c>
      <c r="H131" s="38">
        <v>1977.5000000000005</v>
      </c>
      <c r="I131" s="38">
        <v>1962.1000000000008</v>
      </c>
      <c r="J131" s="38">
        <v>2041.4000000000005</v>
      </c>
      <c r="K131" s="38">
        <v>2056.8000000000002</v>
      </c>
      <c r="L131" s="38">
        <v>2081.0500000000002</v>
      </c>
      <c r="M131" s="28">
        <v>2032.55</v>
      </c>
      <c r="N131" s="28">
        <v>1992.9</v>
      </c>
      <c r="O131" s="39">
        <v>13827025</v>
      </c>
      <c r="P131" s="40">
        <v>2.2797839309259497E-2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44588</v>
      </c>
      <c r="E132" s="37">
        <v>6725.15</v>
      </c>
      <c r="F132" s="37">
        <v>6680.1833333333334</v>
      </c>
      <c r="G132" s="38">
        <v>6597.4666666666672</v>
      </c>
      <c r="H132" s="38">
        <v>6469.7833333333338</v>
      </c>
      <c r="I132" s="38">
        <v>6387.0666666666675</v>
      </c>
      <c r="J132" s="38">
        <v>6807.8666666666668</v>
      </c>
      <c r="K132" s="38">
        <v>6890.5833333333321</v>
      </c>
      <c r="L132" s="38">
        <v>7018.2666666666664</v>
      </c>
      <c r="M132" s="28">
        <v>6762.9</v>
      </c>
      <c r="N132" s="28">
        <v>6552.5</v>
      </c>
      <c r="O132" s="39">
        <v>1099950</v>
      </c>
      <c r="P132" s="40">
        <v>6.7239120943094158E-2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44588</v>
      </c>
      <c r="E133" s="37">
        <v>5071.7</v>
      </c>
      <c r="F133" s="37">
        <v>5059.5333333333328</v>
      </c>
      <c r="G133" s="38">
        <v>4974.1166666666659</v>
      </c>
      <c r="H133" s="38">
        <v>4876.5333333333328</v>
      </c>
      <c r="I133" s="38">
        <v>4791.1166666666659</v>
      </c>
      <c r="J133" s="38">
        <v>5157.1166666666659</v>
      </c>
      <c r="K133" s="38">
        <v>5242.5333333333338</v>
      </c>
      <c r="L133" s="38">
        <v>5340.1166666666659</v>
      </c>
      <c r="M133" s="28">
        <v>5144.95</v>
      </c>
      <c r="N133" s="28">
        <v>4961.95</v>
      </c>
      <c r="O133" s="39">
        <v>941200</v>
      </c>
      <c r="P133" s="40">
        <v>6.9788588315526257E-2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44588</v>
      </c>
      <c r="E134" s="37">
        <v>961.7</v>
      </c>
      <c r="F134" s="37">
        <v>954.93333333333339</v>
      </c>
      <c r="G134" s="38">
        <v>940.16666666666674</v>
      </c>
      <c r="H134" s="38">
        <v>918.63333333333333</v>
      </c>
      <c r="I134" s="38">
        <v>903.86666666666667</v>
      </c>
      <c r="J134" s="38">
        <v>976.46666666666681</v>
      </c>
      <c r="K134" s="38">
        <v>991.23333333333346</v>
      </c>
      <c r="L134" s="38">
        <v>1012.7666666666669</v>
      </c>
      <c r="M134" s="28">
        <v>969.7</v>
      </c>
      <c r="N134" s="28">
        <v>933.4</v>
      </c>
      <c r="O134" s="39">
        <v>6482100</v>
      </c>
      <c r="P134" s="40">
        <v>-1.4983208473262722E-2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44588</v>
      </c>
      <c r="E135" s="37">
        <v>894.15</v>
      </c>
      <c r="F135" s="37">
        <v>892.83333333333337</v>
      </c>
      <c r="G135" s="38">
        <v>880.9666666666667</v>
      </c>
      <c r="H135" s="38">
        <v>867.7833333333333</v>
      </c>
      <c r="I135" s="38">
        <v>855.91666666666663</v>
      </c>
      <c r="J135" s="38">
        <v>906.01666666666677</v>
      </c>
      <c r="K135" s="38">
        <v>917.88333333333333</v>
      </c>
      <c r="L135" s="38">
        <v>931.06666666666683</v>
      </c>
      <c r="M135" s="28">
        <v>904.7</v>
      </c>
      <c r="N135" s="28">
        <v>879.65</v>
      </c>
      <c r="O135" s="39">
        <v>12658800</v>
      </c>
      <c r="P135" s="40">
        <v>1.2180267965895249E-3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44588</v>
      </c>
      <c r="E136" s="37">
        <v>160.44999999999999</v>
      </c>
      <c r="F136" s="37">
        <v>161.1</v>
      </c>
      <c r="G136" s="38">
        <v>157.94999999999999</v>
      </c>
      <c r="H136" s="38">
        <v>155.44999999999999</v>
      </c>
      <c r="I136" s="38">
        <v>152.29999999999998</v>
      </c>
      <c r="J136" s="38">
        <v>163.6</v>
      </c>
      <c r="K136" s="38">
        <v>166.75000000000003</v>
      </c>
      <c r="L136" s="38">
        <v>169.25</v>
      </c>
      <c r="M136" s="28">
        <v>164.25</v>
      </c>
      <c r="N136" s="28">
        <v>158.6</v>
      </c>
      <c r="O136" s="39">
        <v>32540000</v>
      </c>
      <c r="P136" s="40">
        <v>2.4559193954659948E-2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44588</v>
      </c>
      <c r="E137" s="37">
        <v>165.15</v>
      </c>
      <c r="F137" s="37">
        <v>163.25000000000003</v>
      </c>
      <c r="G137" s="38">
        <v>160.95000000000005</v>
      </c>
      <c r="H137" s="38">
        <v>156.75000000000003</v>
      </c>
      <c r="I137" s="38">
        <v>154.45000000000005</v>
      </c>
      <c r="J137" s="38">
        <v>167.45000000000005</v>
      </c>
      <c r="K137" s="38">
        <v>169.75000000000006</v>
      </c>
      <c r="L137" s="38">
        <v>173.95000000000005</v>
      </c>
      <c r="M137" s="28">
        <v>165.55</v>
      </c>
      <c r="N137" s="28">
        <v>159.05000000000001</v>
      </c>
      <c r="O137" s="39">
        <v>24012000</v>
      </c>
      <c r="P137" s="40">
        <v>-8.1784386617100371E-3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44588</v>
      </c>
      <c r="E138" s="37">
        <v>494.75</v>
      </c>
      <c r="F138" s="37">
        <v>491.66666666666669</v>
      </c>
      <c r="G138" s="38">
        <v>488.08333333333337</v>
      </c>
      <c r="H138" s="38">
        <v>481.41666666666669</v>
      </c>
      <c r="I138" s="38">
        <v>477.83333333333337</v>
      </c>
      <c r="J138" s="38">
        <v>498.33333333333337</v>
      </c>
      <c r="K138" s="38">
        <v>501.91666666666674</v>
      </c>
      <c r="L138" s="38">
        <v>508.58333333333337</v>
      </c>
      <c r="M138" s="28">
        <v>495.25</v>
      </c>
      <c r="N138" s="28">
        <v>485</v>
      </c>
      <c r="O138" s="39">
        <v>9602000</v>
      </c>
      <c r="P138" s="40">
        <v>-2.6857200770244248E-2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44588</v>
      </c>
      <c r="E139" s="37">
        <v>8046.9</v>
      </c>
      <c r="F139" s="37">
        <v>7991.9666666666672</v>
      </c>
      <c r="G139" s="38">
        <v>7909.9333333333343</v>
      </c>
      <c r="H139" s="38">
        <v>7772.9666666666672</v>
      </c>
      <c r="I139" s="38">
        <v>7690.9333333333343</v>
      </c>
      <c r="J139" s="38">
        <v>8128.9333333333343</v>
      </c>
      <c r="K139" s="38">
        <v>8210.9666666666672</v>
      </c>
      <c r="L139" s="38">
        <v>8347.9333333333343</v>
      </c>
      <c r="M139" s="28">
        <v>8074</v>
      </c>
      <c r="N139" s="28">
        <v>7855</v>
      </c>
      <c r="O139" s="39">
        <v>2415600</v>
      </c>
      <c r="P139" s="40">
        <v>3.4163883894169023E-2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44588</v>
      </c>
      <c r="E140" s="37">
        <v>926.55</v>
      </c>
      <c r="F140" s="37">
        <v>923.48333333333323</v>
      </c>
      <c r="G140" s="38">
        <v>911.11666666666645</v>
      </c>
      <c r="H140" s="38">
        <v>895.68333333333317</v>
      </c>
      <c r="I140" s="38">
        <v>883.31666666666638</v>
      </c>
      <c r="J140" s="38">
        <v>938.91666666666652</v>
      </c>
      <c r="K140" s="38">
        <v>951.2833333333333</v>
      </c>
      <c r="L140" s="38">
        <v>966.71666666666658</v>
      </c>
      <c r="M140" s="28">
        <v>935.85</v>
      </c>
      <c r="N140" s="28">
        <v>908.05</v>
      </c>
      <c r="O140" s="39">
        <v>16645000</v>
      </c>
      <c r="P140" s="40">
        <v>1.054868331183122E-2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44588</v>
      </c>
      <c r="E141" s="37">
        <v>1581.5</v>
      </c>
      <c r="F141" s="37">
        <v>1574.5333333333335</v>
      </c>
      <c r="G141" s="38">
        <v>1555.2166666666672</v>
      </c>
      <c r="H141" s="38">
        <v>1528.9333333333336</v>
      </c>
      <c r="I141" s="38">
        <v>1509.6166666666672</v>
      </c>
      <c r="J141" s="38">
        <v>1600.8166666666671</v>
      </c>
      <c r="K141" s="38">
        <v>1620.1333333333332</v>
      </c>
      <c r="L141" s="38">
        <v>1646.416666666667</v>
      </c>
      <c r="M141" s="28">
        <v>1593.85</v>
      </c>
      <c r="N141" s="28">
        <v>1548.25</v>
      </c>
      <c r="O141" s="39">
        <v>2118900</v>
      </c>
      <c r="P141" s="40">
        <v>-1.1549249298795578E-3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44588</v>
      </c>
      <c r="E142" s="37">
        <v>2792.65</v>
      </c>
      <c r="F142" s="37">
        <v>2801.9833333333336</v>
      </c>
      <c r="G142" s="38">
        <v>2763.9666666666672</v>
      </c>
      <c r="H142" s="38">
        <v>2735.2833333333338</v>
      </c>
      <c r="I142" s="38">
        <v>2697.2666666666673</v>
      </c>
      <c r="J142" s="38">
        <v>2830.666666666667</v>
      </c>
      <c r="K142" s="38">
        <v>2868.6833333333334</v>
      </c>
      <c r="L142" s="38">
        <v>2897.3666666666668</v>
      </c>
      <c r="M142" s="28">
        <v>2840</v>
      </c>
      <c r="N142" s="28">
        <v>2773.3</v>
      </c>
      <c r="O142" s="39">
        <v>713000</v>
      </c>
      <c r="P142" s="40">
        <v>0.11860684028867273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44588</v>
      </c>
      <c r="E143" s="37">
        <v>996.3</v>
      </c>
      <c r="F143" s="37">
        <v>1002.0166666666668</v>
      </c>
      <c r="G143" s="38">
        <v>987.28333333333353</v>
      </c>
      <c r="H143" s="38">
        <v>978.26666666666677</v>
      </c>
      <c r="I143" s="38">
        <v>963.53333333333353</v>
      </c>
      <c r="J143" s="38">
        <v>1011.0333333333335</v>
      </c>
      <c r="K143" s="38">
        <v>1025.7666666666669</v>
      </c>
      <c r="L143" s="38">
        <v>1034.7833333333335</v>
      </c>
      <c r="M143" s="28">
        <v>1016.75</v>
      </c>
      <c r="N143" s="28">
        <v>993</v>
      </c>
      <c r="O143" s="39">
        <v>1893450</v>
      </c>
      <c r="P143" s="40">
        <v>-4.5856534556174257E-2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44588</v>
      </c>
      <c r="E144" s="37">
        <v>866.35</v>
      </c>
      <c r="F144" s="37">
        <v>866.5333333333333</v>
      </c>
      <c r="G144" s="38">
        <v>858.06666666666661</v>
      </c>
      <c r="H144" s="38">
        <v>849.7833333333333</v>
      </c>
      <c r="I144" s="38">
        <v>841.31666666666661</v>
      </c>
      <c r="J144" s="38">
        <v>874.81666666666661</v>
      </c>
      <c r="K144" s="38">
        <v>883.2833333333333</v>
      </c>
      <c r="L144" s="38">
        <v>891.56666666666661</v>
      </c>
      <c r="M144" s="28">
        <v>875</v>
      </c>
      <c r="N144" s="28">
        <v>858.25</v>
      </c>
      <c r="O144" s="39">
        <v>5359200</v>
      </c>
      <c r="P144" s="40">
        <v>2.1317177156961742E-3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44588</v>
      </c>
      <c r="E145" s="37">
        <v>4237.5</v>
      </c>
      <c r="F145" s="37">
        <v>4259.4666666666662</v>
      </c>
      <c r="G145" s="38">
        <v>4183.9333333333325</v>
      </c>
      <c r="H145" s="38">
        <v>4130.3666666666659</v>
      </c>
      <c r="I145" s="38">
        <v>4054.8333333333321</v>
      </c>
      <c r="J145" s="38">
        <v>4313.0333333333328</v>
      </c>
      <c r="K145" s="38">
        <v>4388.5666666666675</v>
      </c>
      <c r="L145" s="38">
        <v>4442.1333333333332</v>
      </c>
      <c r="M145" s="28">
        <v>4335</v>
      </c>
      <c r="N145" s="28">
        <v>4205.8999999999996</v>
      </c>
      <c r="O145" s="39">
        <v>3038200</v>
      </c>
      <c r="P145" s="40">
        <v>-1.5773907328294446E-3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44588</v>
      </c>
      <c r="E146" s="37">
        <v>185</v>
      </c>
      <c r="F146" s="37">
        <v>182.66666666666666</v>
      </c>
      <c r="G146" s="38">
        <v>179.83333333333331</v>
      </c>
      <c r="H146" s="38">
        <v>174.66666666666666</v>
      </c>
      <c r="I146" s="38">
        <v>171.83333333333331</v>
      </c>
      <c r="J146" s="38">
        <v>187.83333333333331</v>
      </c>
      <c r="K146" s="38">
        <v>190.66666666666663</v>
      </c>
      <c r="L146" s="38">
        <v>195.83333333333331</v>
      </c>
      <c r="M146" s="28">
        <v>185.5</v>
      </c>
      <c r="N146" s="28">
        <v>177.5</v>
      </c>
      <c r="O146" s="39">
        <v>27296500</v>
      </c>
      <c r="P146" s="40">
        <v>-7.0028011204481795E-3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44588</v>
      </c>
      <c r="E147" s="37">
        <v>3099.35</v>
      </c>
      <c r="F147" s="37">
        <v>3110.1166666666663</v>
      </c>
      <c r="G147" s="38">
        <v>3047.7833333333328</v>
      </c>
      <c r="H147" s="38">
        <v>2996.2166666666667</v>
      </c>
      <c r="I147" s="38">
        <v>2933.8833333333332</v>
      </c>
      <c r="J147" s="38">
        <v>3161.6833333333325</v>
      </c>
      <c r="K147" s="38">
        <v>3224.0166666666655</v>
      </c>
      <c r="L147" s="38">
        <v>3275.5833333333321</v>
      </c>
      <c r="M147" s="28">
        <v>3172.45</v>
      </c>
      <c r="N147" s="28">
        <v>3058.55</v>
      </c>
      <c r="O147" s="39">
        <v>2072525</v>
      </c>
      <c r="P147" s="40">
        <v>2.4392353602629532E-2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44588</v>
      </c>
      <c r="E148" s="37">
        <v>76729.100000000006</v>
      </c>
      <c r="F148" s="37">
        <v>76443.100000000006</v>
      </c>
      <c r="G148" s="38">
        <v>75914.900000000009</v>
      </c>
      <c r="H148" s="38">
        <v>75100.7</v>
      </c>
      <c r="I148" s="38">
        <v>74572.5</v>
      </c>
      <c r="J148" s="38">
        <v>77257.300000000017</v>
      </c>
      <c r="K148" s="38">
        <v>77785.500000000029</v>
      </c>
      <c r="L148" s="38">
        <v>78599.700000000026</v>
      </c>
      <c r="M148" s="28">
        <v>76971.3</v>
      </c>
      <c r="N148" s="28">
        <v>75628.899999999994</v>
      </c>
      <c r="O148" s="39">
        <v>55040</v>
      </c>
      <c r="P148" s="40">
        <v>-3.43859649122807E-2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44588</v>
      </c>
      <c r="E149" s="37">
        <v>1475.95</v>
      </c>
      <c r="F149" s="37">
        <v>1467.6333333333332</v>
      </c>
      <c r="G149" s="38">
        <v>1456.5666666666664</v>
      </c>
      <c r="H149" s="38">
        <v>1437.1833333333332</v>
      </c>
      <c r="I149" s="38">
        <v>1426.1166666666663</v>
      </c>
      <c r="J149" s="38">
        <v>1487.0166666666664</v>
      </c>
      <c r="K149" s="38">
        <v>1498.083333333333</v>
      </c>
      <c r="L149" s="38">
        <v>1517.4666666666665</v>
      </c>
      <c r="M149" s="28">
        <v>1478.7</v>
      </c>
      <c r="N149" s="28">
        <v>1448.25</v>
      </c>
      <c r="O149" s="39">
        <v>4005000</v>
      </c>
      <c r="P149" s="40">
        <v>-1.0289028154522495E-3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44588</v>
      </c>
      <c r="E150" s="37">
        <v>359</v>
      </c>
      <c r="F150" s="37">
        <v>356.7166666666667</v>
      </c>
      <c r="G150" s="38">
        <v>352.18333333333339</v>
      </c>
      <c r="H150" s="38">
        <v>345.36666666666667</v>
      </c>
      <c r="I150" s="38">
        <v>340.83333333333337</v>
      </c>
      <c r="J150" s="38">
        <v>363.53333333333342</v>
      </c>
      <c r="K150" s="38">
        <v>368.06666666666672</v>
      </c>
      <c r="L150" s="38">
        <v>374.88333333333344</v>
      </c>
      <c r="M150" s="28">
        <v>361.25</v>
      </c>
      <c r="N150" s="28">
        <v>349.9</v>
      </c>
      <c r="O150" s="39">
        <v>3867200</v>
      </c>
      <c r="P150" s="40">
        <v>-2.4762690879075525E-3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44588</v>
      </c>
      <c r="E151" s="37">
        <v>109.5</v>
      </c>
      <c r="F151" s="37">
        <v>109.08333333333333</v>
      </c>
      <c r="G151" s="38">
        <v>107.31666666666666</v>
      </c>
      <c r="H151" s="38">
        <v>105.13333333333334</v>
      </c>
      <c r="I151" s="38">
        <v>103.36666666666667</v>
      </c>
      <c r="J151" s="38">
        <v>111.26666666666665</v>
      </c>
      <c r="K151" s="38">
        <v>113.03333333333333</v>
      </c>
      <c r="L151" s="38">
        <v>115.21666666666664</v>
      </c>
      <c r="M151" s="28">
        <v>110.85</v>
      </c>
      <c r="N151" s="28">
        <v>106.9</v>
      </c>
      <c r="O151" s="39">
        <v>106097000</v>
      </c>
      <c r="P151" s="40">
        <v>-2.7165228507510385E-3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44588</v>
      </c>
      <c r="E152" s="37">
        <v>5036.8500000000004</v>
      </c>
      <c r="F152" s="37">
        <v>5140.3666666666659</v>
      </c>
      <c r="G152" s="38">
        <v>4913.2833333333319</v>
      </c>
      <c r="H152" s="38">
        <v>4789.7166666666662</v>
      </c>
      <c r="I152" s="38">
        <v>4562.6333333333323</v>
      </c>
      <c r="J152" s="38">
        <v>5263.9333333333316</v>
      </c>
      <c r="K152" s="38">
        <v>5491.0166666666655</v>
      </c>
      <c r="L152" s="38">
        <v>5614.5833333333312</v>
      </c>
      <c r="M152" s="28">
        <v>5367.45</v>
      </c>
      <c r="N152" s="28">
        <v>5016.8</v>
      </c>
      <c r="O152" s="39">
        <v>1507000</v>
      </c>
      <c r="P152" s="40">
        <v>0.10443385855624771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44588</v>
      </c>
      <c r="E153" s="37">
        <v>3989.8</v>
      </c>
      <c r="F153" s="37">
        <v>4001.9666666666667</v>
      </c>
      <c r="G153" s="38">
        <v>3953.8333333333335</v>
      </c>
      <c r="H153" s="38">
        <v>3917.8666666666668</v>
      </c>
      <c r="I153" s="38">
        <v>3869.7333333333336</v>
      </c>
      <c r="J153" s="38">
        <v>4037.9333333333334</v>
      </c>
      <c r="K153" s="38">
        <v>4086.0666666666666</v>
      </c>
      <c r="L153" s="38">
        <v>4122.0333333333328</v>
      </c>
      <c r="M153" s="28">
        <v>4050.1</v>
      </c>
      <c r="N153" s="28">
        <v>3966</v>
      </c>
      <c r="O153" s="39">
        <v>446850</v>
      </c>
      <c r="P153" s="40">
        <v>1.3782542113323124E-2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44588</v>
      </c>
      <c r="E154" s="37">
        <v>50.65</v>
      </c>
      <c r="F154" s="37">
        <v>50.216666666666661</v>
      </c>
      <c r="G154" s="38">
        <v>49.633333333333326</v>
      </c>
      <c r="H154" s="38">
        <v>48.616666666666667</v>
      </c>
      <c r="I154" s="38">
        <v>48.033333333333331</v>
      </c>
      <c r="J154" s="38">
        <v>51.23333333333332</v>
      </c>
      <c r="K154" s="38">
        <v>51.816666666666649</v>
      </c>
      <c r="L154" s="38">
        <v>52.833333333333314</v>
      </c>
      <c r="M154" s="28">
        <v>50.8</v>
      </c>
      <c r="N154" s="28">
        <v>49.2</v>
      </c>
      <c r="O154" s="39">
        <v>39408000</v>
      </c>
      <c r="P154" s="40">
        <v>4.8959608323133411E-3</v>
      </c>
    </row>
    <row r="155" spans="1:16" ht="12.75" customHeight="1">
      <c r="A155" s="28">
        <v>145</v>
      </c>
      <c r="B155" s="271" t="s">
        <v>56</v>
      </c>
      <c r="C155" s="30" t="s">
        <v>168</v>
      </c>
      <c r="D155" s="31">
        <v>44588</v>
      </c>
      <c r="E155" s="37">
        <v>19028.5</v>
      </c>
      <c r="F155" s="37">
        <v>19069.683333333334</v>
      </c>
      <c r="G155" s="38">
        <v>18679.566666666669</v>
      </c>
      <c r="H155" s="38">
        <v>18330.633333333335</v>
      </c>
      <c r="I155" s="38">
        <v>17940.51666666667</v>
      </c>
      <c r="J155" s="38">
        <v>19418.616666666669</v>
      </c>
      <c r="K155" s="38">
        <v>19808.733333333337</v>
      </c>
      <c r="L155" s="38">
        <v>20157.666666666668</v>
      </c>
      <c r="M155" s="28">
        <v>19459.8</v>
      </c>
      <c r="N155" s="28">
        <v>18720.75</v>
      </c>
      <c r="O155" s="39">
        <v>304050</v>
      </c>
      <c r="P155" s="40">
        <v>2.0598170882425641E-3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44588</v>
      </c>
      <c r="E156" s="37">
        <v>142</v>
      </c>
      <c r="F156" s="37">
        <v>141.86666666666667</v>
      </c>
      <c r="G156" s="38">
        <v>140.13333333333335</v>
      </c>
      <c r="H156" s="38">
        <v>138.26666666666668</v>
      </c>
      <c r="I156" s="38">
        <v>136.53333333333336</v>
      </c>
      <c r="J156" s="38">
        <v>143.73333333333335</v>
      </c>
      <c r="K156" s="38">
        <v>145.4666666666667</v>
      </c>
      <c r="L156" s="38">
        <v>147.33333333333334</v>
      </c>
      <c r="M156" s="28">
        <v>143.6</v>
      </c>
      <c r="N156" s="28">
        <v>140</v>
      </c>
      <c r="O156" s="39">
        <v>90054700</v>
      </c>
      <c r="P156" s="40">
        <v>4.0647259213378757E-2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44588</v>
      </c>
      <c r="E157" s="37">
        <v>135.05000000000001</v>
      </c>
      <c r="F157" s="37">
        <v>134.70000000000002</v>
      </c>
      <c r="G157" s="38">
        <v>133.70000000000005</v>
      </c>
      <c r="H157" s="38">
        <v>132.35000000000002</v>
      </c>
      <c r="I157" s="38">
        <v>131.35000000000005</v>
      </c>
      <c r="J157" s="38">
        <v>136.05000000000004</v>
      </c>
      <c r="K157" s="38">
        <v>137.04999999999998</v>
      </c>
      <c r="L157" s="38">
        <v>138.40000000000003</v>
      </c>
      <c r="M157" s="28">
        <v>135.69999999999999</v>
      </c>
      <c r="N157" s="28">
        <v>133.35</v>
      </c>
      <c r="O157" s="39">
        <v>57051300</v>
      </c>
      <c r="P157" s="40">
        <v>2.5827610945987498E-2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44588</v>
      </c>
      <c r="E158" s="37">
        <v>950.55</v>
      </c>
      <c r="F158" s="37">
        <v>945.93333333333339</v>
      </c>
      <c r="G158" s="38">
        <v>928.86666666666679</v>
      </c>
      <c r="H158" s="38">
        <v>907.18333333333339</v>
      </c>
      <c r="I158" s="38">
        <v>890.11666666666679</v>
      </c>
      <c r="J158" s="38">
        <v>967.61666666666679</v>
      </c>
      <c r="K158" s="38">
        <v>984.68333333333339</v>
      </c>
      <c r="L158" s="38">
        <v>1006.3666666666668</v>
      </c>
      <c r="M158" s="28">
        <v>963</v>
      </c>
      <c r="N158" s="28">
        <v>924.25</v>
      </c>
      <c r="O158" s="39">
        <v>3241700</v>
      </c>
      <c r="P158" s="40">
        <v>-1.7607127704709378E-2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44588</v>
      </c>
      <c r="E159" s="37">
        <v>4010.55</v>
      </c>
      <c r="F159" s="37">
        <v>4008.1166666666668</v>
      </c>
      <c r="G159" s="38">
        <v>3952.4333333333334</v>
      </c>
      <c r="H159" s="38">
        <v>3894.3166666666666</v>
      </c>
      <c r="I159" s="38">
        <v>3838.6333333333332</v>
      </c>
      <c r="J159" s="38">
        <v>4066.2333333333336</v>
      </c>
      <c r="K159" s="38">
        <v>4121.916666666667</v>
      </c>
      <c r="L159" s="38">
        <v>4180.0333333333338</v>
      </c>
      <c r="M159" s="28">
        <v>4063.8</v>
      </c>
      <c r="N159" s="28">
        <v>3950</v>
      </c>
      <c r="O159" s="39">
        <v>624500</v>
      </c>
      <c r="P159" s="40">
        <v>2.042483660130719E-2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44588</v>
      </c>
      <c r="E160" s="37">
        <v>169.5</v>
      </c>
      <c r="F160" s="37">
        <v>168.08333333333334</v>
      </c>
      <c r="G160" s="38">
        <v>166.16666666666669</v>
      </c>
      <c r="H160" s="38">
        <v>162.83333333333334</v>
      </c>
      <c r="I160" s="38">
        <v>160.91666666666669</v>
      </c>
      <c r="J160" s="38">
        <v>171.41666666666669</v>
      </c>
      <c r="K160" s="38">
        <v>173.33333333333337</v>
      </c>
      <c r="L160" s="38">
        <v>176.66666666666669</v>
      </c>
      <c r="M160" s="28">
        <v>170</v>
      </c>
      <c r="N160" s="28">
        <v>164.75</v>
      </c>
      <c r="O160" s="39">
        <v>67698400</v>
      </c>
      <c r="P160" s="40">
        <v>0.17336180435072734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44588</v>
      </c>
      <c r="E161" s="37">
        <v>43523.15</v>
      </c>
      <c r="F161" s="37">
        <v>43609.05</v>
      </c>
      <c r="G161" s="38">
        <v>43219.150000000009</v>
      </c>
      <c r="H161" s="38">
        <v>42915.150000000009</v>
      </c>
      <c r="I161" s="38">
        <v>42525.250000000015</v>
      </c>
      <c r="J161" s="38">
        <v>43913.05</v>
      </c>
      <c r="K161" s="38">
        <v>44302.95</v>
      </c>
      <c r="L161" s="38">
        <v>44606.95</v>
      </c>
      <c r="M161" s="28">
        <v>43998.95</v>
      </c>
      <c r="N161" s="28">
        <v>43305.05</v>
      </c>
      <c r="O161" s="39">
        <v>83280</v>
      </c>
      <c r="P161" s="40">
        <v>1.5733626051957557E-2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44588</v>
      </c>
      <c r="E162" s="37">
        <v>2572.85</v>
      </c>
      <c r="F162" s="37">
        <v>2563.4166666666665</v>
      </c>
      <c r="G162" s="38">
        <v>2530.7333333333331</v>
      </c>
      <c r="H162" s="38">
        <v>2488.6166666666668</v>
      </c>
      <c r="I162" s="38">
        <v>2455.9333333333334</v>
      </c>
      <c r="J162" s="38">
        <v>2605.5333333333328</v>
      </c>
      <c r="K162" s="38">
        <v>2638.2166666666662</v>
      </c>
      <c r="L162" s="38">
        <v>2680.3333333333326</v>
      </c>
      <c r="M162" s="28">
        <v>2596.1</v>
      </c>
      <c r="N162" s="28">
        <v>2521.3000000000002</v>
      </c>
      <c r="O162" s="39">
        <v>3472150</v>
      </c>
      <c r="P162" s="40">
        <v>-5.5135475740390677E-3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44588</v>
      </c>
      <c r="E163" s="37">
        <v>4256.5</v>
      </c>
      <c r="F163" s="37">
        <v>4253.2666666666673</v>
      </c>
      <c r="G163" s="38">
        <v>4191.0833333333348</v>
      </c>
      <c r="H163" s="38">
        <v>4125.6666666666679</v>
      </c>
      <c r="I163" s="38">
        <v>4063.4833333333354</v>
      </c>
      <c r="J163" s="38">
        <v>4318.6833333333343</v>
      </c>
      <c r="K163" s="38">
        <v>4380.8666666666668</v>
      </c>
      <c r="L163" s="38">
        <v>4446.2833333333338</v>
      </c>
      <c r="M163" s="28">
        <v>4315.45</v>
      </c>
      <c r="N163" s="28">
        <v>4187.8500000000004</v>
      </c>
      <c r="O163" s="39">
        <v>657300</v>
      </c>
      <c r="P163" s="40">
        <v>5.9687786960514232E-3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44588</v>
      </c>
      <c r="E164" s="37">
        <v>219.05</v>
      </c>
      <c r="F164" s="37">
        <v>219.85</v>
      </c>
      <c r="G164" s="38">
        <v>217.7</v>
      </c>
      <c r="H164" s="38">
        <v>216.35</v>
      </c>
      <c r="I164" s="38">
        <v>214.2</v>
      </c>
      <c r="J164" s="38">
        <v>221.2</v>
      </c>
      <c r="K164" s="38">
        <v>223.35000000000002</v>
      </c>
      <c r="L164" s="38">
        <v>224.7</v>
      </c>
      <c r="M164" s="28">
        <v>222</v>
      </c>
      <c r="N164" s="28">
        <v>218.5</v>
      </c>
      <c r="O164" s="39">
        <v>19359000</v>
      </c>
      <c r="P164" s="40">
        <v>3.0666027791087687E-2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44588</v>
      </c>
      <c r="E165" s="37">
        <v>125</v>
      </c>
      <c r="F165" s="37">
        <v>124.75</v>
      </c>
      <c r="G165" s="38">
        <v>123.25</v>
      </c>
      <c r="H165" s="38">
        <v>121.5</v>
      </c>
      <c r="I165" s="38">
        <v>120</v>
      </c>
      <c r="J165" s="38">
        <v>126.5</v>
      </c>
      <c r="K165" s="38">
        <v>128</v>
      </c>
      <c r="L165" s="38">
        <v>129.75</v>
      </c>
      <c r="M165" s="28">
        <v>126.25</v>
      </c>
      <c r="N165" s="28">
        <v>123</v>
      </c>
      <c r="O165" s="39">
        <v>41788000</v>
      </c>
      <c r="P165" s="40">
        <v>8.9100089100089099E-4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44588</v>
      </c>
      <c r="E166" s="37">
        <v>4759.55</v>
      </c>
      <c r="F166" s="37">
        <v>4764.2333333333327</v>
      </c>
      <c r="G166" s="38">
        <v>4726.4666666666653</v>
      </c>
      <c r="H166" s="38">
        <v>4693.3833333333323</v>
      </c>
      <c r="I166" s="38">
        <v>4655.616666666665</v>
      </c>
      <c r="J166" s="38">
        <v>4797.3166666666657</v>
      </c>
      <c r="K166" s="38">
        <v>4835.0833333333339</v>
      </c>
      <c r="L166" s="38">
        <v>4868.1666666666661</v>
      </c>
      <c r="M166" s="28">
        <v>4802</v>
      </c>
      <c r="N166" s="28">
        <v>4731.1499999999996</v>
      </c>
      <c r="O166" s="39">
        <v>214125</v>
      </c>
      <c r="P166" s="40">
        <v>7.6470588235294122E-3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44588</v>
      </c>
      <c r="E167" s="37">
        <v>2682.6</v>
      </c>
      <c r="F167" s="37">
        <v>2684.4500000000003</v>
      </c>
      <c r="G167" s="38">
        <v>2667.9000000000005</v>
      </c>
      <c r="H167" s="38">
        <v>2653.2000000000003</v>
      </c>
      <c r="I167" s="38">
        <v>2636.6500000000005</v>
      </c>
      <c r="J167" s="38">
        <v>2699.1500000000005</v>
      </c>
      <c r="K167" s="38">
        <v>2715.7000000000007</v>
      </c>
      <c r="L167" s="38">
        <v>2730.4000000000005</v>
      </c>
      <c r="M167" s="28">
        <v>2701</v>
      </c>
      <c r="N167" s="28">
        <v>2669.75</v>
      </c>
      <c r="O167" s="39">
        <v>2215500</v>
      </c>
      <c r="P167" s="40">
        <v>2.5457070122656793E-2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44588</v>
      </c>
      <c r="E168" s="37">
        <v>2696.85</v>
      </c>
      <c r="F168" s="37">
        <v>2698.5666666666666</v>
      </c>
      <c r="G168" s="38">
        <v>2668.333333333333</v>
      </c>
      <c r="H168" s="38">
        <v>2639.8166666666666</v>
      </c>
      <c r="I168" s="38">
        <v>2609.583333333333</v>
      </c>
      <c r="J168" s="38">
        <v>2727.083333333333</v>
      </c>
      <c r="K168" s="38">
        <v>2757.3166666666666</v>
      </c>
      <c r="L168" s="38">
        <v>2785.833333333333</v>
      </c>
      <c r="M168" s="28">
        <v>2728.8</v>
      </c>
      <c r="N168" s="28">
        <v>2670.05</v>
      </c>
      <c r="O168" s="39">
        <v>2105250</v>
      </c>
      <c r="P168" s="40">
        <v>1.1876484560570071E-4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44588</v>
      </c>
      <c r="E169" s="37">
        <v>40.15</v>
      </c>
      <c r="F169" s="37">
        <v>39.733333333333327</v>
      </c>
      <c r="G169" s="38">
        <v>39.166666666666657</v>
      </c>
      <c r="H169" s="38">
        <v>38.18333333333333</v>
      </c>
      <c r="I169" s="38">
        <v>37.61666666666666</v>
      </c>
      <c r="J169" s="38">
        <v>40.716666666666654</v>
      </c>
      <c r="K169" s="38">
        <v>41.283333333333331</v>
      </c>
      <c r="L169" s="38">
        <v>42.266666666666652</v>
      </c>
      <c r="M169" s="28">
        <v>40.299999999999997</v>
      </c>
      <c r="N169" s="28">
        <v>38.75</v>
      </c>
      <c r="O169" s="39">
        <v>287616000</v>
      </c>
      <c r="P169" s="40">
        <v>-1.3770779612662534E-2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44588</v>
      </c>
      <c r="E170" s="37">
        <v>2664.7</v>
      </c>
      <c r="F170" s="37">
        <v>2659.15</v>
      </c>
      <c r="G170" s="38">
        <v>2608.4</v>
      </c>
      <c r="H170" s="38">
        <v>2552.1</v>
      </c>
      <c r="I170" s="38">
        <v>2501.35</v>
      </c>
      <c r="J170" s="38">
        <v>2715.4500000000003</v>
      </c>
      <c r="K170" s="38">
        <v>2766.2000000000003</v>
      </c>
      <c r="L170" s="38">
        <v>2822.5000000000005</v>
      </c>
      <c r="M170" s="28">
        <v>2709.9</v>
      </c>
      <c r="N170" s="28">
        <v>2602.85</v>
      </c>
      <c r="O170" s="39">
        <v>921900</v>
      </c>
      <c r="P170" s="40">
        <v>7.5603780189009456E-2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44588</v>
      </c>
      <c r="E171" s="37">
        <v>205.5</v>
      </c>
      <c r="F171" s="37">
        <v>204.76666666666665</v>
      </c>
      <c r="G171" s="38">
        <v>202.0333333333333</v>
      </c>
      <c r="H171" s="38">
        <v>198.56666666666666</v>
      </c>
      <c r="I171" s="38">
        <v>195.83333333333331</v>
      </c>
      <c r="J171" s="38">
        <v>208.23333333333329</v>
      </c>
      <c r="K171" s="38">
        <v>210.96666666666664</v>
      </c>
      <c r="L171" s="38">
        <v>214.43333333333328</v>
      </c>
      <c r="M171" s="28">
        <v>207.5</v>
      </c>
      <c r="N171" s="28">
        <v>201.3</v>
      </c>
      <c r="O171" s="39">
        <v>35235131</v>
      </c>
      <c r="P171" s="40">
        <v>2.0701374942067047E-2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44588</v>
      </c>
      <c r="E172" s="37">
        <v>1578.85</v>
      </c>
      <c r="F172" s="37">
        <v>1584.2833333333335</v>
      </c>
      <c r="G172" s="38">
        <v>1559.5666666666671</v>
      </c>
      <c r="H172" s="38">
        <v>1540.2833333333335</v>
      </c>
      <c r="I172" s="38">
        <v>1515.5666666666671</v>
      </c>
      <c r="J172" s="38">
        <v>1603.5666666666671</v>
      </c>
      <c r="K172" s="38">
        <v>1628.2833333333338</v>
      </c>
      <c r="L172" s="38">
        <v>1647.5666666666671</v>
      </c>
      <c r="M172" s="28">
        <v>1609</v>
      </c>
      <c r="N172" s="28">
        <v>1565</v>
      </c>
      <c r="O172" s="39">
        <v>3351238</v>
      </c>
      <c r="P172" s="40">
        <v>2.5660189337319381E-2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44588</v>
      </c>
      <c r="E173" s="37">
        <v>230.1</v>
      </c>
      <c r="F173" s="37">
        <v>229.66666666666666</v>
      </c>
      <c r="G173" s="38">
        <v>223.98333333333332</v>
      </c>
      <c r="H173" s="38">
        <v>217.86666666666667</v>
      </c>
      <c r="I173" s="38">
        <v>212.18333333333334</v>
      </c>
      <c r="J173" s="38">
        <v>235.7833333333333</v>
      </c>
      <c r="K173" s="38">
        <v>241.46666666666664</v>
      </c>
      <c r="L173" s="38">
        <v>247.58333333333329</v>
      </c>
      <c r="M173" s="28">
        <v>235.35</v>
      </c>
      <c r="N173" s="28">
        <v>223.55</v>
      </c>
      <c r="O173" s="39">
        <v>6927500</v>
      </c>
      <c r="P173" s="40">
        <v>2.4399260628465803E-2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44588</v>
      </c>
      <c r="E174" s="37">
        <v>964.3</v>
      </c>
      <c r="F174" s="37">
        <v>967.4666666666667</v>
      </c>
      <c r="G174" s="38">
        <v>957.08333333333337</v>
      </c>
      <c r="H174" s="38">
        <v>949.86666666666667</v>
      </c>
      <c r="I174" s="38">
        <v>939.48333333333335</v>
      </c>
      <c r="J174" s="38">
        <v>974.68333333333339</v>
      </c>
      <c r="K174" s="38">
        <v>985.06666666666661</v>
      </c>
      <c r="L174" s="38">
        <v>992.28333333333342</v>
      </c>
      <c r="M174" s="28">
        <v>977.85</v>
      </c>
      <c r="N174" s="28">
        <v>960.25</v>
      </c>
      <c r="O174" s="39">
        <v>2080800</v>
      </c>
      <c r="P174" s="40">
        <v>-2.7799841143764891E-2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44588</v>
      </c>
      <c r="E175" s="37">
        <v>151.44999999999999</v>
      </c>
      <c r="F175" s="37">
        <v>151.06666666666666</v>
      </c>
      <c r="G175" s="38">
        <v>148.38333333333333</v>
      </c>
      <c r="H175" s="38">
        <v>145.31666666666666</v>
      </c>
      <c r="I175" s="38">
        <v>142.63333333333333</v>
      </c>
      <c r="J175" s="38">
        <v>154.13333333333333</v>
      </c>
      <c r="K175" s="38">
        <v>156.81666666666666</v>
      </c>
      <c r="L175" s="38">
        <v>159.88333333333333</v>
      </c>
      <c r="M175" s="28">
        <v>153.75</v>
      </c>
      <c r="N175" s="28">
        <v>148</v>
      </c>
      <c r="O175" s="39">
        <v>36247100</v>
      </c>
      <c r="P175" s="40">
        <v>-2.4125546533416614E-2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44588</v>
      </c>
      <c r="E176" s="37">
        <v>138.1</v>
      </c>
      <c r="F176" s="37">
        <v>137.61666666666667</v>
      </c>
      <c r="G176" s="38">
        <v>136.33333333333334</v>
      </c>
      <c r="H176" s="38">
        <v>134.56666666666666</v>
      </c>
      <c r="I176" s="38">
        <v>133.28333333333333</v>
      </c>
      <c r="J176" s="38">
        <v>139.38333333333335</v>
      </c>
      <c r="K176" s="38">
        <v>140.66666666666666</v>
      </c>
      <c r="L176" s="38">
        <v>142.43333333333337</v>
      </c>
      <c r="M176" s="28">
        <v>138.9</v>
      </c>
      <c r="N176" s="28">
        <v>135.85</v>
      </c>
      <c r="O176" s="39">
        <v>38838000</v>
      </c>
      <c r="P176" s="40">
        <v>5.2803230315266346E-3</v>
      </c>
    </row>
    <row r="177" spans="1:16" ht="12.75" customHeight="1">
      <c r="A177" s="28">
        <v>167</v>
      </c>
      <c r="B177" s="272" t="s">
        <v>79</v>
      </c>
      <c r="C177" s="30" t="s">
        <v>187</v>
      </c>
      <c r="D177" s="31">
        <v>44588</v>
      </c>
      <c r="E177" s="37">
        <v>2523.3000000000002</v>
      </c>
      <c r="F177" s="37">
        <v>2525.0333333333333</v>
      </c>
      <c r="G177" s="38">
        <v>2508.7666666666664</v>
      </c>
      <c r="H177" s="38">
        <v>2494.2333333333331</v>
      </c>
      <c r="I177" s="38">
        <v>2477.9666666666662</v>
      </c>
      <c r="J177" s="38">
        <v>2539.5666666666666</v>
      </c>
      <c r="K177" s="38">
        <v>2555.8333333333339</v>
      </c>
      <c r="L177" s="38">
        <v>2570.3666666666668</v>
      </c>
      <c r="M177" s="28">
        <v>2541.3000000000002</v>
      </c>
      <c r="N177" s="28">
        <v>2510.5</v>
      </c>
      <c r="O177" s="39">
        <v>31678000</v>
      </c>
      <c r="P177" s="40">
        <v>3.8184266814544877E-3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44588</v>
      </c>
      <c r="E178" s="37">
        <v>105.25</v>
      </c>
      <c r="F178" s="37">
        <v>104.83333333333333</v>
      </c>
      <c r="G178" s="38">
        <v>104.01666666666665</v>
      </c>
      <c r="H178" s="38">
        <v>102.78333333333332</v>
      </c>
      <c r="I178" s="38">
        <v>101.96666666666664</v>
      </c>
      <c r="J178" s="38">
        <v>106.06666666666666</v>
      </c>
      <c r="K178" s="38">
        <v>106.88333333333335</v>
      </c>
      <c r="L178" s="38">
        <v>108.11666666666667</v>
      </c>
      <c r="M178" s="28">
        <v>105.65</v>
      </c>
      <c r="N178" s="28">
        <v>103.6</v>
      </c>
      <c r="O178" s="39">
        <v>159723500</v>
      </c>
      <c r="P178" s="40">
        <v>-7.2333264444510055E-3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44588</v>
      </c>
      <c r="E179" s="37">
        <v>873.2</v>
      </c>
      <c r="F179" s="37">
        <v>872.2833333333333</v>
      </c>
      <c r="G179" s="38">
        <v>865.91666666666663</v>
      </c>
      <c r="H179" s="38">
        <v>858.63333333333333</v>
      </c>
      <c r="I179" s="38">
        <v>852.26666666666665</v>
      </c>
      <c r="J179" s="38">
        <v>879.56666666666661</v>
      </c>
      <c r="K179" s="38">
        <v>885.93333333333339</v>
      </c>
      <c r="L179" s="38">
        <v>893.21666666666658</v>
      </c>
      <c r="M179" s="28">
        <v>878.65</v>
      </c>
      <c r="N179" s="28">
        <v>865</v>
      </c>
      <c r="O179" s="39">
        <v>5752000</v>
      </c>
      <c r="P179" s="40">
        <v>-1.3548276453438519E-2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44588</v>
      </c>
      <c r="E180" s="37">
        <v>1250.5</v>
      </c>
      <c r="F180" s="37">
        <v>1256</v>
      </c>
      <c r="G180" s="38">
        <v>1240.5</v>
      </c>
      <c r="H180" s="38">
        <v>1230.5</v>
      </c>
      <c r="I180" s="38">
        <v>1215</v>
      </c>
      <c r="J180" s="38">
        <v>1266</v>
      </c>
      <c r="K180" s="38">
        <v>1281.5</v>
      </c>
      <c r="L180" s="38">
        <v>1291.5</v>
      </c>
      <c r="M180" s="28">
        <v>1271.5</v>
      </c>
      <c r="N180" s="28">
        <v>1246</v>
      </c>
      <c r="O180" s="39">
        <v>6919500</v>
      </c>
      <c r="P180" s="40">
        <v>-1.9657847200085007E-2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44588</v>
      </c>
      <c r="E181" s="37">
        <v>516.54999999999995</v>
      </c>
      <c r="F181" s="37">
        <v>511.81666666666666</v>
      </c>
      <c r="G181" s="38">
        <v>505.43333333333328</v>
      </c>
      <c r="H181" s="38">
        <v>494.31666666666661</v>
      </c>
      <c r="I181" s="38">
        <v>487.93333333333322</v>
      </c>
      <c r="J181" s="38">
        <v>522.93333333333339</v>
      </c>
      <c r="K181" s="38">
        <v>529.31666666666661</v>
      </c>
      <c r="L181" s="38">
        <v>540.43333333333339</v>
      </c>
      <c r="M181" s="28">
        <v>518.20000000000005</v>
      </c>
      <c r="N181" s="28">
        <v>500.7</v>
      </c>
      <c r="O181" s="39">
        <v>89533500</v>
      </c>
      <c r="P181" s="40">
        <v>2.1180133787274812E-2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44588</v>
      </c>
      <c r="E182" s="37">
        <v>26481.1</v>
      </c>
      <c r="F182" s="37">
        <v>26631.066666666669</v>
      </c>
      <c r="G182" s="38">
        <v>26197.683333333338</v>
      </c>
      <c r="H182" s="38">
        <v>25914.26666666667</v>
      </c>
      <c r="I182" s="38">
        <v>25480.883333333339</v>
      </c>
      <c r="J182" s="38">
        <v>26914.483333333337</v>
      </c>
      <c r="K182" s="38">
        <v>27347.866666666669</v>
      </c>
      <c r="L182" s="38">
        <v>27631.283333333336</v>
      </c>
      <c r="M182" s="28">
        <v>27064.45</v>
      </c>
      <c r="N182" s="28">
        <v>26347.65</v>
      </c>
      <c r="O182" s="39">
        <v>189525</v>
      </c>
      <c r="P182" s="40">
        <v>2.3491292021061157E-2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44588</v>
      </c>
      <c r="E183" s="37">
        <v>2373.9499999999998</v>
      </c>
      <c r="F183" s="37">
        <v>2350.9666666666667</v>
      </c>
      <c r="G183" s="38">
        <v>2317.9333333333334</v>
      </c>
      <c r="H183" s="38">
        <v>2261.9166666666665</v>
      </c>
      <c r="I183" s="38">
        <v>2228.8833333333332</v>
      </c>
      <c r="J183" s="38">
        <v>2406.9833333333336</v>
      </c>
      <c r="K183" s="38">
        <v>2440.0166666666673</v>
      </c>
      <c r="L183" s="38">
        <v>2496.0333333333338</v>
      </c>
      <c r="M183" s="28">
        <v>2384</v>
      </c>
      <c r="N183" s="28">
        <v>2294.9499999999998</v>
      </c>
      <c r="O183" s="39">
        <v>1914825</v>
      </c>
      <c r="P183" s="40">
        <v>-1.6664312950148284E-2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44588</v>
      </c>
      <c r="E184" s="37">
        <v>2566.5500000000002</v>
      </c>
      <c r="F184" s="37">
        <v>2574.5333333333333</v>
      </c>
      <c r="G184" s="38">
        <v>2525.2166666666667</v>
      </c>
      <c r="H184" s="38">
        <v>2483.8833333333332</v>
      </c>
      <c r="I184" s="38">
        <v>2434.5666666666666</v>
      </c>
      <c r="J184" s="38">
        <v>2615.8666666666668</v>
      </c>
      <c r="K184" s="38">
        <v>2665.1833333333334</v>
      </c>
      <c r="L184" s="38">
        <v>2706.5166666666669</v>
      </c>
      <c r="M184" s="28">
        <v>2623.85</v>
      </c>
      <c r="N184" s="28">
        <v>2533.1999999999998</v>
      </c>
      <c r="O184" s="39">
        <v>3073500</v>
      </c>
      <c r="P184" s="40">
        <v>5.644171779141104E-3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44588</v>
      </c>
      <c r="E185" s="37">
        <v>1199.7</v>
      </c>
      <c r="F185" s="37">
        <v>1192.8</v>
      </c>
      <c r="G185" s="38">
        <v>1179.3499999999999</v>
      </c>
      <c r="H185" s="38">
        <v>1159</v>
      </c>
      <c r="I185" s="38">
        <v>1145.55</v>
      </c>
      <c r="J185" s="38">
        <v>1213.1499999999999</v>
      </c>
      <c r="K185" s="38">
        <v>1226.6000000000001</v>
      </c>
      <c r="L185" s="38">
        <v>1246.9499999999998</v>
      </c>
      <c r="M185" s="28">
        <v>1206.25</v>
      </c>
      <c r="N185" s="28">
        <v>1172.45</v>
      </c>
      <c r="O185" s="39">
        <v>3671200</v>
      </c>
      <c r="P185" s="40">
        <v>5.5185100022993788E-2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44588</v>
      </c>
      <c r="E186" s="37">
        <v>423.15</v>
      </c>
      <c r="F186" s="37">
        <v>419.68333333333334</v>
      </c>
      <c r="G186" s="38">
        <v>413.66666666666669</v>
      </c>
      <c r="H186" s="38">
        <v>404.18333333333334</v>
      </c>
      <c r="I186" s="38">
        <v>398.16666666666669</v>
      </c>
      <c r="J186" s="38">
        <v>429.16666666666669</v>
      </c>
      <c r="K186" s="38">
        <v>435.18333333333334</v>
      </c>
      <c r="L186" s="38">
        <v>444.66666666666669</v>
      </c>
      <c r="M186" s="28">
        <v>425.7</v>
      </c>
      <c r="N186" s="28">
        <v>410.2</v>
      </c>
      <c r="O186" s="39">
        <v>5575500</v>
      </c>
      <c r="P186" s="40">
        <v>-2.8996865203761754E-2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44588</v>
      </c>
      <c r="E187" s="37">
        <v>841.5</v>
      </c>
      <c r="F187" s="37">
        <v>842.5</v>
      </c>
      <c r="G187" s="38">
        <v>834.25</v>
      </c>
      <c r="H187" s="38">
        <v>827</v>
      </c>
      <c r="I187" s="38">
        <v>818.75</v>
      </c>
      <c r="J187" s="38">
        <v>849.75</v>
      </c>
      <c r="K187" s="38">
        <v>858</v>
      </c>
      <c r="L187" s="38">
        <v>865.25</v>
      </c>
      <c r="M187" s="28">
        <v>850.75</v>
      </c>
      <c r="N187" s="28">
        <v>835.25</v>
      </c>
      <c r="O187" s="39">
        <v>26033000</v>
      </c>
      <c r="P187" s="40">
        <v>-6.7834633052024354E-3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44588</v>
      </c>
      <c r="E188" s="37">
        <v>512.70000000000005</v>
      </c>
      <c r="F188" s="37">
        <v>508.78333333333336</v>
      </c>
      <c r="G188" s="38">
        <v>503.36666666666667</v>
      </c>
      <c r="H188" s="38">
        <v>494.0333333333333</v>
      </c>
      <c r="I188" s="38">
        <v>488.61666666666662</v>
      </c>
      <c r="J188" s="38">
        <v>518.11666666666679</v>
      </c>
      <c r="K188" s="38">
        <v>523.5333333333333</v>
      </c>
      <c r="L188" s="38">
        <v>532.86666666666679</v>
      </c>
      <c r="M188" s="28">
        <v>514.20000000000005</v>
      </c>
      <c r="N188" s="28">
        <v>499.45</v>
      </c>
      <c r="O188" s="39">
        <v>11884500</v>
      </c>
      <c r="P188" s="40">
        <v>1.0973586831695801E-2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44588</v>
      </c>
      <c r="E189" s="37">
        <v>596.20000000000005</v>
      </c>
      <c r="F189" s="37">
        <v>597.91666666666674</v>
      </c>
      <c r="G189" s="38">
        <v>588.23333333333346</v>
      </c>
      <c r="H189" s="38">
        <v>580.26666666666677</v>
      </c>
      <c r="I189" s="38">
        <v>570.58333333333348</v>
      </c>
      <c r="J189" s="38">
        <v>605.88333333333344</v>
      </c>
      <c r="K189" s="38">
        <v>615.56666666666683</v>
      </c>
      <c r="L189" s="38">
        <v>623.53333333333342</v>
      </c>
      <c r="M189" s="28">
        <v>607.6</v>
      </c>
      <c r="N189" s="28">
        <v>589.95000000000005</v>
      </c>
      <c r="O189" s="39">
        <v>1096500</v>
      </c>
      <c r="P189" s="40">
        <v>1.1764705882352941E-2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44588</v>
      </c>
      <c r="E190" s="37">
        <v>1015.05</v>
      </c>
      <c r="F190" s="37">
        <v>1009.15</v>
      </c>
      <c r="G190" s="38">
        <v>994.94999999999993</v>
      </c>
      <c r="H190" s="38">
        <v>974.84999999999991</v>
      </c>
      <c r="I190" s="38">
        <v>960.64999999999986</v>
      </c>
      <c r="J190" s="38">
        <v>1029.25</v>
      </c>
      <c r="K190" s="38">
        <v>1043.45</v>
      </c>
      <c r="L190" s="38">
        <v>1063.5500000000002</v>
      </c>
      <c r="M190" s="28">
        <v>1023.35</v>
      </c>
      <c r="N190" s="28">
        <v>989.05</v>
      </c>
      <c r="O190" s="39">
        <v>7027000</v>
      </c>
      <c r="P190" s="40">
        <v>-3.7265378819016301E-2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44588</v>
      </c>
      <c r="E191" s="37">
        <v>1528.4</v>
      </c>
      <c r="F191" s="37">
        <v>1490.6666666666667</v>
      </c>
      <c r="G191" s="38">
        <v>1437.3333333333335</v>
      </c>
      <c r="H191" s="38">
        <v>1346.2666666666667</v>
      </c>
      <c r="I191" s="38">
        <v>1292.9333333333334</v>
      </c>
      <c r="J191" s="38">
        <v>1581.7333333333336</v>
      </c>
      <c r="K191" s="38">
        <v>1635.0666666666671</v>
      </c>
      <c r="L191" s="38">
        <v>1726.1333333333337</v>
      </c>
      <c r="M191" s="28">
        <v>1544</v>
      </c>
      <c r="N191" s="28">
        <v>1399.6</v>
      </c>
      <c r="O191" s="39">
        <v>3475600</v>
      </c>
      <c r="P191" s="40">
        <v>-1.3510445049954587E-2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44588</v>
      </c>
      <c r="E192" s="37">
        <v>718.4</v>
      </c>
      <c r="F192" s="37">
        <v>723.34999999999991</v>
      </c>
      <c r="G192" s="38">
        <v>708.89999999999986</v>
      </c>
      <c r="H192" s="38">
        <v>699.4</v>
      </c>
      <c r="I192" s="38">
        <v>684.94999999999993</v>
      </c>
      <c r="J192" s="38">
        <v>732.8499999999998</v>
      </c>
      <c r="K192" s="38">
        <v>747.29999999999984</v>
      </c>
      <c r="L192" s="38">
        <v>756.79999999999973</v>
      </c>
      <c r="M192" s="28">
        <v>737.8</v>
      </c>
      <c r="N192" s="28">
        <v>713.85</v>
      </c>
      <c r="O192" s="39">
        <v>11016000</v>
      </c>
      <c r="P192" s="40">
        <v>-2.3105471088231772E-2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44588</v>
      </c>
      <c r="E193" s="37">
        <v>521.04999999999995</v>
      </c>
      <c r="F193" s="37">
        <v>516.13333333333333</v>
      </c>
      <c r="G193" s="38">
        <v>510.26666666666665</v>
      </c>
      <c r="H193" s="38">
        <v>499.48333333333335</v>
      </c>
      <c r="I193" s="38">
        <v>493.61666666666667</v>
      </c>
      <c r="J193" s="38">
        <v>526.91666666666663</v>
      </c>
      <c r="K193" s="38">
        <v>532.78333333333319</v>
      </c>
      <c r="L193" s="38">
        <v>543.56666666666661</v>
      </c>
      <c r="M193" s="28">
        <v>522</v>
      </c>
      <c r="N193" s="28">
        <v>505.35</v>
      </c>
      <c r="O193" s="39">
        <v>83188650</v>
      </c>
      <c r="P193" s="40">
        <v>3.0648635288301966E-2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44588</v>
      </c>
      <c r="E194" s="37">
        <v>249.5</v>
      </c>
      <c r="F194" s="37">
        <v>245.58333333333334</v>
      </c>
      <c r="G194" s="38">
        <v>240.51666666666668</v>
      </c>
      <c r="H194" s="38">
        <v>231.53333333333333</v>
      </c>
      <c r="I194" s="38">
        <v>226.46666666666667</v>
      </c>
      <c r="J194" s="38">
        <v>254.56666666666669</v>
      </c>
      <c r="K194" s="38">
        <v>259.63333333333333</v>
      </c>
      <c r="L194" s="38">
        <v>268.61666666666667</v>
      </c>
      <c r="M194" s="28">
        <v>250.65</v>
      </c>
      <c r="N194" s="28">
        <v>236.6</v>
      </c>
      <c r="O194" s="39">
        <v>122978250</v>
      </c>
      <c r="P194" s="40">
        <v>5.7966213978138453E-3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44588</v>
      </c>
      <c r="E195" s="37">
        <v>1212.1500000000001</v>
      </c>
      <c r="F195" s="37">
        <v>1205.3500000000001</v>
      </c>
      <c r="G195" s="38">
        <v>1189.7500000000002</v>
      </c>
      <c r="H195" s="38">
        <v>1167.3500000000001</v>
      </c>
      <c r="I195" s="38">
        <v>1151.7500000000002</v>
      </c>
      <c r="J195" s="38">
        <v>1227.7500000000002</v>
      </c>
      <c r="K195" s="38">
        <v>1243.3500000000001</v>
      </c>
      <c r="L195" s="38">
        <v>1265.7500000000002</v>
      </c>
      <c r="M195" s="28">
        <v>1220.95</v>
      </c>
      <c r="N195" s="28">
        <v>1182.95</v>
      </c>
      <c r="O195" s="39">
        <v>44657725</v>
      </c>
      <c r="P195" s="40">
        <v>-7.3027869626830421E-3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44588</v>
      </c>
      <c r="E196" s="37">
        <v>3927.3</v>
      </c>
      <c r="F196" s="37">
        <v>3952.3000000000006</v>
      </c>
      <c r="G196" s="38">
        <v>3895.0500000000011</v>
      </c>
      <c r="H196" s="38">
        <v>3862.8000000000006</v>
      </c>
      <c r="I196" s="38">
        <v>3805.5500000000011</v>
      </c>
      <c r="J196" s="38">
        <v>3984.5500000000011</v>
      </c>
      <c r="K196" s="38">
        <v>4041.8</v>
      </c>
      <c r="L196" s="38">
        <v>4074.0500000000011</v>
      </c>
      <c r="M196" s="28">
        <v>4009.55</v>
      </c>
      <c r="N196" s="28">
        <v>3920.05</v>
      </c>
      <c r="O196" s="39">
        <v>10553400</v>
      </c>
      <c r="P196" s="40">
        <v>1.8250235183443087E-2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44588</v>
      </c>
      <c r="E197" s="37">
        <v>1672.55</v>
      </c>
      <c r="F197" s="37">
        <v>1660.2333333333336</v>
      </c>
      <c r="G197" s="38">
        <v>1641.9666666666672</v>
      </c>
      <c r="H197" s="38">
        <v>1611.3833333333337</v>
      </c>
      <c r="I197" s="38">
        <v>1593.1166666666672</v>
      </c>
      <c r="J197" s="38">
        <v>1690.8166666666671</v>
      </c>
      <c r="K197" s="38">
        <v>1709.0833333333335</v>
      </c>
      <c r="L197" s="38">
        <v>1739.666666666667</v>
      </c>
      <c r="M197" s="28">
        <v>1678.5</v>
      </c>
      <c r="N197" s="28">
        <v>1629.65</v>
      </c>
      <c r="O197" s="39">
        <v>15789000</v>
      </c>
      <c r="P197" s="40">
        <v>-3.1896107718343024E-2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44588</v>
      </c>
      <c r="E198" s="37">
        <v>2597.35</v>
      </c>
      <c r="F198" s="37">
        <v>2599.1833333333334</v>
      </c>
      <c r="G198" s="38">
        <v>2576.7166666666667</v>
      </c>
      <c r="H198" s="38">
        <v>2556.0833333333335</v>
      </c>
      <c r="I198" s="38">
        <v>2533.6166666666668</v>
      </c>
      <c r="J198" s="38">
        <v>2619.8166666666666</v>
      </c>
      <c r="K198" s="38">
        <v>2642.2833333333338</v>
      </c>
      <c r="L198" s="38">
        <v>2662.9166666666665</v>
      </c>
      <c r="M198" s="28">
        <v>2621.65</v>
      </c>
      <c r="N198" s="28">
        <v>2578.5500000000002</v>
      </c>
      <c r="O198" s="39">
        <v>5389125</v>
      </c>
      <c r="P198" s="40">
        <v>4.1925791349311722E-3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44588</v>
      </c>
      <c r="E199" s="37">
        <v>3209.75</v>
      </c>
      <c r="F199" s="37">
        <v>3199.1</v>
      </c>
      <c r="G199" s="38">
        <v>3169.7</v>
      </c>
      <c r="H199" s="38">
        <v>3129.65</v>
      </c>
      <c r="I199" s="38">
        <v>3100.25</v>
      </c>
      <c r="J199" s="38">
        <v>3239.1499999999996</v>
      </c>
      <c r="K199" s="38">
        <v>3268.55</v>
      </c>
      <c r="L199" s="38">
        <v>3308.5999999999995</v>
      </c>
      <c r="M199" s="28">
        <v>3228.5</v>
      </c>
      <c r="N199" s="28">
        <v>3159.05</v>
      </c>
      <c r="O199" s="39">
        <v>719000</v>
      </c>
      <c r="P199" s="40">
        <v>-5.5325034578146614E-3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44588</v>
      </c>
      <c r="E200" s="37">
        <v>565.79999999999995</v>
      </c>
      <c r="F200" s="37">
        <v>564.53333333333342</v>
      </c>
      <c r="G200" s="38">
        <v>560.71666666666681</v>
      </c>
      <c r="H200" s="38">
        <v>555.63333333333344</v>
      </c>
      <c r="I200" s="38">
        <v>551.81666666666683</v>
      </c>
      <c r="J200" s="38">
        <v>569.61666666666679</v>
      </c>
      <c r="K200" s="38">
        <v>573.43333333333339</v>
      </c>
      <c r="L200" s="38">
        <v>578.51666666666677</v>
      </c>
      <c r="M200" s="28">
        <v>568.35</v>
      </c>
      <c r="N200" s="28">
        <v>559.45000000000005</v>
      </c>
      <c r="O200" s="39">
        <v>2844000</v>
      </c>
      <c r="P200" s="40">
        <v>-3.3639143730886847E-2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44588</v>
      </c>
      <c r="E201" s="37">
        <v>1171.3499999999999</v>
      </c>
      <c r="F201" s="37">
        <v>1173.8333333333333</v>
      </c>
      <c r="G201" s="38">
        <v>1136.1166666666666</v>
      </c>
      <c r="H201" s="38">
        <v>1100.8833333333332</v>
      </c>
      <c r="I201" s="38">
        <v>1063.1666666666665</v>
      </c>
      <c r="J201" s="38">
        <v>1209.0666666666666</v>
      </c>
      <c r="K201" s="38">
        <v>1246.7833333333333</v>
      </c>
      <c r="L201" s="38">
        <v>1282.0166666666667</v>
      </c>
      <c r="M201" s="28">
        <v>1211.55</v>
      </c>
      <c r="N201" s="28">
        <v>1138.5999999999999</v>
      </c>
      <c r="O201" s="39">
        <v>2777475</v>
      </c>
      <c r="P201" s="40">
        <v>6.9215740999162709E-2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44588</v>
      </c>
      <c r="E202" s="37">
        <v>640.45000000000005</v>
      </c>
      <c r="F202" s="37">
        <v>640.05000000000007</v>
      </c>
      <c r="G202" s="38">
        <v>632.10000000000014</v>
      </c>
      <c r="H202" s="38">
        <v>623.75000000000011</v>
      </c>
      <c r="I202" s="38">
        <v>615.80000000000018</v>
      </c>
      <c r="J202" s="38">
        <v>648.40000000000009</v>
      </c>
      <c r="K202" s="38">
        <v>656.35000000000014</v>
      </c>
      <c r="L202" s="38">
        <v>664.7</v>
      </c>
      <c r="M202" s="28">
        <v>648</v>
      </c>
      <c r="N202" s="28">
        <v>631.70000000000005</v>
      </c>
      <c r="O202" s="39">
        <v>7833000</v>
      </c>
      <c r="P202" s="40">
        <v>7.3820669787540514E-3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44588</v>
      </c>
      <c r="E203" s="37">
        <v>1619</v>
      </c>
      <c r="F203" s="37">
        <v>1619.0333333333335</v>
      </c>
      <c r="G203" s="38">
        <v>1595.0666666666671</v>
      </c>
      <c r="H203" s="38">
        <v>1571.1333333333334</v>
      </c>
      <c r="I203" s="38">
        <v>1547.166666666667</v>
      </c>
      <c r="J203" s="38">
        <v>1642.9666666666672</v>
      </c>
      <c r="K203" s="38">
        <v>1666.9333333333338</v>
      </c>
      <c r="L203" s="38">
        <v>1690.8666666666672</v>
      </c>
      <c r="M203" s="28">
        <v>1643</v>
      </c>
      <c r="N203" s="28">
        <v>1595.1</v>
      </c>
      <c r="O203" s="39">
        <v>923300</v>
      </c>
      <c r="P203" s="40">
        <v>1.1503067484662576E-2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44588</v>
      </c>
      <c r="E204" s="37">
        <v>7456</v>
      </c>
      <c r="F204" s="37">
        <v>7471.4000000000005</v>
      </c>
      <c r="G204" s="38">
        <v>7357.9000000000015</v>
      </c>
      <c r="H204" s="38">
        <v>7259.8000000000011</v>
      </c>
      <c r="I204" s="38">
        <v>7146.300000000002</v>
      </c>
      <c r="J204" s="38">
        <v>7569.5000000000009</v>
      </c>
      <c r="K204" s="38">
        <v>7682.9999999999991</v>
      </c>
      <c r="L204" s="38">
        <v>7781.1</v>
      </c>
      <c r="M204" s="28">
        <v>7584.9</v>
      </c>
      <c r="N204" s="28">
        <v>7373.3</v>
      </c>
      <c r="O204" s="39">
        <v>1867100</v>
      </c>
      <c r="P204" s="40">
        <v>-4.9032670681660711E-3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44588</v>
      </c>
      <c r="E205" s="37">
        <v>815.7</v>
      </c>
      <c r="F205" s="37">
        <v>807.7166666666667</v>
      </c>
      <c r="G205" s="38">
        <v>798.48333333333335</v>
      </c>
      <c r="H205" s="38">
        <v>781.26666666666665</v>
      </c>
      <c r="I205" s="38">
        <v>772.0333333333333</v>
      </c>
      <c r="J205" s="38">
        <v>824.93333333333339</v>
      </c>
      <c r="K205" s="38">
        <v>834.16666666666674</v>
      </c>
      <c r="L205" s="38">
        <v>851.38333333333344</v>
      </c>
      <c r="M205" s="28">
        <v>816.95</v>
      </c>
      <c r="N205" s="28">
        <v>790.5</v>
      </c>
      <c r="O205" s="39">
        <v>27309100</v>
      </c>
      <c r="P205" s="40">
        <v>1.0194758355373888E-2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44588</v>
      </c>
      <c r="E206" s="37">
        <v>325.95</v>
      </c>
      <c r="F206" s="37">
        <v>324.83333333333331</v>
      </c>
      <c r="G206" s="38">
        <v>318.21666666666664</v>
      </c>
      <c r="H206" s="38">
        <v>310.48333333333335</v>
      </c>
      <c r="I206" s="38">
        <v>303.86666666666667</v>
      </c>
      <c r="J206" s="38">
        <v>332.56666666666661</v>
      </c>
      <c r="K206" s="38">
        <v>339.18333333333328</v>
      </c>
      <c r="L206" s="38">
        <v>346.91666666666657</v>
      </c>
      <c r="M206" s="28">
        <v>331.45</v>
      </c>
      <c r="N206" s="28">
        <v>317.10000000000002</v>
      </c>
      <c r="O206" s="39">
        <v>68336400</v>
      </c>
      <c r="P206" s="40">
        <v>0.12234611272338476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44588</v>
      </c>
      <c r="E207" s="37">
        <v>1257.75</v>
      </c>
      <c r="F207" s="37">
        <v>1258.45</v>
      </c>
      <c r="G207" s="38">
        <v>1247.5500000000002</v>
      </c>
      <c r="H207" s="38">
        <v>1237.3500000000001</v>
      </c>
      <c r="I207" s="38">
        <v>1226.4500000000003</v>
      </c>
      <c r="J207" s="38">
        <v>1268.6500000000001</v>
      </c>
      <c r="K207" s="38">
        <v>1279.5500000000002</v>
      </c>
      <c r="L207" s="38">
        <v>1289.75</v>
      </c>
      <c r="M207" s="28">
        <v>1269.3499999999999</v>
      </c>
      <c r="N207" s="28">
        <v>1248.25</v>
      </c>
      <c r="O207" s="39">
        <v>3208000</v>
      </c>
      <c r="P207" s="40">
        <v>-4.6540490226497054E-3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44588</v>
      </c>
      <c r="E208" s="37">
        <v>1832.3</v>
      </c>
      <c r="F208" s="37">
        <v>1823.9333333333334</v>
      </c>
      <c r="G208" s="38">
        <v>1808.4166666666667</v>
      </c>
      <c r="H208" s="38">
        <v>1784.5333333333333</v>
      </c>
      <c r="I208" s="38">
        <v>1769.0166666666667</v>
      </c>
      <c r="J208" s="38">
        <v>1847.8166666666668</v>
      </c>
      <c r="K208" s="38">
        <v>1863.3333333333333</v>
      </c>
      <c r="L208" s="38">
        <v>1887.2166666666669</v>
      </c>
      <c r="M208" s="28">
        <v>1839.45</v>
      </c>
      <c r="N208" s="28">
        <v>1800.05</v>
      </c>
      <c r="O208" s="39">
        <v>856750</v>
      </c>
      <c r="P208" s="40">
        <v>4.6907065376722368E-3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44588</v>
      </c>
      <c r="E209" s="37">
        <v>622.45000000000005</v>
      </c>
      <c r="F209" s="37">
        <v>623.73333333333335</v>
      </c>
      <c r="G209" s="38">
        <v>616.66666666666674</v>
      </c>
      <c r="H209" s="38">
        <v>610.88333333333344</v>
      </c>
      <c r="I209" s="38">
        <v>603.81666666666683</v>
      </c>
      <c r="J209" s="38">
        <v>629.51666666666665</v>
      </c>
      <c r="K209" s="38">
        <v>636.58333333333326</v>
      </c>
      <c r="L209" s="38">
        <v>642.36666666666656</v>
      </c>
      <c r="M209" s="28">
        <v>630.79999999999995</v>
      </c>
      <c r="N209" s="28">
        <v>617.95000000000005</v>
      </c>
      <c r="O209" s="39">
        <v>39116800</v>
      </c>
      <c r="P209" s="40">
        <v>3.1909505318250889E-2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44588</v>
      </c>
      <c r="E210" s="37">
        <v>317.7</v>
      </c>
      <c r="F210" s="37">
        <v>314.99999999999994</v>
      </c>
      <c r="G210" s="38">
        <v>311.34999999999991</v>
      </c>
      <c r="H210" s="38">
        <v>304.99999999999994</v>
      </c>
      <c r="I210" s="38">
        <v>301.34999999999991</v>
      </c>
      <c r="J210" s="38">
        <v>321.34999999999991</v>
      </c>
      <c r="K210" s="38">
        <v>324.99999999999989</v>
      </c>
      <c r="L210" s="38">
        <v>331.34999999999991</v>
      </c>
      <c r="M210" s="28">
        <v>318.64999999999998</v>
      </c>
      <c r="N210" s="28">
        <v>308.64999999999998</v>
      </c>
      <c r="O210" s="39">
        <v>74181000</v>
      </c>
      <c r="P210" s="40">
        <v>-1.1473574798113057E-2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14"/>
      <c r="B213" s="382"/>
      <c r="C213" s="314"/>
      <c r="D213" s="383"/>
      <c r="E213" s="315"/>
      <c r="F213" s="315"/>
      <c r="G213" s="384"/>
      <c r="H213" s="384"/>
      <c r="I213" s="384"/>
      <c r="J213" s="384"/>
      <c r="K213" s="384"/>
      <c r="L213" s="384"/>
      <c r="M213" s="314"/>
      <c r="N213" s="314"/>
      <c r="O213" s="385"/>
      <c r="P213" s="386"/>
    </row>
    <row r="214" spans="1:16" ht="12.75" customHeight="1">
      <c r="A214" s="314"/>
      <c r="B214" s="382"/>
      <c r="C214" s="314"/>
      <c r="D214" s="383"/>
      <c r="E214" s="315"/>
      <c r="F214" s="315"/>
      <c r="G214" s="384"/>
      <c r="H214" s="384"/>
      <c r="I214" s="384"/>
      <c r="J214" s="384"/>
      <c r="K214" s="384"/>
      <c r="L214" s="384"/>
      <c r="M214" s="314"/>
      <c r="N214" s="314"/>
      <c r="O214" s="385"/>
      <c r="P214" s="386"/>
    </row>
    <row r="215" spans="1:16" ht="12.75" customHeight="1">
      <c r="A215" s="314"/>
      <c r="B215" s="382"/>
      <c r="C215" s="314"/>
      <c r="D215" s="383"/>
      <c r="E215" s="315"/>
      <c r="F215" s="315"/>
      <c r="G215" s="384"/>
      <c r="H215" s="384"/>
      <c r="I215" s="384"/>
      <c r="J215" s="384"/>
      <c r="K215" s="384"/>
      <c r="L215" s="384"/>
      <c r="M215" s="314"/>
      <c r="N215" s="314"/>
      <c r="O215" s="385"/>
      <c r="P215" s="386"/>
    </row>
    <row r="216" spans="1:16" ht="12.75" customHeight="1">
      <c r="A216" s="314"/>
      <c r="B216" s="382"/>
      <c r="C216" s="314"/>
      <c r="D216" s="383"/>
      <c r="E216" s="315"/>
      <c r="F216" s="315"/>
      <c r="G216" s="384"/>
      <c r="H216" s="384"/>
      <c r="I216" s="384"/>
      <c r="J216" s="384"/>
      <c r="K216" s="384"/>
      <c r="L216" s="384"/>
      <c r="M216" s="314"/>
      <c r="N216" s="314"/>
      <c r="O216" s="385"/>
      <c r="P216" s="386"/>
    </row>
    <row r="217" spans="1:16" ht="12.75" customHeight="1">
      <c r="A217" s="314"/>
      <c r="B217" s="382"/>
      <c r="C217" s="314"/>
      <c r="D217" s="383"/>
      <c r="E217" s="315"/>
      <c r="F217" s="315"/>
      <c r="G217" s="384"/>
      <c r="H217" s="384"/>
      <c r="I217" s="384"/>
      <c r="J217" s="384"/>
      <c r="K217" s="384"/>
      <c r="L217" s="384"/>
      <c r="M217" s="314"/>
      <c r="N217" s="314"/>
      <c r="O217" s="385"/>
      <c r="P217" s="386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5" sqref="F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5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0" t="s">
        <v>16</v>
      </c>
      <c r="B8" s="472"/>
      <c r="C8" s="476" t="s">
        <v>20</v>
      </c>
      <c r="D8" s="476" t="s">
        <v>21</v>
      </c>
      <c r="E8" s="467" t="s">
        <v>22</v>
      </c>
      <c r="F8" s="468"/>
      <c r="G8" s="469"/>
      <c r="H8" s="467" t="s">
        <v>23</v>
      </c>
      <c r="I8" s="468"/>
      <c r="J8" s="469"/>
      <c r="K8" s="23"/>
      <c r="L8" s="50"/>
      <c r="M8" s="50"/>
      <c r="N8" s="1"/>
      <c r="O8" s="1"/>
    </row>
    <row r="9" spans="1:15" ht="36" customHeight="1">
      <c r="A9" s="474"/>
      <c r="B9" s="475"/>
      <c r="C9" s="475"/>
      <c r="D9" s="4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17938.400000000001</v>
      </c>
      <c r="D10" s="32">
        <v>17984.166666666668</v>
      </c>
      <c r="E10" s="32">
        <v>17839.133333333335</v>
      </c>
      <c r="F10" s="32">
        <v>17739.866666666669</v>
      </c>
      <c r="G10" s="32">
        <v>17594.833333333336</v>
      </c>
      <c r="H10" s="32">
        <v>18083.433333333334</v>
      </c>
      <c r="I10" s="32">
        <v>18228.466666666667</v>
      </c>
      <c r="J10" s="32">
        <v>18327.733333333334</v>
      </c>
      <c r="K10" s="34">
        <v>18129.2</v>
      </c>
      <c r="L10" s="34">
        <v>17884.900000000001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38041.35</v>
      </c>
      <c r="D11" s="37">
        <v>38047.033333333333</v>
      </c>
      <c r="E11" s="37">
        <v>37763.566666666666</v>
      </c>
      <c r="F11" s="37">
        <v>37485.783333333333</v>
      </c>
      <c r="G11" s="37">
        <v>37202.316666666666</v>
      </c>
      <c r="H11" s="37">
        <v>38324.816666666666</v>
      </c>
      <c r="I11" s="37">
        <v>38608.283333333326</v>
      </c>
      <c r="J11" s="37">
        <v>38886.066666666666</v>
      </c>
      <c r="K11" s="28">
        <v>38330.5</v>
      </c>
      <c r="L11" s="28">
        <v>37769.25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2448.85</v>
      </c>
      <c r="D12" s="37">
        <v>2439.5166666666664</v>
      </c>
      <c r="E12" s="37">
        <v>2425.7333333333327</v>
      </c>
      <c r="F12" s="37">
        <v>2402.6166666666663</v>
      </c>
      <c r="G12" s="37">
        <v>2388.8333333333326</v>
      </c>
      <c r="H12" s="37">
        <v>2462.6333333333328</v>
      </c>
      <c r="I12" s="37">
        <v>2476.4166666666665</v>
      </c>
      <c r="J12" s="37">
        <v>2499.5333333333328</v>
      </c>
      <c r="K12" s="28">
        <v>2453.3000000000002</v>
      </c>
      <c r="L12" s="28">
        <v>2416.4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5192.7</v>
      </c>
      <c r="D13" s="37">
        <v>5190.3833333333323</v>
      </c>
      <c r="E13" s="37">
        <v>5161.866666666665</v>
      </c>
      <c r="F13" s="37">
        <v>5131.0333333333328</v>
      </c>
      <c r="G13" s="37">
        <v>5102.5166666666655</v>
      </c>
      <c r="H13" s="37">
        <v>5221.2166666666644</v>
      </c>
      <c r="I13" s="37">
        <v>5249.7333333333327</v>
      </c>
      <c r="J13" s="37">
        <v>5280.5666666666639</v>
      </c>
      <c r="K13" s="28">
        <v>5218.8999999999996</v>
      </c>
      <c r="L13" s="28">
        <v>5159.55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37281.699999999997</v>
      </c>
      <c r="D14" s="37">
        <v>37509.916666666664</v>
      </c>
      <c r="E14" s="37">
        <v>37007.933333333327</v>
      </c>
      <c r="F14" s="37">
        <v>36734.166666666664</v>
      </c>
      <c r="G14" s="37">
        <v>36232.183333333327</v>
      </c>
      <c r="H14" s="37">
        <v>37783.683333333327</v>
      </c>
      <c r="I14" s="37">
        <v>38285.666666666664</v>
      </c>
      <c r="J14" s="37">
        <v>38559.433333333327</v>
      </c>
      <c r="K14" s="28">
        <v>38011.9</v>
      </c>
      <c r="L14" s="28">
        <v>37236.15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4126.75</v>
      </c>
      <c r="D15" s="37">
        <v>4113.1500000000005</v>
      </c>
      <c r="E15" s="37">
        <v>4087.6500000000015</v>
      </c>
      <c r="F15" s="37">
        <v>4048.5500000000011</v>
      </c>
      <c r="G15" s="37">
        <v>4023.050000000002</v>
      </c>
      <c r="H15" s="37">
        <v>4152.2500000000009</v>
      </c>
      <c r="I15" s="37">
        <v>4177.7499999999991</v>
      </c>
      <c r="J15" s="37">
        <v>4216.8500000000004</v>
      </c>
      <c r="K15" s="28">
        <v>4138.6499999999996</v>
      </c>
      <c r="L15" s="28">
        <v>4074.05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8679.5</v>
      </c>
      <c r="D16" s="37">
        <v>8647.0333333333328</v>
      </c>
      <c r="E16" s="37">
        <v>8603.2166666666653</v>
      </c>
      <c r="F16" s="37">
        <v>8526.9333333333325</v>
      </c>
      <c r="G16" s="37">
        <v>8483.116666666665</v>
      </c>
      <c r="H16" s="37">
        <v>8723.3166666666657</v>
      </c>
      <c r="I16" s="37">
        <v>8767.1333333333314</v>
      </c>
      <c r="J16" s="37">
        <v>8843.4166666666661</v>
      </c>
      <c r="K16" s="28">
        <v>8690.85</v>
      </c>
      <c r="L16" s="28">
        <v>8570.75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2231.8000000000002</v>
      </c>
      <c r="D17" s="37">
        <v>2237.9333333333334</v>
      </c>
      <c r="E17" s="37">
        <v>2213.0666666666666</v>
      </c>
      <c r="F17" s="37">
        <v>2194.333333333333</v>
      </c>
      <c r="G17" s="37">
        <v>2169.4666666666662</v>
      </c>
      <c r="H17" s="37">
        <v>2256.666666666667</v>
      </c>
      <c r="I17" s="37">
        <v>2281.5333333333338</v>
      </c>
      <c r="J17" s="37">
        <v>2300.2666666666673</v>
      </c>
      <c r="K17" s="28">
        <v>2262.8000000000002</v>
      </c>
      <c r="L17" s="28">
        <v>2219.1999999999998</v>
      </c>
      <c r="M17" s="28">
        <v>3.72235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1264.1500000000001</v>
      </c>
      <c r="D18" s="37">
        <v>1262.1333333333334</v>
      </c>
      <c r="E18" s="37">
        <v>1244.5666666666668</v>
      </c>
      <c r="F18" s="37">
        <v>1224.9833333333333</v>
      </c>
      <c r="G18" s="37">
        <v>1207.4166666666667</v>
      </c>
      <c r="H18" s="37">
        <v>1281.7166666666669</v>
      </c>
      <c r="I18" s="37">
        <v>1299.2833333333335</v>
      </c>
      <c r="J18" s="37">
        <v>1318.866666666667</v>
      </c>
      <c r="K18" s="28">
        <v>1279.7</v>
      </c>
      <c r="L18" s="28">
        <v>1242.55</v>
      </c>
      <c r="M18" s="28">
        <v>10.05242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1072.3</v>
      </c>
      <c r="D19" s="37">
        <v>1069.3999999999999</v>
      </c>
      <c r="E19" s="37">
        <v>1054.9999999999998</v>
      </c>
      <c r="F19" s="37">
        <v>1037.6999999999998</v>
      </c>
      <c r="G19" s="37">
        <v>1023.2999999999997</v>
      </c>
      <c r="H19" s="37">
        <v>1086.6999999999998</v>
      </c>
      <c r="I19" s="37">
        <v>1101.0999999999999</v>
      </c>
      <c r="J19" s="37">
        <v>1118.3999999999999</v>
      </c>
      <c r="K19" s="28">
        <v>1083.8</v>
      </c>
      <c r="L19" s="28">
        <v>1052.0999999999999</v>
      </c>
      <c r="M19" s="28">
        <v>8.2473600000000005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1849.3</v>
      </c>
      <c r="D20" s="37">
        <v>1839.1833333333334</v>
      </c>
      <c r="E20" s="37">
        <v>1821.3666666666668</v>
      </c>
      <c r="F20" s="37">
        <v>1793.4333333333334</v>
      </c>
      <c r="G20" s="37">
        <v>1775.6166666666668</v>
      </c>
      <c r="H20" s="37">
        <v>1867.1166666666668</v>
      </c>
      <c r="I20" s="37">
        <v>1884.9333333333334</v>
      </c>
      <c r="J20" s="37">
        <v>1912.8666666666668</v>
      </c>
      <c r="K20" s="28">
        <v>1857</v>
      </c>
      <c r="L20" s="28">
        <v>1811.25</v>
      </c>
      <c r="M20" s="28">
        <v>15.446059999999999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1938.45</v>
      </c>
      <c r="D21" s="37">
        <v>1931.1666666666667</v>
      </c>
      <c r="E21" s="37">
        <v>1912.3333333333335</v>
      </c>
      <c r="F21" s="37">
        <v>1886.2166666666667</v>
      </c>
      <c r="G21" s="37">
        <v>1867.3833333333334</v>
      </c>
      <c r="H21" s="37">
        <v>1957.2833333333335</v>
      </c>
      <c r="I21" s="37">
        <v>1976.116666666667</v>
      </c>
      <c r="J21" s="37">
        <v>2002.2333333333336</v>
      </c>
      <c r="K21" s="28">
        <v>1950</v>
      </c>
      <c r="L21" s="28">
        <v>1905.05</v>
      </c>
      <c r="M21" s="28">
        <v>11.00995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744.2</v>
      </c>
      <c r="D22" s="37">
        <v>747.31666666666661</v>
      </c>
      <c r="E22" s="37">
        <v>732.88333333333321</v>
      </c>
      <c r="F22" s="37">
        <v>721.56666666666661</v>
      </c>
      <c r="G22" s="37">
        <v>707.13333333333321</v>
      </c>
      <c r="H22" s="37">
        <v>758.63333333333321</v>
      </c>
      <c r="I22" s="37">
        <v>773.06666666666661</v>
      </c>
      <c r="J22" s="37">
        <v>784.38333333333321</v>
      </c>
      <c r="K22" s="28">
        <v>761.75</v>
      </c>
      <c r="L22" s="28">
        <v>736</v>
      </c>
      <c r="M22" s="28">
        <v>58.438699999999997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1794.9</v>
      </c>
      <c r="D23" s="37">
        <v>1791.9666666666665</v>
      </c>
      <c r="E23" s="37">
        <v>1763.9333333333329</v>
      </c>
      <c r="F23" s="37">
        <v>1732.9666666666665</v>
      </c>
      <c r="G23" s="37">
        <v>1704.9333333333329</v>
      </c>
      <c r="H23" s="37">
        <v>1822.9333333333329</v>
      </c>
      <c r="I23" s="37">
        <v>1850.9666666666662</v>
      </c>
      <c r="J23" s="37">
        <v>1881.9333333333329</v>
      </c>
      <c r="K23" s="28">
        <v>1820</v>
      </c>
      <c r="L23" s="28">
        <v>1761</v>
      </c>
      <c r="M23" s="28">
        <v>0.40542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2043.25</v>
      </c>
      <c r="D24" s="37">
        <v>2014.2166666666665</v>
      </c>
      <c r="E24" s="37">
        <v>1979.0333333333328</v>
      </c>
      <c r="F24" s="37">
        <v>1914.8166666666664</v>
      </c>
      <c r="G24" s="37">
        <v>1879.6333333333328</v>
      </c>
      <c r="H24" s="37">
        <v>2078.4333333333329</v>
      </c>
      <c r="I24" s="37">
        <v>2113.6166666666668</v>
      </c>
      <c r="J24" s="37">
        <v>2177.833333333333</v>
      </c>
      <c r="K24" s="28">
        <v>2049.4</v>
      </c>
      <c r="L24" s="28">
        <v>1950</v>
      </c>
      <c r="M24" s="28">
        <v>0.47516999999999998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129.9</v>
      </c>
      <c r="D25" s="37">
        <v>128.15</v>
      </c>
      <c r="E25" s="37">
        <v>125.65</v>
      </c>
      <c r="F25" s="37">
        <v>121.4</v>
      </c>
      <c r="G25" s="37">
        <v>118.9</v>
      </c>
      <c r="H25" s="37">
        <v>132.4</v>
      </c>
      <c r="I25" s="37">
        <v>134.9</v>
      </c>
      <c r="J25" s="37">
        <v>139.15</v>
      </c>
      <c r="K25" s="28">
        <v>130.65</v>
      </c>
      <c r="L25" s="28">
        <v>123.9</v>
      </c>
      <c r="M25" s="28">
        <v>48.944780000000002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314.3</v>
      </c>
      <c r="D26" s="37">
        <v>311.96666666666664</v>
      </c>
      <c r="E26" s="37">
        <v>308.23333333333329</v>
      </c>
      <c r="F26" s="37">
        <v>302.16666666666663</v>
      </c>
      <c r="G26" s="37">
        <v>298.43333333333328</v>
      </c>
      <c r="H26" s="37">
        <v>318.0333333333333</v>
      </c>
      <c r="I26" s="37">
        <v>321.76666666666665</v>
      </c>
      <c r="J26" s="37">
        <v>327.83333333333331</v>
      </c>
      <c r="K26" s="28">
        <v>315.7</v>
      </c>
      <c r="L26" s="28">
        <v>305.89999999999998</v>
      </c>
      <c r="M26" s="28">
        <v>30.834009999999999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2177</v>
      </c>
      <c r="D27" s="37">
        <v>2207.2833333333333</v>
      </c>
      <c r="E27" s="37">
        <v>2137.7166666666667</v>
      </c>
      <c r="F27" s="37">
        <v>2098.4333333333334</v>
      </c>
      <c r="G27" s="37">
        <v>2028.8666666666668</v>
      </c>
      <c r="H27" s="37">
        <v>2246.5666666666666</v>
      </c>
      <c r="I27" s="37">
        <v>2316.1333333333332</v>
      </c>
      <c r="J27" s="37">
        <v>2355.4166666666665</v>
      </c>
      <c r="K27" s="28">
        <v>2276.85</v>
      </c>
      <c r="L27" s="28">
        <v>2168</v>
      </c>
      <c r="M27" s="28">
        <v>1.11426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789.35</v>
      </c>
      <c r="D28" s="37">
        <v>785.51666666666677</v>
      </c>
      <c r="E28" s="37">
        <v>776.38333333333355</v>
      </c>
      <c r="F28" s="37">
        <v>763.41666666666674</v>
      </c>
      <c r="G28" s="37">
        <v>754.28333333333353</v>
      </c>
      <c r="H28" s="37">
        <v>798.48333333333358</v>
      </c>
      <c r="I28" s="37">
        <v>807.61666666666679</v>
      </c>
      <c r="J28" s="37">
        <v>820.5833333333336</v>
      </c>
      <c r="K28" s="28">
        <v>794.65</v>
      </c>
      <c r="L28" s="28">
        <v>772.55</v>
      </c>
      <c r="M28" s="28">
        <v>1.9042600000000001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3496.05</v>
      </c>
      <c r="D29" s="37">
        <v>3487.35</v>
      </c>
      <c r="E29" s="37">
        <v>3454.7</v>
      </c>
      <c r="F29" s="37">
        <v>3413.35</v>
      </c>
      <c r="G29" s="37">
        <v>3380.7</v>
      </c>
      <c r="H29" s="37">
        <v>3528.7</v>
      </c>
      <c r="I29" s="37">
        <v>3561.3500000000004</v>
      </c>
      <c r="J29" s="37">
        <v>3602.7</v>
      </c>
      <c r="K29" s="28">
        <v>3520</v>
      </c>
      <c r="L29" s="28">
        <v>3446</v>
      </c>
      <c r="M29" s="28">
        <v>0.61280000000000001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646.25</v>
      </c>
      <c r="D30" s="37">
        <v>644.98333333333335</v>
      </c>
      <c r="E30" s="37">
        <v>639.2166666666667</v>
      </c>
      <c r="F30" s="37">
        <v>632.18333333333339</v>
      </c>
      <c r="G30" s="37">
        <v>626.41666666666674</v>
      </c>
      <c r="H30" s="37">
        <v>652.01666666666665</v>
      </c>
      <c r="I30" s="37">
        <v>657.7833333333333</v>
      </c>
      <c r="J30" s="37">
        <v>664.81666666666661</v>
      </c>
      <c r="K30" s="28">
        <v>650.75</v>
      </c>
      <c r="L30" s="28">
        <v>637.95000000000005</v>
      </c>
      <c r="M30" s="28">
        <v>8.5156299999999998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374.85</v>
      </c>
      <c r="D31" s="37">
        <v>376.65000000000003</v>
      </c>
      <c r="E31" s="37">
        <v>371.30000000000007</v>
      </c>
      <c r="F31" s="37">
        <v>367.75000000000006</v>
      </c>
      <c r="G31" s="37">
        <v>362.40000000000009</v>
      </c>
      <c r="H31" s="37">
        <v>380.20000000000005</v>
      </c>
      <c r="I31" s="37">
        <v>385.55000000000007</v>
      </c>
      <c r="J31" s="37">
        <v>389.1</v>
      </c>
      <c r="K31" s="28">
        <v>382</v>
      </c>
      <c r="L31" s="28">
        <v>373.1</v>
      </c>
      <c r="M31" s="28">
        <v>39.991140000000001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4515.95</v>
      </c>
      <c r="D32" s="37">
        <v>4510.3166666666666</v>
      </c>
      <c r="E32" s="37">
        <v>4405.6333333333332</v>
      </c>
      <c r="F32" s="37">
        <v>4295.3166666666666</v>
      </c>
      <c r="G32" s="37">
        <v>4190.6333333333332</v>
      </c>
      <c r="H32" s="37">
        <v>4620.6333333333332</v>
      </c>
      <c r="I32" s="37">
        <v>4725.3166666666657</v>
      </c>
      <c r="J32" s="37">
        <v>4835.6333333333332</v>
      </c>
      <c r="K32" s="28">
        <v>4615</v>
      </c>
      <c r="L32" s="28">
        <v>4400</v>
      </c>
      <c r="M32" s="28">
        <v>24.0488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233.15</v>
      </c>
      <c r="D33" s="37">
        <v>231.71666666666667</v>
      </c>
      <c r="E33" s="37">
        <v>228.43333333333334</v>
      </c>
      <c r="F33" s="37">
        <v>223.71666666666667</v>
      </c>
      <c r="G33" s="37">
        <v>220.43333333333334</v>
      </c>
      <c r="H33" s="37">
        <v>236.43333333333334</v>
      </c>
      <c r="I33" s="37">
        <v>239.7166666666667</v>
      </c>
      <c r="J33" s="37">
        <v>244.43333333333334</v>
      </c>
      <c r="K33" s="28">
        <v>235</v>
      </c>
      <c r="L33" s="28">
        <v>227</v>
      </c>
      <c r="M33" s="28">
        <v>25.7837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137.44999999999999</v>
      </c>
      <c r="D34" s="37">
        <v>135.36666666666665</v>
      </c>
      <c r="E34" s="37">
        <v>132.3833333333333</v>
      </c>
      <c r="F34" s="37">
        <v>127.31666666666666</v>
      </c>
      <c r="G34" s="37">
        <v>124.33333333333331</v>
      </c>
      <c r="H34" s="37">
        <v>140.43333333333328</v>
      </c>
      <c r="I34" s="37">
        <v>143.41666666666663</v>
      </c>
      <c r="J34" s="37">
        <v>148.48333333333326</v>
      </c>
      <c r="K34" s="28">
        <v>138.35</v>
      </c>
      <c r="L34" s="28">
        <v>130.30000000000001</v>
      </c>
      <c r="M34" s="28">
        <v>100.92581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3280.4</v>
      </c>
      <c r="D35" s="37">
        <v>3306.0499999999997</v>
      </c>
      <c r="E35" s="37">
        <v>3242.0999999999995</v>
      </c>
      <c r="F35" s="37">
        <v>3203.7999999999997</v>
      </c>
      <c r="G35" s="37">
        <v>3139.8499999999995</v>
      </c>
      <c r="H35" s="37">
        <v>3344.3499999999995</v>
      </c>
      <c r="I35" s="37">
        <v>3408.2999999999993</v>
      </c>
      <c r="J35" s="37">
        <v>3446.5999999999995</v>
      </c>
      <c r="K35" s="28">
        <v>3370</v>
      </c>
      <c r="L35" s="28">
        <v>3267.75</v>
      </c>
      <c r="M35" s="28">
        <v>14.95218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2391.35</v>
      </c>
      <c r="D36" s="37">
        <v>2407.85</v>
      </c>
      <c r="E36" s="37">
        <v>2365.6999999999998</v>
      </c>
      <c r="F36" s="37">
        <v>2340.0499999999997</v>
      </c>
      <c r="G36" s="37">
        <v>2297.8999999999996</v>
      </c>
      <c r="H36" s="37">
        <v>2433.5</v>
      </c>
      <c r="I36" s="37">
        <v>2475.6500000000005</v>
      </c>
      <c r="J36" s="37">
        <v>2501.3000000000002</v>
      </c>
      <c r="K36" s="28">
        <v>2450</v>
      </c>
      <c r="L36" s="28">
        <v>2382.1999999999998</v>
      </c>
      <c r="M36" s="28">
        <v>2.6848900000000002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670.5</v>
      </c>
      <c r="D37" s="37">
        <v>667.4666666666667</v>
      </c>
      <c r="E37" s="37">
        <v>660.03333333333342</v>
      </c>
      <c r="F37" s="37">
        <v>649.56666666666672</v>
      </c>
      <c r="G37" s="37">
        <v>642.13333333333344</v>
      </c>
      <c r="H37" s="37">
        <v>677.93333333333339</v>
      </c>
      <c r="I37" s="37">
        <v>685.36666666666679</v>
      </c>
      <c r="J37" s="37">
        <v>695.83333333333337</v>
      </c>
      <c r="K37" s="28">
        <v>674.9</v>
      </c>
      <c r="L37" s="28">
        <v>657</v>
      </c>
      <c r="M37" s="28">
        <v>20.514859999999999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4483.3999999999996</v>
      </c>
      <c r="D38" s="37">
        <v>4451.1333333333332</v>
      </c>
      <c r="E38" s="37">
        <v>4397.2666666666664</v>
      </c>
      <c r="F38" s="37">
        <v>4311.1333333333332</v>
      </c>
      <c r="G38" s="37">
        <v>4257.2666666666664</v>
      </c>
      <c r="H38" s="37">
        <v>4537.2666666666664</v>
      </c>
      <c r="I38" s="37">
        <v>4591.1333333333332</v>
      </c>
      <c r="J38" s="37">
        <v>4677.2666666666664</v>
      </c>
      <c r="K38" s="28">
        <v>4505</v>
      </c>
      <c r="L38" s="28">
        <v>4365</v>
      </c>
      <c r="M38" s="28">
        <v>5.7988600000000003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729.6</v>
      </c>
      <c r="D39" s="37">
        <v>726.75</v>
      </c>
      <c r="E39" s="37">
        <v>721.55</v>
      </c>
      <c r="F39" s="37">
        <v>713.5</v>
      </c>
      <c r="G39" s="37">
        <v>708.3</v>
      </c>
      <c r="H39" s="37">
        <v>734.8</v>
      </c>
      <c r="I39" s="37">
        <v>740</v>
      </c>
      <c r="J39" s="37">
        <v>748.05</v>
      </c>
      <c r="K39" s="28">
        <v>731.95</v>
      </c>
      <c r="L39" s="28">
        <v>718.7</v>
      </c>
      <c r="M39" s="28">
        <v>77.462699999999998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3436.8</v>
      </c>
      <c r="D40" s="37">
        <v>3427.3833333333337</v>
      </c>
      <c r="E40" s="37">
        <v>3392.4666666666672</v>
      </c>
      <c r="F40" s="37">
        <v>3348.1333333333337</v>
      </c>
      <c r="G40" s="37">
        <v>3313.2166666666672</v>
      </c>
      <c r="H40" s="37">
        <v>3471.7166666666672</v>
      </c>
      <c r="I40" s="37">
        <v>3506.6333333333341</v>
      </c>
      <c r="J40" s="37">
        <v>3550.9666666666672</v>
      </c>
      <c r="K40" s="28">
        <v>3462.3</v>
      </c>
      <c r="L40" s="28">
        <v>3383.05</v>
      </c>
      <c r="M40" s="28">
        <v>6.9418899999999999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7571.8</v>
      </c>
      <c r="D41" s="37">
        <v>7696.5999999999995</v>
      </c>
      <c r="E41" s="37">
        <v>7348.1999999999989</v>
      </c>
      <c r="F41" s="37">
        <v>7124.5999999999995</v>
      </c>
      <c r="G41" s="37">
        <v>6776.1999999999989</v>
      </c>
      <c r="H41" s="37">
        <v>7920.1999999999989</v>
      </c>
      <c r="I41" s="37">
        <v>8268.5999999999985</v>
      </c>
      <c r="J41" s="37">
        <v>8492.1999999999989</v>
      </c>
      <c r="K41" s="28">
        <v>8045</v>
      </c>
      <c r="L41" s="28">
        <v>7473</v>
      </c>
      <c r="M41" s="28">
        <v>50.003169999999997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18077.3</v>
      </c>
      <c r="D42" s="37">
        <v>18191.216666666667</v>
      </c>
      <c r="E42" s="37">
        <v>17761.433333333334</v>
      </c>
      <c r="F42" s="37">
        <v>17445.566666666666</v>
      </c>
      <c r="G42" s="37">
        <v>17015.783333333333</v>
      </c>
      <c r="H42" s="37">
        <v>18507.083333333336</v>
      </c>
      <c r="I42" s="37">
        <v>18936.866666666669</v>
      </c>
      <c r="J42" s="37">
        <v>19252.733333333337</v>
      </c>
      <c r="K42" s="28">
        <v>18621</v>
      </c>
      <c r="L42" s="28">
        <v>17875.349999999999</v>
      </c>
      <c r="M42" s="28">
        <v>3.4817399999999998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5437.05</v>
      </c>
      <c r="D43" s="37">
        <v>5458.3499999999995</v>
      </c>
      <c r="E43" s="37">
        <v>5366.6999999999989</v>
      </c>
      <c r="F43" s="37">
        <v>5296.3499999999995</v>
      </c>
      <c r="G43" s="37">
        <v>5204.6999999999989</v>
      </c>
      <c r="H43" s="37">
        <v>5528.6999999999989</v>
      </c>
      <c r="I43" s="37">
        <v>5620.3499999999985</v>
      </c>
      <c r="J43" s="37">
        <v>5690.6999999999989</v>
      </c>
      <c r="K43" s="28">
        <v>5550</v>
      </c>
      <c r="L43" s="28">
        <v>5388</v>
      </c>
      <c r="M43" s="28">
        <v>0.20601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2504.25</v>
      </c>
      <c r="D44" s="37">
        <v>2491.1666666666665</v>
      </c>
      <c r="E44" s="37">
        <v>2471.0333333333328</v>
      </c>
      <c r="F44" s="37">
        <v>2437.8166666666662</v>
      </c>
      <c r="G44" s="37">
        <v>2417.6833333333325</v>
      </c>
      <c r="H44" s="37">
        <v>2524.3833333333332</v>
      </c>
      <c r="I44" s="37">
        <v>2544.5166666666673</v>
      </c>
      <c r="J44" s="37">
        <v>2577.7333333333336</v>
      </c>
      <c r="K44" s="28">
        <v>2511.3000000000002</v>
      </c>
      <c r="L44" s="28">
        <v>2457.9499999999998</v>
      </c>
      <c r="M44" s="28">
        <v>1.6900599999999999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303.60000000000002</v>
      </c>
      <c r="D45" s="37">
        <v>299.28333333333336</v>
      </c>
      <c r="E45" s="37">
        <v>291.66666666666674</v>
      </c>
      <c r="F45" s="37">
        <v>279.73333333333341</v>
      </c>
      <c r="G45" s="37">
        <v>272.11666666666679</v>
      </c>
      <c r="H45" s="37">
        <v>311.2166666666667</v>
      </c>
      <c r="I45" s="37">
        <v>318.83333333333337</v>
      </c>
      <c r="J45" s="37">
        <v>330.76666666666665</v>
      </c>
      <c r="K45" s="28">
        <v>306.89999999999998</v>
      </c>
      <c r="L45" s="28">
        <v>287.35000000000002</v>
      </c>
      <c r="M45" s="28">
        <v>151.09493000000001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95.85</v>
      </c>
      <c r="D46" s="37">
        <v>94.566666666666663</v>
      </c>
      <c r="E46" s="37">
        <v>92.783333333333331</v>
      </c>
      <c r="F46" s="37">
        <v>89.716666666666669</v>
      </c>
      <c r="G46" s="37">
        <v>87.933333333333337</v>
      </c>
      <c r="H46" s="37">
        <v>97.633333333333326</v>
      </c>
      <c r="I46" s="37">
        <v>99.416666666666657</v>
      </c>
      <c r="J46" s="37">
        <v>102.48333333333332</v>
      </c>
      <c r="K46" s="28">
        <v>96.35</v>
      </c>
      <c r="L46" s="28">
        <v>91.5</v>
      </c>
      <c r="M46" s="28">
        <v>353.33474999999999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54.1</v>
      </c>
      <c r="D47" s="37">
        <v>53.75</v>
      </c>
      <c r="E47" s="37">
        <v>53.15</v>
      </c>
      <c r="F47" s="37">
        <v>52.199999999999996</v>
      </c>
      <c r="G47" s="37">
        <v>51.599999999999994</v>
      </c>
      <c r="H47" s="37">
        <v>54.7</v>
      </c>
      <c r="I47" s="37">
        <v>55.3</v>
      </c>
      <c r="J47" s="37">
        <v>56.250000000000007</v>
      </c>
      <c r="K47" s="28">
        <v>54.35</v>
      </c>
      <c r="L47" s="28">
        <v>52.8</v>
      </c>
      <c r="M47" s="28">
        <v>42.502989999999997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2030.9</v>
      </c>
      <c r="D48" s="37">
        <v>2012.2833333333335</v>
      </c>
      <c r="E48" s="37">
        <v>1982.2666666666671</v>
      </c>
      <c r="F48" s="37">
        <v>1933.6333333333337</v>
      </c>
      <c r="G48" s="37">
        <v>1903.6166666666672</v>
      </c>
      <c r="H48" s="37">
        <v>2060.916666666667</v>
      </c>
      <c r="I48" s="37">
        <v>2090.9333333333334</v>
      </c>
      <c r="J48" s="37">
        <v>2139.5666666666666</v>
      </c>
      <c r="K48" s="28">
        <v>2042.3</v>
      </c>
      <c r="L48" s="28">
        <v>1963.65</v>
      </c>
      <c r="M48" s="28">
        <v>5.9811199999999998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748.45</v>
      </c>
      <c r="D49" s="37">
        <v>750.76666666666677</v>
      </c>
      <c r="E49" s="37">
        <v>741.03333333333353</v>
      </c>
      <c r="F49" s="37">
        <v>733.61666666666679</v>
      </c>
      <c r="G49" s="37">
        <v>723.88333333333355</v>
      </c>
      <c r="H49" s="37">
        <v>758.18333333333351</v>
      </c>
      <c r="I49" s="37">
        <v>767.91666666666686</v>
      </c>
      <c r="J49" s="37">
        <v>775.33333333333348</v>
      </c>
      <c r="K49" s="28">
        <v>760.5</v>
      </c>
      <c r="L49" s="28">
        <v>743.35</v>
      </c>
      <c r="M49" s="28">
        <v>3.1776300000000002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208.15</v>
      </c>
      <c r="D50" s="37">
        <v>207.85</v>
      </c>
      <c r="E50" s="37">
        <v>205.29999999999998</v>
      </c>
      <c r="F50" s="37">
        <v>202.45</v>
      </c>
      <c r="G50" s="37">
        <v>199.89999999999998</v>
      </c>
      <c r="H50" s="37">
        <v>210.7</v>
      </c>
      <c r="I50" s="37">
        <v>213.25</v>
      </c>
      <c r="J50" s="37">
        <v>216.1</v>
      </c>
      <c r="K50" s="28">
        <v>210.4</v>
      </c>
      <c r="L50" s="28">
        <v>205</v>
      </c>
      <c r="M50" s="28">
        <v>101.26239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758.35</v>
      </c>
      <c r="D51" s="37">
        <v>757.1</v>
      </c>
      <c r="E51" s="37">
        <v>750.2</v>
      </c>
      <c r="F51" s="37">
        <v>742.05000000000007</v>
      </c>
      <c r="G51" s="37">
        <v>735.15000000000009</v>
      </c>
      <c r="H51" s="37">
        <v>765.25</v>
      </c>
      <c r="I51" s="37">
        <v>772.14999999999986</v>
      </c>
      <c r="J51" s="37">
        <v>780.3</v>
      </c>
      <c r="K51" s="28">
        <v>764</v>
      </c>
      <c r="L51" s="28">
        <v>748.95</v>
      </c>
      <c r="M51" s="28">
        <v>6.2739900000000004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61.85</v>
      </c>
      <c r="D52" s="37">
        <v>61.283333333333331</v>
      </c>
      <c r="E52" s="37">
        <v>60.566666666666663</v>
      </c>
      <c r="F52" s="37">
        <v>59.283333333333331</v>
      </c>
      <c r="G52" s="37">
        <v>58.566666666666663</v>
      </c>
      <c r="H52" s="37">
        <v>62.566666666666663</v>
      </c>
      <c r="I52" s="37">
        <v>63.283333333333331</v>
      </c>
      <c r="J52" s="37">
        <v>64.566666666666663</v>
      </c>
      <c r="K52" s="28">
        <v>62</v>
      </c>
      <c r="L52" s="28">
        <v>60</v>
      </c>
      <c r="M52" s="28">
        <v>241.14802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394.35</v>
      </c>
      <c r="D53" s="37">
        <v>396.2833333333333</v>
      </c>
      <c r="E53" s="37">
        <v>391.06666666666661</v>
      </c>
      <c r="F53" s="37">
        <v>387.7833333333333</v>
      </c>
      <c r="G53" s="37">
        <v>382.56666666666661</v>
      </c>
      <c r="H53" s="37">
        <v>399.56666666666661</v>
      </c>
      <c r="I53" s="37">
        <v>404.7833333333333</v>
      </c>
      <c r="J53" s="37">
        <v>408.06666666666661</v>
      </c>
      <c r="K53" s="28">
        <v>401.5</v>
      </c>
      <c r="L53" s="28">
        <v>393</v>
      </c>
      <c r="M53" s="28">
        <v>51.739879999999999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703.7</v>
      </c>
      <c r="D54" s="37">
        <v>706.80000000000007</v>
      </c>
      <c r="E54" s="37">
        <v>698.60000000000014</v>
      </c>
      <c r="F54" s="37">
        <v>693.50000000000011</v>
      </c>
      <c r="G54" s="37">
        <v>685.30000000000018</v>
      </c>
      <c r="H54" s="37">
        <v>711.90000000000009</v>
      </c>
      <c r="I54" s="37">
        <v>720.10000000000014</v>
      </c>
      <c r="J54" s="37">
        <v>725.2</v>
      </c>
      <c r="K54" s="28">
        <v>715</v>
      </c>
      <c r="L54" s="28">
        <v>701.7</v>
      </c>
      <c r="M54" s="28">
        <v>58.794899999999998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367.35</v>
      </c>
      <c r="D55" s="37">
        <v>363.38333333333338</v>
      </c>
      <c r="E55" s="37">
        <v>357.26666666666677</v>
      </c>
      <c r="F55" s="37">
        <v>347.18333333333339</v>
      </c>
      <c r="G55" s="37">
        <v>341.06666666666678</v>
      </c>
      <c r="H55" s="37">
        <v>373.46666666666675</v>
      </c>
      <c r="I55" s="37">
        <v>379.58333333333343</v>
      </c>
      <c r="J55" s="37">
        <v>389.66666666666674</v>
      </c>
      <c r="K55" s="28">
        <v>369.5</v>
      </c>
      <c r="L55" s="28">
        <v>353.3</v>
      </c>
      <c r="M55" s="28">
        <v>84.605779999999996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16970</v>
      </c>
      <c r="D56" s="37">
        <v>17074.666666666668</v>
      </c>
      <c r="E56" s="37">
        <v>16824.383333333335</v>
      </c>
      <c r="F56" s="37">
        <v>16678.766666666666</v>
      </c>
      <c r="G56" s="37">
        <v>16428.483333333334</v>
      </c>
      <c r="H56" s="37">
        <v>17220.283333333336</v>
      </c>
      <c r="I56" s="37">
        <v>17470.566666666669</v>
      </c>
      <c r="J56" s="37">
        <v>17616.183333333338</v>
      </c>
      <c r="K56" s="28">
        <v>17324.95</v>
      </c>
      <c r="L56" s="28">
        <v>16929.05</v>
      </c>
      <c r="M56" s="28">
        <v>0.34033999999999998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3575.65</v>
      </c>
      <c r="D57" s="37">
        <v>3589.4</v>
      </c>
      <c r="E57" s="37">
        <v>3551.25</v>
      </c>
      <c r="F57" s="37">
        <v>3526.85</v>
      </c>
      <c r="G57" s="37">
        <v>3488.7</v>
      </c>
      <c r="H57" s="37">
        <v>3613.8</v>
      </c>
      <c r="I57" s="37">
        <v>3651.9500000000007</v>
      </c>
      <c r="J57" s="37">
        <v>3676.3500000000004</v>
      </c>
      <c r="K57" s="28">
        <v>3627.55</v>
      </c>
      <c r="L57" s="28">
        <v>3565</v>
      </c>
      <c r="M57" s="28">
        <v>1.29227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423.7</v>
      </c>
      <c r="D58" s="37">
        <v>421.15000000000003</v>
      </c>
      <c r="E58" s="37">
        <v>416.60000000000008</v>
      </c>
      <c r="F58" s="37">
        <v>409.50000000000006</v>
      </c>
      <c r="G58" s="37">
        <v>404.9500000000001</v>
      </c>
      <c r="H58" s="37">
        <v>428.25000000000006</v>
      </c>
      <c r="I58" s="37">
        <v>432.8</v>
      </c>
      <c r="J58" s="37">
        <v>439.90000000000003</v>
      </c>
      <c r="K58" s="28">
        <v>425.7</v>
      </c>
      <c r="L58" s="28">
        <v>414.05</v>
      </c>
      <c r="M58" s="28">
        <v>23.057400000000001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228.4</v>
      </c>
      <c r="D59" s="37">
        <v>226.38333333333333</v>
      </c>
      <c r="E59" s="37">
        <v>222.86666666666665</v>
      </c>
      <c r="F59" s="37">
        <v>217.33333333333331</v>
      </c>
      <c r="G59" s="37">
        <v>213.81666666666663</v>
      </c>
      <c r="H59" s="37">
        <v>231.91666666666666</v>
      </c>
      <c r="I59" s="37">
        <v>235.43333333333331</v>
      </c>
      <c r="J59" s="37">
        <v>240.96666666666667</v>
      </c>
      <c r="K59" s="28">
        <v>229.9</v>
      </c>
      <c r="L59" s="28">
        <v>220.85</v>
      </c>
      <c r="M59" s="28">
        <v>74.225989999999996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124.8</v>
      </c>
      <c r="D60" s="37">
        <v>125.33333333333333</v>
      </c>
      <c r="E60" s="37">
        <v>123.26666666666665</v>
      </c>
      <c r="F60" s="37">
        <v>121.73333333333332</v>
      </c>
      <c r="G60" s="37">
        <v>119.66666666666664</v>
      </c>
      <c r="H60" s="37">
        <v>126.86666666666666</v>
      </c>
      <c r="I60" s="37">
        <v>128.93333333333334</v>
      </c>
      <c r="J60" s="37">
        <v>130.46666666666667</v>
      </c>
      <c r="K60" s="28">
        <v>127.4</v>
      </c>
      <c r="L60" s="28">
        <v>123.8</v>
      </c>
      <c r="M60" s="28">
        <v>9.7909799999999994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612.1</v>
      </c>
      <c r="D61" s="37">
        <v>606.2166666666667</v>
      </c>
      <c r="E61" s="37">
        <v>597.78333333333342</v>
      </c>
      <c r="F61" s="37">
        <v>583.4666666666667</v>
      </c>
      <c r="G61" s="37">
        <v>575.03333333333342</v>
      </c>
      <c r="H61" s="37">
        <v>620.53333333333342</v>
      </c>
      <c r="I61" s="37">
        <v>628.96666666666681</v>
      </c>
      <c r="J61" s="37">
        <v>643.28333333333342</v>
      </c>
      <c r="K61" s="28">
        <v>614.65</v>
      </c>
      <c r="L61" s="28">
        <v>591.9</v>
      </c>
      <c r="M61" s="28">
        <v>23.41966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895.65</v>
      </c>
      <c r="D62" s="37">
        <v>894.11666666666667</v>
      </c>
      <c r="E62" s="37">
        <v>886.63333333333333</v>
      </c>
      <c r="F62" s="37">
        <v>877.61666666666667</v>
      </c>
      <c r="G62" s="37">
        <v>870.13333333333333</v>
      </c>
      <c r="H62" s="37">
        <v>903.13333333333333</v>
      </c>
      <c r="I62" s="37">
        <v>910.61666666666667</v>
      </c>
      <c r="J62" s="37">
        <v>919.63333333333333</v>
      </c>
      <c r="K62" s="28">
        <v>901.6</v>
      </c>
      <c r="L62" s="28">
        <v>885.1</v>
      </c>
      <c r="M62" s="28">
        <v>14.13292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143.94999999999999</v>
      </c>
      <c r="D63" s="37">
        <v>143.58333333333334</v>
      </c>
      <c r="E63" s="37">
        <v>142.86666666666667</v>
      </c>
      <c r="F63" s="37">
        <v>141.78333333333333</v>
      </c>
      <c r="G63" s="37">
        <v>141.06666666666666</v>
      </c>
      <c r="H63" s="37">
        <v>144.66666666666669</v>
      </c>
      <c r="I63" s="37">
        <v>145.38333333333333</v>
      </c>
      <c r="J63" s="37">
        <v>146.4666666666667</v>
      </c>
      <c r="K63" s="28">
        <v>144.30000000000001</v>
      </c>
      <c r="L63" s="28">
        <v>142.5</v>
      </c>
      <c r="M63" s="28">
        <v>7.5628700000000002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163.9</v>
      </c>
      <c r="D64" s="37">
        <v>163.18333333333334</v>
      </c>
      <c r="E64" s="37">
        <v>161.51666666666668</v>
      </c>
      <c r="F64" s="37">
        <v>159.13333333333335</v>
      </c>
      <c r="G64" s="37">
        <v>157.4666666666667</v>
      </c>
      <c r="H64" s="37">
        <v>165.56666666666666</v>
      </c>
      <c r="I64" s="37">
        <v>167.23333333333329</v>
      </c>
      <c r="J64" s="37">
        <v>169.61666666666665</v>
      </c>
      <c r="K64" s="28">
        <v>164.85</v>
      </c>
      <c r="L64" s="28">
        <v>160.80000000000001</v>
      </c>
      <c r="M64" s="28">
        <v>115.03198999999999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5408.25</v>
      </c>
      <c r="D65" s="37">
        <v>5382.8666666666659</v>
      </c>
      <c r="E65" s="37">
        <v>5306.5833333333321</v>
      </c>
      <c r="F65" s="37">
        <v>5204.9166666666661</v>
      </c>
      <c r="G65" s="37">
        <v>5128.6333333333323</v>
      </c>
      <c r="H65" s="37">
        <v>5484.5333333333319</v>
      </c>
      <c r="I65" s="37">
        <v>5560.8166666666666</v>
      </c>
      <c r="J65" s="37">
        <v>5662.4833333333318</v>
      </c>
      <c r="K65" s="28">
        <v>5459.15</v>
      </c>
      <c r="L65" s="28">
        <v>5281.2</v>
      </c>
      <c r="M65" s="28">
        <v>3.3879800000000002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1447.45</v>
      </c>
      <c r="D66" s="37">
        <v>1454.5666666666666</v>
      </c>
      <c r="E66" s="37">
        <v>1434.1333333333332</v>
      </c>
      <c r="F66" s="37">
        <v>1420.8166666666666</v>
      </c>
      <c r="G66" s="37">
        <v>1400.3833333333332</v>
      </c>
      <c r="H66" s="37">
        <v>1467.8833333333332</v>
      </c>
      <c r="I66" s="37">
        <v>1488.3166666666666</v>
      </c>
      <c r="J66" s="37">
        <v>1501.6333333333332</v>
      </c>
      <c r="K66" s="28">
        <v>1475</v>
      </c>
      <c r="L66" s="28">
        <v>1441.25</v>
      </c>
      <c r="M66" s="28">
        <v>4.1743600000000001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671.2</v>
      </c>
      <c r="D67" s="37">
        <v>676.36666666666667</v>
      </c>
      <c r="E67" s="37">
        <v>664.5333333333333</v>
      </c>
      <c r="F67" s="37">
        <v>657.86666666666667</v>
      </c>
      <c r="G67" s="37">
        <v>646.0333333333333</v>
      </c>
      <c r="H67" s="37">
        <v>683.0333333333333</v>
      </c>
      <c r="I67" s="37">
        <v>694.86666666666656</v>
      </c>
      <c r="J67" s="37">
        <v>701.5333333333333</v>
      </c>
      <c r="K67" s="28">
        <v>688.2</v>
      </c>
      <c r="L67" s="28">
        <v>669.7</v>
      </c>
      <c r="M67" s="28">
        <v>7.4877500000000001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781.6</v>
      </c>
      <c r="D68" s="37">
        <v>782.11666666666667</v>
      </c>
      <c r="E68" s="37">
        <v>771.33333333333337</v>
      </c>
      <c r="F68" s="37">
        <v>761.06666666666672</v>
      </c>
      <c r="G68" s="37">
        <v>750.28333333333342</v>
      </c>
      <c r="H68" s="37">
        <v>792.38333333333333</v>
      </c>
      <c r="I68" s="37">
        <v>803.16666666666663</v>
      </c>
      <c r="J68" s="37">
        <v>813.43333333333328</v>
      </c>
      <c r="K68" s="28">
        <v>792.9</v>
      </c>
      <c r="L68" s="28">
        <v>771.85</v>
      </c>
      <c r="M68" s="28">
        <v>5.0198200000000002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435.55</v>
      </c>
      <c r="D69" s="37">
        <v>434.73333333333335</v>
      </c>
      <c r="E69" s="37">
        <v>429.86666666666667</v>
      </c>
      <c r="F69" s="37">
        <v>424.18333333333334</v>
      </c>
      <c r="G69" s="37">
        <v>419.31666666666666</v>
      </c>
      <c r="H69" s="37">
        <v>440.41666666666669</v>
      </c>
      <c r="I69" s="37">
        <v>445.28333333333336</v>
      </c>
      <c r="J69" s="37">
        <v>450.9666666666667</v>
      </c>
      <c r="K69" s="28">
        <v>439.6</v>
      </c>
      <c r="L69" s="28">
        <v>429.05</v>
      </c>
      <c r="M69" s="28">
        <v>14.61755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964.55</v>
      </c>
      <c r="D70" s="37">
        <v>969.08333333333337</v>
      </c>
      <c r="E70" s="37">
        <v>946.26666666666677</v>
      </c>
      <c r="F70" s="37">
        <v>927.98333333333335</v>
      </c>
      <c r="G70" s="37">
        <v>905.16666666666674</v>
      </c>
      <c r="H70" s="37">
        <v>987.36666666666679</v>
      </c>
      <c r="I70" s="37">
        <v>1010.1833333333334</v>
      </c>
      <c r="J70" s="37">
        <v>1028.4666666666667</v>
      </c>
      <c r="K70" s="28">
        <v>991.9</v>
      </c>
      <c r="L70" s="28">
        <v>950.8</v>
      </c>
      <c r="M70" s="28">
        <v>12.986050000000001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408.25</v>
      </c>
      <c r="D71" s="37">
        <v>406.23333333333335</v>
      </c>
      <c r="E71" s="37">
        <v>400.61666666666667</v>
      </c>
      <c r="F71" s="37">
        <v>392.98333333333335</v>
      </c>
      <c r="G71" s="37">
        <v>387.36666666666667</v>
      </c>
      <c r="H71" s="37">
        <v>413.86666666666667</v>
      </c>
      <c r="I71" s="37">
        <v>419.48333333333335</v>
      </c>
      <c r="J71" s="37">
        <v>427.11666666666667</v>
      </c>
      <c r="K71" s="28">
        <v>411.85</v>
      </c>
      <c r="L71" s="28">
        <v>398.6</v>
      </c>
      <c r="M71" s="28">
        <v>62.373820000000002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568.54999999999995</v>
      </c>
      <c r="D72" s="37">
        <v>566.05000000000007</v>
      </c>
      <c r="E72" s="37">
        <v>562.50000000000011</v>
      </c>
      <c r="F72" s="37">
        <v>556.45000000000005</v>
      </c>
      <c r="G72" s="37">
        <v>552.90000000000009</v>
      </c>
      <c r="H72" s="37">
        <v>572.10000000000014</v>
      </c>
      <c r="I72" s="37">
        <v>575.65000000000009</v>
      </c>
      <c r="J72" s="37">
        <v>581.70000000000016</v>
      </c>
      <c r="K72" s="28">
        <v>569.6</v>
      </c>
      <c r="L72" s="28">
        <v>560</v>
      </c>
      <c r="M72" s="28">
        <v>11.03105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1983.65</v>
      </c>
      <c r="D73" s="37">
        <v>1983.5333333333335</v>
      </c>
      <c r="E73" s="37">
        <v>1958.116666666667</v>
      </c>
      <c r="F73" s="37">
        <v>1932.5833333333335</v>
      </c>
      <c r="G73" s="37">
        <v>1907.166666666667</v>
      </c>
      <c r="H73" s="37">
        <v>2009.0666666666671</v>
      </c>
      <c r="I73" s="37">
        <v>2034.4833333333336</v>
      </c>
      <c r="J73" s="37">
        <v>2060.0166666666673</v>
      </c>
      <c r="K73" s="28">
        <v>2008.95</v>
      </c>
      <c r="L73" s="28">
        <v>1958</v>
      </c>
      <c r="M73" s="28">
        <v>1.18696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2567.75</v>
      </c>
      <c r="D74" s="37">
        <v>2569.1166666666668</v>
      </c>
      <c r="E74" s="37">
        <v>2533.7833333333338</v>
      </c>
      <c r="F74" s="37">
        <v>2499.8166666666671</v>
      </c>
      <c r="G74" s="37">
        <v>2464.483333333334</v>
      </c>
      <c r="H74" s="37">
        <v>2603.0833333333335</v>
      </c>
      <c r="I74" s="37">
        <v>2638.4166666666665</v>
      </c>
      <c r="J74" s="37">
        <v>2672.3833333333332</v>
      </c>
      <c r="K74" s="28">
        <v>2604.4499999999998</v>
      </c>
      <c r="L74" s="28">
        <v>2535.15</v>
      </c>
      <c r="M74" s="28">
        <v>4.3294600000000001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152.5</v>
      </c>
      <c r="D75" s="37">
        <v>152.18333333333334</v>
      </c>
      <c r="E75" s="37">
        <v>149.81666666666666</v>
      </c>
      <c r="F75" s="37">
        <v>147.13333333333333</v>
      </c>
      <c r="G75" s="37">
        <v>144.76666666666665</v>
      </c>
      <c r="H75" s="37">
        <v>154.86666666666667</v>
      </c>
      <c r="I75" s="37">
        <v>157.23333333333335</v>
      </c>
      <c r="J75" s="37">
        <v>159.91666666666669</v>
      </c>
      <c r="K75" s="28">
        <v>154.55000000000001</v>
      </c>
      <c r="L75" s="28">
        <v>149.5</v>
      </c>
      <c r="M75" s="28">
        <v>9.7111499999999999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4481.5</v>
      </c>
      <c r="D76" s="37">
        <v>4498.833333333333</v>
      </c>
      <c r="E76" s="37">
        <v>4447.6666666666661</v>
      </c>
      <c r="F76" s="37">
        <v>4413.833333333333</v>
      </c>
      <c r="G76" s="37">
        <v>4362.6666666666661</v>
      </c>
      <c r="H76" s="37">
        <v>4532.6666666666661</v>
      </c>
      <c r="I76" s="37">
        <v>4583.8333333333321</v>
      </c>
      <c r="J76" s="37">
        <v>4617.6666666666661</v>
      </c>
      <c r="K76" s="28">
        <v>4550</v>
      </c>
      <c r="L76" s="28">
        <v>4465</v>
      </c>
      <c r="M76" s="28">
        <v>3.65211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5259.2</v>
      </c>
      <c r="D77" s="37">
        <v>5257.6333333333332</v>
      </c>
      <c r="E77" s="37">
        <v>5211.5666666666666</v>
      </c>
      <c r="F77" s="37">
        <v>5163.9333333333334</v>
      </c>
      <c r="G77" s="37">
        <v>5117.8666666666668</v>
      </c>
      <c r="H77" s="37">
        <v>5305.2666666666664</v>
      </c>
      <c r="I77" s="37">
        <v>5351.3333333333321</v>
      </c>
      <c r="J77" s="37">
        <v>5398.9666666666662</v>
      </c>
      <c r="K77" s="28">
        <v>5303.7</v>
      </c>
      <c r="L77" s="28">
        <v>5210</v>
      </c>
      <c r="M77" s="28">
        <v>2.5853799999999998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3265.25</v>
      </c>
      <c r="D78" s="37">
        <v>3290.4500000000003</v>
      </c>
      <c r="E78" s="37">
        <v>3205.9000000000005</v>
      </c>
      <c r="F78" s="37">
        <v>3146.55</v>
      </c>
      <c r="G78" s="37">
        <v>3062.0000000000005</v>
      </c>
      <c r="H78" s="37">
        <v>3349.8000000000006</v>
      </c>
      <c r="I78" s="37">
        <v>3434.3500000000008</v>
      </c>
      <c r="J78" s="37">
        <v>3493.7000000000007</v>
      </c>
      <c r="K78" s="28">
        <v>3375</v>
      </c>
      <c r="L78" s="28">
        <v>3231.1</v>
      </c>
      <c r="M78" s="28">
        <v>3.5879099999999999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4684.95</v>
      </c>
      <c r="D79" s="37">
        <v>4691.4333333333334</v>
      </c>
      <c r="E79" s="37">
        <v>4648.4666666666672</v>
      </c>
      <c r="F79" s="37">
        <v>4611.9833333333336</v>
      </c>
      <c r="G79" s="37">
        <v>4569.0166666666673</v>
      </c>
      <c r="H79" s="37">
        <v>4727.916666666667</v>
      </c>
      <c r="I79" s="37">
        <v>4770.8833333333323</v>
      </c>
      <c r="J79" s="37">
        <v>4807.3666666666668</v>
      </c>
      <c r="K79" s="28">
        <v>4734.3999999999996</v>
      </c>
      <c r="L79" s="28">
        <v>4654.95</v>
      </c>
      <c r="M79" s="28">
        <v>3.0788700000000002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2718.7</v>
      </c>
      <c r="D80" s="37">
        <v>2716.9833333333331</v>
      </c>
      <c r="E80" s="37">
        <v>2687.1666666666661</v>
      </c>
      <c r="F80" s="37">
        <v>2655.6333333333328</v>
      </c>
      <c r="G80" s="37">
        <v>2625.8166666666657</v>
      </c>
      <c r="H80" s="37">
        <v>2748.5166666666664</v>
      </c>
      <c r="I80" s="37">
        <v>2778.333333333333</v>
      </c>
      <c r="J80" s="37">
        <v>2809.8666666666668</v>
      </c>
      <c r="K80" s="28">
        <v>2746.8</v>
      </c>
      <c r="L80" s="28">
        <v>2685.45</v>
      </c>
      <c r="M80" s="28">
        <v>7.6988000000000003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485.95</v>
      </c>
      <c r="D81" s="37">
        <v>487.11666666666662</v>
      </c>
      <c r="E81" s="37">
        <v>478.98333333333323</v>
      </c>
      <c r="F81" s="37">
        <v>472.01666666666659</v>
      </c>
      <c r="G81" s="37">
        <v>463.88333333333321</v>
      </c>
      <c r="H81" s="37">
        <v>494.08333333333326</v>
      </c>
      <c r="I81" s="37">
        <v>502.21666666666658</v>
      </c>
      <c r="J81" s="37">
        <v>509.18333333333328</v>
      </c>
      <c r="K81" s="28">
        <v>495.25</v>
      </c>
      <c r="L81" s="28">
        <v>480.15</v>
      </c>
      <c r="M81" s="28">
        <v>6.88368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1673.75</v>
      </c>
      <c r="D82" s="37">
        <v>1673.8500000000001</v>
      </c>
      <c r="E82" s="37">
        <v>1644.9000000000003</v>
      </c>
      <c r="F82" s="37">
        <v>1616.0500000000002</v>
      </c>
      <c r="G82" s="37">
        <v>1587.1000000000004</v>
      </c>
      <c r="H82" s="37">
        <v>1702.7000000000003</v>
      </c>
      <c r="I82" s="37">
        <v>1731.65</v>
      </c>
      <c r="J82" s="37">
        <v>1760.5000000000002</v>
      </c>
      <c r="K82" s="28">
        <v>1702.8</v>
      </c>
      <c r="L82" s="28">
        <v>1645</v>
      </c>
      <c r="M82" s="28">
        <v>0.21845000000000001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1866.5</v>
      </c>
      <c r="D83" s="37">
        <v>1863.95</v>
      </c>
      <c r="E83" s="37">
        <v>1858.0500000000002</v>
      </c>
      <c r="F83" s="37">
        <v>1849.6000000000001</v>
      </c>
      <c r="G83" s="37">
        <v>1843.7000000000003</v>
      </c>
      <c r="H83" s="37">
        <v>1872.4</v>
      </c>
      <c r="I83" s="37">
        <v>1878.3000000000002</v>
      </c>
      <c r="J83" s="37">
        <v>1886.75</v>
      </c>
      <c r="K83" s="28">
        <v>1869.85</v>
      </c>
      <c r="L83" s="28">
        <v>1855.5</v>
      </c>
      <c r="M83" s="28">
        <v>3.1154000000000002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179.95</v>
      </c>
      <c r="D84" s="37">
        <v>179.46666666666667</v>
      </c>
      <c r="E84" s="37">
        <v>177.93333333333334</v>
      </c>
      <c r="F84" s="37">
        <v>175.91666666666666</v>
      </c>
      <c r="G84" s="37">
        <v>174.38333333333333</v>
      </c>
      <c r="H84" s="37">
        <v>181.48333333333335</v>
      </c>
      <c r="I84" s="37">
        <v>183.01666666666671</v>
      </c>
      <c r="J84" s="37">
        <v>185.03333333333336</v>
      </c>
      <c r="K84" s="28">
        <v>181</v>
      </c>
      <c r="L84" s="28">
        <v>177.45</v>
      </c>
      <c r="M84" s="28">
        <v>21.364190000000001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98.55</v>
      </c>
      <c r="D85" s="37">
        <v>98.55</v>
      </c>
      <c r="E85" s="37">
        <v>97.3</v>
      </c>
      <c r="F85" s="37">
        <v>96.05</v>
      </c>
      <c r="G85" s="37">
        <v>94.8</v>
      </c>
      <c r="H85" s="37">
        <v>99.8</v>
      </c>
      <c r="I85" s="37">
        <v>101.05</v>
      </c>
      <c r="J85" s="37">
        <v>102.3</v>
      </c>
      <c r="K85" s="28">
        <v>99.8</v>
      </c>
      <c r="L85" s="28">
        <v>97.3</v>
      </c>
      <c r="M85" s="28">
        <v>129.24189999999999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286.5</v>
      </c>
      <c r="D86" s="37">
        <v>286.86666666666667</v>
      </c>
      <c r="E86" s="37">
        <v>283.73333333333335</v>
      </c>
      <c r="F86" s="37">
        <v>280.9666666666667</v>
      </c>
      <c r="G86" s="37">
        <v>277.83333333333337</v>
      </c>
      <c r="H86" s="37">
        <v>289.63333333333333</v>
      </c>
      <c r="I86" s="37">
        <v>292.76666666666665</v>
      </c>
      <c r="J86" s="37">
        <v>295.5333333333333</v>
      </c>
      <c r="K86" s="28">
        <v>290</v>
      </c>
      <c r="L86" s="28">
        <v>284.10000000000002</v>
      </c>
      <c r="M86" s="28">
        <v>7.7832999999999997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147.94999999999999</v>
      </c>
      <c r="D87" s="37">
        <v>146.28333333333333</v>
      </c>
      <c r="E87" s="37">
        <v>144.06666666666666</v>
      </c>
      <c r="F87" s="37">
        <v>140.18333333333334</v>
      </c>
      <c r="G87" s="37">
        <v>137.96666666666667</v>
      </c>
      <c r="H87" s="37">
        <v>150.16666666666666</v>
      </c>
      <c r="I87" s="37">
        <v>152.3833333333333</v>
      </c>
      <c r="J87" s="37">
        <v>156.26666666666665</v>
      </c>
      <c r="K87" s="28">
        <v>148.5</v>
      </c>
      <c r="L87" s="28">
        <v>142.4</v>
      </c>
      <c r="M87" s="28">
        <v>199.30096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44.05</v>
      </c>
      <c r="D88" s="37">
        <v>43.449999999999996</v>
      </c>
      <c r="E88" s="37">
        <v>42.699999999999989</v>
      </c>
      <c r="F88" s="37">
        <v>41.349999999999994</v>
      </c>
      <c r="G88" s="37">
        <v>40.599999999999987</v>
      </c>
      <c r="H88" s="37">
        <v>44.79999999999999</v>
      </c>
      <c r="I88" s="37">
        <v>45.550000000000004</v>
      </c>
      <c r="J88" s="37">
        <v>46.899999999999991</v>
      </c>
      <c r="K88" s="28">
        <v>44.2</v>
      </c>
      <c r="L88" s="28">
        <v>42.1</v>
      </c>
      <c r="M88" s="28">
        <v>156.24046999999999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3679.95</v>
      </c>
      <c r="D89" s="37">
        <v>3660.7999999999997</v>
      </c>
      <c r="E89" s="37">
        <v>3623.3999999999996</v>
      </c>
      <c r="F89" s="37">
        <v>3566.85</v>
      </c>
      <c r="G89" s="37">
        <v>3529.45</v>
      </c>
      <c r="H89" s="37">
        <v>3717.3499999999995</v>
      </c>
      <c r="I89" s="37">
        <v>3754.75</v>
      </c>
      <c r="J89" s="37">
        <v>3811.2999999999993</v>
      </c>
      <c r="K89" s="28">
        <v>3698.2</v>
      </c>
      <c r="L89" s="28">
        <v>3604.25</v>
      </c>
      <c r="M89" s="28">
        <v>1.1579699999999999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498.15</v>
      </c>
      <c r="D90" s="37">
        <v>495.73333333333335</v>
      </c>
      <c r="E90" s="37">
        <v>491.4666666666667</v>
      </c>
      <c r="F90" s="37">
        <v>484.78333333333336</v>
      </c>
      <c r="G90" s="37">
        <v>480.51666666666671</v>
      </c>
      <c r="H90" s="37">
        <v>502.41666666666669</v>
      </c>
      <c r="I90" s="37">
        <v>506.68333333333334</v>
      </c>
      <c r="J90" s="37">
        <v>513.36666666666667</v>
      </c>
      <c r="K90" s="28">
        <v>500</v>
      </c>
      <c r="L90" s="28">
        <v>489.05</v>
      </c>
      <c r="M90" s="28">
        <v>8.07972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937.55</v>
      </c>
      <c r="D91" s="37">
        <v>936.9</v>
      </c>
      <c r="E91" s="37">
        <v>930.19999999999993</v>
      </c>
      <c r="F91" s="37">
        <v>922.84999999999991</v>
      </c>
      <c r="G91" s="37">
        <v>916.14999999999986</v>
      </c>
      <c r="H91" s="37">
        <v>944.25</v>
      </c>
      <c r="I91" s="37">
        <v>950.95</v>
      </c>
      <c r="J91" s="37">
        <v>958.30000000000007</v>
      </c>
      <c r="K91" s="28">
        <v>943.6</v>
      </c>
      <c r="L91" s="28">
        <v>929.55</v>
      </c>
      <c r="M91" s="28">
        <v>9.8667700000000007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624.70000000000005</v>
      </c>
      <c r="D92" s="37">
        <v>624.05000000000007</v>
      </c>
      <c r="E92" s="37">
        <v>614.30000000000018</v>
      </c>
      <c r="F92" s="37">
        <v>603.90000000000009</v>
      </c>
      <c r="G92" s="37">
        <v>594.1500000000002</v>
      </c>
      <c r="H92" s="37">
        <v>634.45000000000016</v>
      </c>
      <c r="I92" s="37">
        <v>644.19999999999993</v>
      </c>
      <c r="J92" s="37">
        <v>654.60000000000014</v>
      </c>
      <c r="K92" s="28">
        <v>633.79999999999995</v>
      </c>
      <c r="L92" s="28">
        <v>613.65</v>
      </c>
      <c r="M92" s="28">
        <v>1.1382300000000001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1851.2</v>
      </c>
      <c r="D93" s="37">
        <v>1856.5333333333335</v>
      </c>
      <c r="E93" s="37">
        <v>1815.0666666666671</v>
      </c>
      <c r="F93" s="37">
        <v>1778.9333333333336</v>
      </c>
      <c r="G93" s="37">
        <v>1737.4666666666672</v>
      </c>
      <c r="H93" s="37">
        <v>1892.666666666667</v>
      </c>
      <c r="I93" s="37">
        <v>1934.1333333333337</v>
      </c>
      <c r="J93" s="37">
        <v>1970.2666666666669</v>
      </c>
      <c r="K93" s="28">
        <v>1898</v>
      </c>
      <c r="L93" s="28">
        <v>1820.4</v>
      </c>
      <c r="M93" s="28">
        <v>12.496790000000001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1806.5</v>
      </c>
      <c r="D94" s="37">
        <v>1822.2333333333333</v>
      </c>
      <c r="E94" s="37">
        <v>1780.5666666666666</v>
      </c>
      <c r="F94" s="37">
        <v>1754.6333333333332</v>
      </c>
      <c r="G94" s="37">
        <v>1712.9666666666665</v>
      </c>
      <c r="H94" s="37">
        <v>1848.1666666666667</v>
      </c>
      <c r="I94" s="37">
        <v>1889.8333333333333</v>
      </c>
      <c r="J94" s="37">
        <v>1915.7666666666669</v>
      </c>
      <c r="K94" s="28">
        <v>1863.9</v>
      </c>
      <c r="L94" s="28">
        <v>1796.3</v>
      </c>
      <c r="M94" s="28">
        <v>8.0609000000000002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696.75</v>
      </c>
      <c r="D95" s="37">
        <v>689.63333333333321</v>
      </c>
      <c r="E95" s="37">
        <v>679.9166666666664</v>
      </c>
      <c r="F95" s="37">
        <v>663.08333333333314</v>
      </c>
      <c r="G95" s="37">
        <v>653.36666666666633</v>
      </c>
      <c r="H95" s="37">
        <v>706.46666666666647</v>
      </c>
      <c r="I95" s="37">
        <v>716.18333333333317</v>
      </c>
      <c r="J95" s="37">
        <v>733.01666666666654</v>
      </c>
      <c r="K95" s="28">
        <v>699.35</v>
      </c>
      <c r="L95" s="28">
        <v>672.8</v>
      </c>
      <c r="M95" s="28">
        <v>14.87548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318.64999999999998</v>
      </c>
      <c r="D96" s="37">
        <v>317.68333333333334</v>
      </c>
      <c r="E96" s="37">
        <v>310.4666666666667</v>
      </c>
      <c r="F96" s="37">
        <v>302.28333333333336</v>
      </c>
      <c r="G96" s="37">
        <v>295.06666666666672</v>
      </c>
      <c r="H96" s="37">
        <v>325.86666666666667</v>
      </c>
      <c r="I96" s="37">
        <v>333.08333333333326</v>
      </c>
      <c r="J96" s="37">
        <v>341.26666666666665</v>
      </c>
      <c r="K96" s="28">
        <v>324.89999999999998</v>
      </c>
      <c r="L96" s="28">
        <v>309.5</v>
      </c>
      <c r="M96" s="28">
        <v>10.92535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1199.2</v>
      </c>
      <c r="D97" s="37">
        <v>1203.5666666666666</v>
      </c>
      <c r="E97" s="37">
        <v>1186.6333333333332</v>
      </c>
      <c r="F97" s="37">
        <v>1174.0666666666666</v>
      </c>
      <c r="G97" s="37">
        <v>1157.1333333333332</v>
      </c>
      <c r="H97" s="37">
        <v>1216.1333333333332</v>
      </c>
      <c r="I97" s="37">
        <v>1233.0666666666666</v>
      </c>
      <c r="J97" s="37">
        <v>1245.6333333333332</v>
      </c>
      <c r="K97" s="28">
        <v>1220.5</v>
      </c>
      <c r="L97" s="28">
        <v>1191</v>
      </c>
      <c r="M97" s="28">
        <v>84.642150000000001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2394.1999999999998</v>
      </c>
      <c r="D98" s="37">
        <v>2415.3166666666666</v>
      </c>
      <c r="E98" s="37">
        <v>2367.4333333333334</v>
      </c>
      <c r="F98" s="37">
        <v>2340.666666666667</v>
      </c>
      <c r="G98" s="37">
        <v>2292.7833333333338</v>
      </c>
      <c r="H98" s="37">
        <v>2442.083333333333</v>
      </c>
      <c r="I98" s="37">
        <v>2489.9666666666662</v>
      </c>
      <c r="J98" s="37">
        <v>2516.7333333333327</v>
      </c>
      <c r="K98" s="28">
        <v>2463.1999999999998</v>
      </c>
      <c r="L98" s="28">
        <v>2388.5500000000002</v>
      </c>
      <c r="M98" s="28">
        <v>2.6461299999999999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1518.45</v>
      </c>
      <c r="D99" s="37">
        <v>1523.8499999999997</v>
      </c>
      <c r="E99" s="37">
        <v>1507.9499999999994</v>
      </c>
      <c r="F99" s="37">
        <v>1497.4499999999996</v>
      </c>
      <c r="G99" s="37">
        <v>1481.5499999999993</v>
      </c>
      <c r="H99" s="37">
        <v>1534.3499999999995</v>
      </c>
      <c r="I99" s="37">
        <v>1550.2499999999995</v>
      </c>
      <c r="J99" s="37">
        <v>1560.7499999999995</v>
      </c>
      <c r="K99" s="28">
        <v>1539.75</v>
      </c>
      <c r="L99" s="28">
        <v>1513.35</v>
      </c>
      <c r="M99" s="28">
        <v>71.588130000000007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656.05</v>
      </c>
      <c r="D100" s="37">
        <v>658.56666666666661</v>
      </c>
      <c r="E100" s="37">
        <v>649.73333333333323</v>
      </c>
      <c r="F100" s="37">
        <v>643.41666666666663</v>
      </c>
      <c r="G100" s="37">
        <v>634.58333333333326</v>
      </c>
      <c r="H100" s="37">
        <v>664.88333333333321</v>
      </c>
      <c r="I100" s="37">
        <v>673.7166666666667</v>
      </c>
      <c r="J100" s="37">
        <v>680.03333333333319</v>
      </c>
      <c r="K100" s="28">
        <v>667.4</v>
      </c>
      <c r="L100" s="28">
        <v>652.25</v>
      </c>
      <c r="M100" s="28">
        <v>19.458570000000002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1308.75</v>
      </c>
      <c r="D101" s="37">
        <v>1311.8</v>
      </c>
      <c r="E101" s="37">
        <v>1290.9499999999998</v>
      </c>
      <c r="F101" s="37">
        <v>1273.1499999999999</v>
      </c>
      <c r="G101" s="37">
        <v>1252.2999999999997</v>
      </c>
      <c r="H101" s="37">
        <v>1329.6</v>
      </c>
      <c r="I101" s="37">
        <v>1350.4499999999998</v>
      </c>
      <c r="J101" s="37">
        <v>1368.25</v>
      </c>
      <c r="K101" s="28">
        <v>1332.65</v>
      </c>
      <c r="L101" s="28">
        <v>1294</v>
      </c>
      <c r="M101" s="28">
        <v>11.05569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2699.8</v>
      </c>
      <c r="D102" s="37">
        <v>2704.9500000000003</v>
      </c>
      <c r="E102" s="37">
        <v>2669.9000000000005</v>
      </c>
      <c r="F102" s="37">
        <v>2640.0000000000005</v>
      </c>
      <c r="G102" s="37">
        <v>2604.9500000000007</v>
      </c>
      <c r="H102" s="37">
        <v>2734.8500000000004</v>
      </c>
      <c r="I102" s="37">
        <v>2769.9000000000005</v>
      </c>
      <c r="J102" s="37">
        <v>2799.8</v>
      </c>
      <c r="K102" s="28">
        <v>2740</v>
      </c>
      <c r="L102" s="28">
        <v>2675.05</v>
      </c>
      <c r="M102" s="28">
        <v>7.6303999999999998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504.8</v>
      </c>
      <c r="D103" s="37">
        <v>500.45</v>
      </c>
      <c r="E103" s="37">
        <v>494.65</v>
      </c>
      <c r="F103" s="37">
        <v>484.5</v>
      </c>
      <c r="G103" s="37">
        <v>478.7</v>
      </c>
      <c r="H103" s="37">
        <v>510.59999999999997</v>
      </c>
      <c r="I103" s="37">
        <v>516.40000000000009</v>
      </c>
      <c r="J103" s="37">
        <v>526.54999999999995</v>
      </c>
      <c r="K103" s="28">
        <v>506.25</v>
      </c>
      <c r="L103" s="28">
        <v>490.3</v>
      </c>
      <c r="M103" s="28">
        <v>57.99747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1432.2</v>
      </c>
      <c r="D104" s="37">
        <v>1415.1499999999999</v>
      </c>
      <c r="E104" s="37">
        <v>1388.2999999999997</v>
      </c>
      <c r="F104" s="37">
        <v>1344.3999999999999</v>
      </c>
      <c r="G104" s="37">
        <v>1317.5499999999997</v>
      </c>
      <c r="H104" s="37">
        <v>1459.0499999999997</v>
      </c>
      <c r="I104" s="37">
        <v>1485.8999999999996</v>
      </c>
      <c r="J104" s="37">
        <v>1529.7999999999997</v>
      </c>
      <c r="K104" s="28">
        <v>1442</v>
      </c>
      <c r="L104" s="28">
        <v>1371.25</v>
      </c>
      <c r="M104" s="28">
        <v>9.1610899999999997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129.6</v>
      </c>
      <c r="D105" s="37">
        <v>129.31666666666669</v>
      </c>
      <c r="E105" s="37">
        <v>126.88333333333338</v>
      </c>
      <c r="F105" s="37">
        <v>124.16666666666669</v>
      </c>
      <c r="G105" s="37">
        <v>121.73333333333338</v>
      </c>
      <c r="H105" s="37">
        <v>132.03333333333339</v>
      </c>
      <c r="I105" s="37">
        <v>134.46666666666673</v>
      </c>
      <c r="J105" s="37">
        <v>137.18333333333339</v>
      </c>
      <c r="K105" s="28">
        <v>131.75</v>
      </c>
      <c r="L105" s="28">
        <v>126.6</v>
      </c>
      <c r="M105" s="28">
        <v>48.858379999999997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324.35000000000002</v>
      </c>
      <c r="D106" s="37">
        <v>323.84999999999997</v>
      </c>
      <c r="E106" s="37">
        <v>318.69999999999993</v>
      </c>
      <c r="F106" s="37">
        <v>313.04999999999995</v>
      </c>
      <c r="G106" s="37">
        <v>307.89999999999992</v>
      </c>
      <c r="H106" s="37">
        <v>329.49999999999994</v>
      </c>
      <c r="I106" s="37">
        <v>334.64999999999992</v>
      </c>
      <c r="J106" s="37">
        <v>340.29999999999995</v>
      </c>
      <c r="K106" s="28">
        <v>329</v>
      </c>
      <c r="L106" s="28">
        <v>318.2</v>
      </c>
      <c r="M106" s="28">
        <v>25.668119999999998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2309.9</v>
      </c>
      <c r="D107" s="37">
        <v>2327.85</v>
      </c>
      <c r="E107" s="37">
        <v>2287.1</v>
      </c>
      <c r="F107" s="37">
        <v>2264.3000000000002</v>
      </c>
      <c r="G107" s="37">
        <v>2223.5500000000002</v>
      </c>
      <c r="H107" s="37">
        <v>2350.6499999999996</v>
      </c>
      <c r="I107" s="37">
        <v>2391.3999999999996</v>
      </c>
      <c r="J107" s="37">
        <v>2414.1999999999994</v>
      </c>
      <c r="K107" s="28">
        <v>2368.6</v>
      </c>
      <c r="L107" s="28">
        <v>2305.0500000000002</v>
      </c>
      <c r="M107" s="28">
        <v>21.452549999999999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324.2</v>
      </c>
      <c r="D108" s="37">
        <v>325.25</v>
      </c>
      <c r="E108" s="37">
        <v>321.95</v>
      </c>
      <c r="F108" s="37">
        <v>319.7</v>
      </c>
      <c r="G108" s="37">
        <v>316.39999999999998</v>
      </c>
      <c r="H108" s="37">
        <v>327.5</v>
      </c>
      <c r="I108" s="37">
        <v>330.79999999999995</v>
      </c>
      <c r="J108" s="37">
        <v>333.05</v>
      </c>
      <c r="K108" s="28">
        <v>328.55</v>
      </c>
      <c r="L108" s="28">
        <v>323</v>
      </c>
      <c r="M108" s="28">
        <v>2.9270100000000001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2620.25</v>
      </c>
      <c r="D109" s="37">
        <v>2642.4</v>
      </c>
      <c r="E109" s="37">
        <v>2585.9500000000003</v>
      </c>
      <c r="F109" s="37">
        <v>2551.65</v>
      </c>
      <c r="G109" s="37">
        <v>2495.2000000000003</v>
      </c>
      <c r="H109" s="37">
        <v>2676.7000000000003</v>
      </c>
      <c r="I109" s="37">
        <v>2733.15</v>
      </c>
      <c r="J109" s="37">
        <v>2767.4500000000003</v>
      </c>
      <c r="K109" s="28">
        <v>2698.85</v>
      </c>
      <c r="L109" s="28">
        <v>2608.1</v>
      </c>
      <c r="M109" s="28">
        <v>17.937480000000001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808.6</v>
      </c>
      <c r="D110" s="37">
        <v>810.94999999999993</v>
      </c>
      <c r="E110" s="37">
        <v>800.89999999999986</v>
      </c>
      <c r="F110" s="37">
        <v>793.19999999999993</v>
      </c>
      <c r="G110" s="37">
        <v>783.14999999999986</v>
      </c>
      <c r="H110" s="37">
        <v>818.64999999999986</v>
      </c>
      <c r="I110" s="37">
        <v>828.69999999999982</v>
      </c>
      <c r="J110" s="37">
        <v>836.39999999999986</v>
      </c>
      <c r="K110" s="28">
        <v>821</v>
      </c>
      <c r="L110" s="28">
        <v>803.25</v>
      </c>
      <c r="M110" s="28">
        <v>164.16144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1423</v>
      </c>
      <c r="D111" s="37">
        <v>1430.3333333333333</v>
      </c>
      <c r="E111" s="37">
        <v>1404.7666666666664</v>
      </c>
      <c r="F111" s="37">
        <v>1386.5333333333331</v>
      </c>
      <c r="G111" s="37">
        <v>1360.9666666666662</v>
      </c>
      <c r="H111" s="37">
        <v>1448.5666666666666</v>
      </c>
      <c r="I111" s="37">
        <v>1474.1333333333337</v>
      </c>
      <c r="J111" s="37">
        <v>1492.3666666666668</v>
      </c>
      <c r="K111" s="28">
        <v>1455.9</v>
      </c>
      <c r="L111" s="28">
        <v>1412.1</v>
      </c>
      <c r="M111" s="28">
        <v>4.5259600000000004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573.79999999999995</v>
      </c>
      <c r="D112" s="37">
        <v>579.93333333333328</v>
      </c>
      <c r="E112" s="37">
        <v>558.86666666666656</v>
      </c>
      <c r="F112" s="37">
        <v>543.93333333333328</v>
      </c>
      <c r="G112" s="37">
        <v>522.86666666666656</v>
      </c>
      <c r="H112" s="37">
        <v>594.86666666666656</v>
      </c>
      <c r="I112" s="37">
        <v>615.93333333333339</v>
      </c>
      <c r="J112" s="37">
        <v>630.86666666666656</v>
      </c>
      <c r="K112" s="28">
        <v>601</v>
      </c>
      <c r="L112" s="28">
        <v>565</v>
      </c>
      <c r="M112" s="28">
        <v>35.674430000000001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787.65</v>
      </c>
      <c r="D113" s="37">
        <v>796.76666666666677</v>
      </c>
      <c r="E113" s="37">
        <v>772.58333333333348</v>
      </c>
      <c r="F113" s="37">
        <v>757.51666666666677</v>
      </c>
      <c r="G113" s="37">
        <v>733.33333333333348</v>
      </c>
      <c r="H113" s="37">
        <v>811.83333333333348</v>
      </c>
      <c r="I113" s="37">
        <v>836.01666666666665</v>
      </c>
      <c r="J113" s="37">
        <v>851.08333333333348</v>
      </c>
      <c r="K113" s="28">
        <v>820.95</v>
      </c>
      <c r="L113" s="28">
        <v>781.7</v>
      </c>
      <c r="M113" s="28">
        <v>5.0977199999999998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48.95</v>
      </c>
      <c r="D114" s="37">
        <v>48.4</v>
      </c>
      <c r="E114" s="37">
        <v>47.65</v>
      </c>
      <c r="F114" s="37">
        <v>46.35</v>
      </c>
      <c r="G114" s="37">
        <v>45.6</v>
      </c>
      <c r="H114" s="37">
        <v>49.699999999999996</v>
      </c>
      <c r="I114" s="37">
        <v>50.449999999999996</v>
      </c>
      <c r="J114" s="37">
        <v>51.749999999999993</v>
      </c>
      <c r="K114" s="28">
        <v>49.15</v>
      </c>
      <c r="L114" s="28">
        <v>47.1</v>
      </c>
      <c r="M114" s="28">
        <v>236.14427000000001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220.35</v>
      </c>
      <c r="D115" s="37">
        <v>220.48333333333335</v>
      </c>
      <c r="E115" s="37">
        <v>218.56666666666669</v>
      </c>
      <c r="F115" s="37">
        <v>216.78333333333333</v>
      </c>
      <c r="G115" s="37">
        <v>214.86666666666667</v>
      </c>
      <c r="H115" s="37">
        <v>222.26666666666671</v>
      </c>
      <c r="I115" s="37">
        <v>224.18333333333334</v>
      </c>
      <c r="J115" s="37">
        <v>225.96666666666673</v>
      </c>
      <c r="K115" s="28">
        <v>222.4</v>
      </c>
      <c r="L115" s="28">
        <v>218.7</v>
      </c>
      <c r="M115" s="28">
        <v>114.73796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6412</v>
      </c>
      <c r="D116" s="37">
        <v>6442</v>
      </c>
      <c r="E116" s="37">
        <v>6345</v>
      </c>
      <c r="F116" s="37">
        <v>6278</v>
      </c>
      <c r="G116" s="37">
        <v>6181</v>
      </c>
      <c r="H116" s="37">
        <v>6509</v>
      </c>
      <c r="I116" s="37">
        <v>6606</v>
      </c>
      <c r="J116" s="37">
        <v>6673</v>
      </c>
      <c r="K116" s="28">
        <v>6539</v>
      </c>
      <c r="L116" s="28">
        <v>6375</v>
      </c>
      <c r="M116" s="28">
        <v>0.83628000000000002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141.75</v>
      </c>
      <c r="D117" s="37">
        <v>141.43333333333334</v>
      </c>
      <c r="E117" s="37">
        <v>140.11666666666667</v>
      </c>
      <c r="F117" s="37">
        <v>138.48333333333335</v>
      </c>
      <c r="G117" s="37">
        <v>137.16666666666669</v>
      </c>
      <c r="H117" s="37">
        <v>143.06666666666666</v>
      </c>
      <c r="I117" s="37">
        <v>144.38333333333333</v>
      </c>
      <c r="J117" s="37">
        <v>146.01666666666665</v>
      </c>
      <c r="K117" s="28">
        <v>142.75</v>
      </c>
      <c r="L117" s="28">
        <v>139.80000000000001</v>
      </c>
      <c r="M117" s="28">
        <v>19.98676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207.45</v>
      </c>
      <c r="D118" s="37">
        <v>206.4</v>
      </c>
      <c r="E118" s="37">
        <v>203.9</v>
      </c>
      <c r="F118" s="37">
        <v>200.35</v>
      </c>
      <c r="G118" s="37">
        <v>197.85</v>
      </c>
      <c r="H118" s="37">
        <v>209.95000000000002</v>
      </c>
      <c r="I118" s="37">
        <v>212.45000000000002</v>
      </c>
      <c r="J118" s="37">
        <v>216.00000000000003</v>
      </c>
      <c r="K118" s="28">
        <v>208.9</v>
      </c>
      <c r="L118" s="28">
        <v>202.85</v>
      </c>
      <c r="M118" s="28">
        <v>25.035689999999999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125.1</v>
      </c>
      <c r="D119" s="37">
        <v>124.56666666666666</v>
      </c>
      <c r="E119" s="37">
        <v>123.53333333333333</v>
      </c>
      <c r="F119" s="37">
        <v>121.96666666666667</v>
      </c>
      <c r="G119" s="37">
        <v>120.93333333333334</v>
      </c>
      <c r="H119" s="37">
        <v>126.13333333333333</v>
      </c>
      <c r="I119" s="37">
        <v>127.16666666666666</v>
      </c>
      <c r="J119" s="37">
        <v>128.73333333333332</v>
      </c>
      <c r="K119" s="28">
        <v>125.6</v>
      </c>
      <c r="L119" s="28">
        <v>123</v>
      </c>
      <c r="M119" s="28">
        <v>99.134069999999994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875.95</v>
      </c>
      <c r="D120" s="37">
        <v>868.06666666666661</v>
      </c>
      <c r="E120" s="37">
        <v>858.18333333333317</v>
      </c>
      <c r="F120" s="37">
        <v>840.41666666666652</v>
      </c>
      <c r="G120" s="37">
        <v>830.53333333333308</v>
      </c>
      <c r="H120" s="37">
        <v>885.83333333333326</v>
      </c>
      <c r="I120" s="37">
        <v>895.7166666666667</v>
      </c>
      <c r="J120" s="37">
        <v>913.48333333333335</v>
      </c>
      <c r="K120" s="28">
        <v>877.95</v>
      </c>
      <c r="L120" s="28">
        <v>850.3</v>
      </c>
      <c r="M120" s="28">
        <v>44.37914</v>
      </c>
      <c r="N120" s="1"/>
      <c r="O120" s="1"/>
    </row>
    <row r="121" spans="1:15" ht="12.75" customHeight="1">
      <c r="A121" s="53">
        <v>112</v>
      </c>
      <c r="B121" s="28" t="s">
        <v>837</v>
      </c>
      <c r="C121" s="28">
        <v>23.55</v>
      </c>
      <c r="D121" s="37">
        <v>23.599999999999998</v>
      </c>
      <c r="E121" s="37">
        <v>23.449999999999996</v>
      </c>
      <c r="F121" s="37">
        <v>23.349999999999998</v>
      </c>
      <c r="G121" s="37">
        <v>23.199999999999996</v>
      </c>
      <c r="H121" s="37">
        <v>23.699999999999996</v>
      </c>
      <c r="I121" s="37">
        <v>23.849999999999994</v>
      </c>
      <c r="J121" s="37">
        <v>23.949999999999996</v>
      </c>
      <c r="K121" s="28">
        <v>23.75</v>
      </c>
      <c r="L121" s="28">
        <v>23.5</v>
      </c>
      <c r="M121" s="28">
        <v>55.041739999999997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438.6</v>
      </c>
      <c r="D122" s="37">
        <v>442.95</v>
      </c>
      <c r="E122" s="37">
        <v>430.65</v>
      </c>
      <c r="F122" s="37">
        <v>422.7</v>
      </c>
      <c r="G122" s="37">
        <v>410.4</v>
      </c>
      <c r="H122" s="37">
        <v>450.9</v>
      </c>
      <c r="I122" s="37">
        <v>463.20000000000005</v>
      </c>
      <c r="J122" s="37">
        <v>471.15</v>
      </c>
      <c r="K122" s="28">
        <v>455.25</v>
      </c>
      <c r="L122" s="28">
        <v>435</v>
      </c>
      <c r="M122" s="28">
        <v>93.650400000000005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270.7</v>
      </c>
      <c r="D123" s="37">
        <v>268.18333333333334</v>
      </c>
      <c r="E123" s="37">
        <v>264.51666666666665</v>
      </c>
      <c r="F123" s="37">
        <v>258.33333333333331</v>
      </c>
      <c r="G123" s="37">
        <v>254.66666666666663</v>
      </c>
      <c r="H123" s="37">
        <v>274.36666666666667</v>
      </c>
      <c r="I123" s="37">
        <v>278.0333333333333</v>
      </c>
      <c r="J123" s="37">
        <v>284.2166666666667</v>
      </c>
      <c r="K123" s="28">
        <v>271.85000000000002</v>
      </c>
      <c r="L123" s="28">
        <v>262</v>
      </c>
      <c r="M123" s="28">
        <v>36.835740000000001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893.25</v>
      </c>
      <c r="D124" s="37">
        <v>893.73333333333323</v>
      </c>
      <c r="E124" s="37">
        <v>883.66666666666652</v>
      </c>
      <c r="F124" s="37">
        <v>874.08333333333326</v>
      </c>
      <c r="G124" s="37">
        <v>864.01666666666654</v>
      </c>
      <c r="H124" s="37">
        <v>903.31666666666649</v>
      </c>
      <c r="I124" s="37">
        <v>913.38333333333333</v>
      </c>
      <c r="J124" s="37">
        <v>922.96666666666647</v>
      </c>
      <c r="K124" s="28">
        <v>903.8</v>
      </c>
      <c r="L124" s="28">
        <v>884.15</v>
      </c>
      <c r="M124" s="28">
        <v>36.28266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5016.7</v>
      </c>
      <c r="D125" s="37">
        <v>5130.6833333333334</v>
      </c>
      <c r="E125" s="37">
        <v>4886.3666666666668</v>
      </c>
      <c r="F125" s="37">
        <v>4756.0333333333338</v>
      </c>
      <c r="G125" s="37">
        <v>4511.7166666666672</v>
      </c>
      <c r="H125" s="37">
        <v>5261.0166666666664</v>
      </c>
      <c r="I125" s="37">
        <v>5505.3333333333339</v>
      </c>
      <c r="J125" s="37">
        <v>5635.6666666666661</v>
      </c>
      <c r="K125" s="28">
        <v>5375</v>
      </c>
      <c r="L125" s="28">
        <v>5000.3500000000004</v>
      </c>
      <c r="M125" s="28">
        <v>12.143190000000001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1867.05</v>
      </c>
      <c r="D126" s="37">
        <v>1881.9666666666665</v>
      </c>
      <c r="E126" s="37">
        <v>1847.9333333333329</v>
      </c>
      <c r="F126" s="37">
        <v>1828.8166666666664</v>
      </c>
      <c r="G126" s="37">
        <v>1794.7833333333328</v>
      </c>
      <c r="H126" s="37">
        <v>1901.083333333333</v>
      </c>
      <c r="I126" s="37">
        <v>1935.1166666666663</v>
      </c>
      <c r="J126" s="37">
        <v>1954.2333333333331</v>
      </c>
      <c r="K126" s="28">
        <v>1916</v>
      </c>
      <c r="L126" s="28">
        <v>1862.85</v>
      </c>
      <c r="M126" s="28">
        <v>57.477699999999999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2079.5</v>
      </c>
      <c r="D127" s="37">
        <v>2086.7000000000003</v>
      </c>
      <c r="E127" s="37">
        <v>2050.4000000000005</v>
      </c>
      <c r="F127" s="37">
        <v>2021.3000000000002</v>
      </c>
      <c r="G127" s="37">
        <v>1985.0000000000005</v>
      </c>
      <c r="H127" s="37">
        <v>2115.8000000000006</v>
      </c>
      <c r="I127" s="37">
        <v>2152.1000000000008</v>
      </c>
      <c r="J127" s="37">
        <v>2181.2000000000007</v>
      </c>
      <c r="K127" s="28">
        <v>2123</v>
      </c>
      <c r="L127" s="28">
        <v>2057.6</v>
      </c>
      <c r="M127" s="28">
        <v>4.5935699999999997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1075.1500000000001</v>
      </c>
      <c r="D128" s="37">
        <v>1062.5833333333333</v>
      </c>
      <c r="E128" s="37">
        <v>1042.5666666666666</v>
      </c>
      <c r="F128" s="37">
        <v>1009.9833333333333</v>
      </c>
      <c r="G128" s="37">
        <v>989.9666666666667</v>
      </c>
      <c r="H128" s="37">
        <v>1095.1666666666665</v>
      </c>
      <c r="I128" s="37">
        <v>1115.1833333333334</v>
      </c>
      <c r="J128" s="37">
        <v>1147.7666666666664</v>
      </c>
      <c r="K128" s="28">
        <v>1082.5999999999999</v>
      </c>
      <c r="L128" s="28">
        <v>1030</v>
      </c>
      <c r="M128" s="28">
        <v>8.7801500000000008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313.8</v>
      </c>
      <c r="D129" s="37">
        <v>308.40000000000003</v>
      </c>
      <c r="E129" s="37">
        <v>297.95000000000005</v>
      </c>
      <c r="F129" s="37">
        <v>282.10000000000002</v>
      </c>
      <c r="G129" s="37">
        <v>271.65000000000003</v>
      </c>
      <c r="H129" s="37">
        <v>324.25000000000006</v>
      </c>
      <c r="I129" s="37">
        <v>334.7</v>
      </c>
      <c r="J129" s="37">
        <v>350.55000000000007</v>
      </c>
      <c r="K129" s="28">
        <v>318.85000000000002</v>
      </c>
      <c r="L129" s="28">
        <v>292.55</v>
      </c>
      <c r="M129" s="28">
        <v>6.6193600000000004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674.65</v>
      </c>
      <c r="D130" s="37">
        <v>674.63333333333333</v>
      </c>
      <c r="E130" s="37">
        <v>660.01666666666665</v>
      </c>
      <c r="F130" s="37">
        <v>645.38333333333333</v>
      </c>
      <c r="G130" s="37">
        <v>630.76666666666665</v>
      </c>
      <c r="H130" s="37">
        <v>689.26666666666665</v>
      </c>
      <c r="I130" s="37">
        <v>703.88333333333321</v>
      </c>
      <c r="J130" s="37">
        <v>718.51666666666665</v>
      </c>
      <c r="K130" s="28">
        <v>689.25</v>
      </c>
      <c r="L130" s="28">
        <v>660</v>
      </c>
      <c r="M130" s="28">
        <v>48.8992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409</v>
      </c>
      <c r="D131" s="37">
        <v>406.98333333333335</v>
      </c>
      <c r="E131" s="37">
        <v>400.36666666666667</v>
      </c>
      <c r="F131" s="37">
        <v>391.73333333333335</v>
      </c>
      <c r="G131" s="37">
        <v>385.11666666666667</v>
      </c>
      <c r="H131" s="37">
        <v>415.61666666666667</v>
      </c>
      <c r="I131" s="37">
        <v>422.23333333333335</v>
      </c>
      <c r="J131" s="37">
        <v>430.86666666666667</v>
      </c>
      <c r="K131" s="28">
        <v>413.6</v>
      </c>
      <c r="L131" s="28">
        <v>398.35</v>
      </c>
      <c r="M131" s="28">
        <v>63.385390000000001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3741.5</v>
      </c>
      <c r="D132" s="37">
        <v>3750.1666666666665</v>
      </c>
      <c r="E132" s="37">
        <v>3701.333333333333</v>
      </c>
      <c r="F132" s="37">
        <v>3661.1666666666665</v>
      </c>
      <c r="G132" s="37">
        <v>3612.333333333333</v>
      </c>
      <c r="H132" s="37">
        <v>3790.333333333333</v>
      </c>
      <c r="I132" s="37">
        <v>3839.1666666666661</v>
      </c>
      <c r="J132" s="37">
        <v>3879.333333333333</v>
      </c>
      <c r="K132" s="28">
        <v>3799</v>
      </c>
      <c r="L132" s="28">
        <v>3710</v>
      </c>
      <c r="M132" s="28">
        <v>4.6836700000000002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1905.65</v>
      </c>
      <c r="D133" s="37">
        <v>1916.9166666666667</v>
      </c>
      <c r="E133" s="37">
        <v>1888.8333333333335</v>
      </c>
      <c r="F133" s="37">
        <v>1872.0166666666667</v>
      </c>
      <c r="G133" s="37">
        <v>1843.9333333333334</v>
      </c>
      <c r="H133" s="37">
        <v>1933.7333333333336</v>
      </c>
      <c r="I133" s="37">
        <v>1961.8166666666671</v>
      </c>
      <c r="J133" s="37">
        <v>1978.6333333333337</v>
      </c>
      <c r="K133" s="28">
        <v>1945</v>
      </c>
      <c r="L133" s="28">
        <v>1900.1</v>
      </c>
      <c r="M133" s="28">
        <v>15.21702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78.400000000000006</v>
      </c>
      <c r="D134" s="37">
        <v>78.216666666666669</v>
      </c>
      <c r="E134" s="37">
        <v>77.683333333333337</v>
      </c>
      <c r="F134" s="37">
        <v>76.966666666666669</v>
      </c>
      <c r="G134" s="37">
        <v>76.433333333333337</v>
      </c>
      <c r="H134" s="37">
        <v>78.933333333333337</v>
      </c>
      <c r="I134" s="37">
        <v>79.466666666666669</v>
      </c>
      <c r="J134" s="37">
        <v>80.183333333333337</v>
      </c>
      <c r="K134" s="28">
        <v>78.75</v>
      </c>
      <c r="L134" s="28">
        <v>77.5</v>
      </c>
      <c r="M134" s="28">
        <v>55.361339999999998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5077.55</v>
      </c>
      <c r="D135" s="37">
        <v>5070.1833333333334</v>
      </c>
      <c r="E135" s="37">
        <v>4987.3666666666668</v>
      </c>
      <c r="F135" s="37">
        <v>4897.1833333333334</v>
      </c>
      <c r="G135" s="37">
        <v>4814.3666666666668</v>
      </c>
      <c r="H135" s="37">
        <v>5160.3666666666668</v>
      </c>
      <c r="I135" s="37">
        <v>5243.1833333333343</v>
      </c>
      <c r="J135" s="37">
        <v>5333.3666666666668</v>
      </c>
      <c r="K135" s="28">
        <v>5153</v>
      </c>
      <c r="L135" s="28">
        <v>4980</v>
      </c>
      <c r="M135" s="28">
        <v>13.2402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371.05</v>
      </c>
      <c r="D136" s="37">
        <v>372.26666666666665</v>
      </c>
      <c r="E136" s="37">
        <v>365.98333333333329</v>
      </c>
      <c r="F136" s="37">
        <v>360.91666666666663</v>
      </c>
      <c r="G136" s="37">
        <v>354.63333333333327</v>
      </c>
      <c r="H136" s="37">
        <v>377.33333333333331</v>
      </c>
      <c r="I136" s="37">
        <v>383.61666666666662</v>
      </c>
      <c r="J136" s="37">
        <v>388.68333333333334</v>
      </c>
      <c r="K136" s="28">
        <v>378.55</v>
      </c>
      <c r="L136" s="28">
        <v>367.2</v>
      </c>
      <c r="M136" s="28">
        <v>44.1111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6697.05</v>
      </c>
      <c r="D137" s="37">
        <v>6661.6833333333334</v>
      </c>
      <c r="E137" s="37">
        <v>6585.3666666666668</v>
      </c>
      <c r="F137" s="37">
        <v>6473.6833333333334</v>
      </c>
      <c r="G137" s="37">
        <v>6397.3666666666668</v>
      </c>
      <c r="H137" s="37">
        <v>6773.3666666666668</v>
      </c>
      <c r="I137" s="37">
        <v>6849.6833333333343</v>
      </c>
      <c r="J137" s="37">
        <v>6961.3666666666668</v>
      </c>
      <c r="K137" s="28">
        <v>6738</v>
      </c>
      <c r="L137" s="28">
        <v>6550</v>
      </c>
      <c r="M137" s="28">
        <v>5.5506099999999998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2020.9</v>
      </c>
      <c r="D138" s="37">
        <v>2011.6333333333332</v>
      </c>
      <c r="E138" s="37">
        <v>1996.2666666666664</v>
      </c>
      <c r="F138" s="37">
        <v>1971.6333333333332</v>
      </c>
      <c r="G138" s="37">
        <v>1956.2666666666664</v>
      </c>
      <c r="H138" s="37">
        <v>2036.2666666666664</v>
      </c>
      <c r="I138" s="37">
        <v>2051.6333333333332</v>
      </c>
      <c r="J138" s="37">
        <v>2076.2666666666664</v>
      </c>
      <c r="K138" s="28">
        <v>2027</v>
      </c>
      <c r="L138" s="28">
        <v>1987</v>
      </c>
      <c r="M138" s="28">
        <v>23.366790000000002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497.4</v>
      </c>
      <c r="D139" s="37">
        <v>496.83333333333331</v>
      </c>
      <c r="E139" s="37">
        <v>490.56666666666661</v>
      </c>
      <c r="F139" s="37">
        <v>483.73333333333329</v>
      </c>
      <c r="G139" s="37">
        <v>477.46666666666658</v>
      </c>
      <c r="H139" s="37">
        <v>503.66666666666663</v>
      </c>
      <c r="I139" s="37">
        <v>509.93333333333339</v>
      </c>
      <c r="J139" s="37">
        <v>516.76666666666665</v>
      </c>
      <c r="K139" s="28">
        <v>503.1</v>
      </c>
      <c r="L139" s="28">
        <v>490</v>
      </c>
      <c r="M139" s="28">
        <v>30.161809999999999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959.45</v>
      </c>
      <c r="D140" s="37">
        <v>953.9666666666667</v>
      </c>
      <c r="E140" s="37">
        <v>938.58333333333337</v>
      </c>
      <c r="F140" s="37">
        <v>917.7166666666667</v>
      </c>
      <c r="G140" s="37">
        <v>902.33333333333337</v>
      </c>
      <c r="H140" s="37">
        <v>974.83333333333337</v>
      </c>
      <c r="I140" s="37">
        <v>990.21666666666658</v>
      </c>
      <c r="J140" s="37">
        <v>1011.0833333333334</v>
      </c>
      <c r="K140" s="28">
        <v>969.35</v>
      </c>
      <c r="L140" s="28">
        <v>933.1</v>
      </c>
      <c r="M140" s="28">
        <v>12.70932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76529.850000000006</v>
      </c>
      <c r="D141" s="37">
        <v>76320.05</v>
      </c>
      <c r="E141" s="37">
        <v>75859.8</v>
      </c>
      <c r="F141" s="37">
        <v>75189.75</v>
      </c>
      <c r="G141" s="37">
        <v>74729.5</v>
      </c>
      <c r="H141" s="37">
        <v>76990.100000000006</v>
      </c>
      <c r="I141" s="37">
        <v>77450.350000000006</v>
      </c>
      <c r="J141" s="37">
        <v>78120.400000000009</v>
      </c>
      <c r="K141" s="28">
        <v>76780.3</v>
      </c>
      <c r="L141" s="28">
        <v>75650</v>
      </c>
      <c r="M141" s="28">
        <v>6.5420000000000006E-2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864.2</v>
      </c>
      <c r="D142" s="37">
        <v>865.68333333333339</v>
      </c>
      <c r="E142" s="37">
        <v>856.46666666666681</v>
      </c>
      <c r="F142" s="37">
        <v>848.73333333333346</v>
      </c>
      <c r="G142" s="37">
        <v>839.51666666666688</v>
      </c>
      <c r="H142" s="37">
        <v>873.41666666666674</v>
      </c>
      <c r="I142" s="37">
        <v>882.63333333333344</v>
      </c>
      <c r="J142" s="37">
        <v>890.36666666666667</v>
      </c>
      <c r="K142" s="28">
        <v>874.9</v>
      </c>
      <c r="L142" s="28">
        <v>857.95</v>
      </c>
      <c r="M142" s="28">
        <v>6.0403200000000004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160.1</v>
      </c>
      <c r="D143" s="37">
        <v>160.85</v>
      </c>
      <c r="E143" s="37">
        <v>157.85</v>
      </c>
      <c r="F143" s="37">
        <v>155.6</v>
      </c>
      <c r="G143" s="37">
        <v>152.6</v>
      </c>
      <c r="H143" s="37">
        <v>163.1</v>
      </c>
      <c r="I143" s="37">
        <v>166.1</v>
      </c>
      <c r="J143" s="37">
        <v>168.35</v>
      </c>
      <c r="K143" s="28">
        <v>163.85</v>
      </c>
      <c r="L143" s="28">
        <v>158.6</v>
      </c>
      <c r="M143" s="28">
        <v>43.381799999999998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894.4</v>
      </c>
      <c r="D144" s="37">
        <v>894.71666666666658</v>
      </c>
      <c r="E144" s="37">
        <v>880.48333333333312</v>
      </c>
      <c r="F144" s="37">
        <v>866.56666666666649</v>
      </c>
      <c r="G144" s="37">
        <v>852.33333333333303</v>
      </c>
      <c r="H144" s="37">
        <v>908.63333333333321</v>
      </c>
      <c r="I144" s="37">
        <v>922.86666666666656</v>
      </c>
      <c r="J144" s="37">
        <v>936.7833333333333</v>
      </c>
      <c r="K144" s="28">
        <v>908.95</v>
      </c>
      <c r="L144" s="28">
        <v>880.8</v>
      </c>
      <c r="M144" s="28">
        <v>42.157580000000003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164.6</v>
      </c>
      <c r="D145" s="37">
        <v>162.93333333333334</v>
      </c>
      <c r="E145" s="37">
        <v>160.86666666666667</v>
      </c>
      <c r="F145" s="37">
        <v>157.13333333333333</v>
      </c>
      <c r="G145" s="37">
        <v>155.06666666666666</v>
      </c>
      <c r="H145" s="37">
        <v>166.66666666666669</v>
      </c>
      <c r="I145" s="37">
        <v>168.73333333333335</v>
      </c>
      <c r="J145" s="37">
        <v>172.4666666666667</v>
      </c>
      <c r="K145" s="28">
        <v>165</v>
      </c>
      <c r="L145" s="28">
        <v>159.19999999999999</v>
      </c>
      <c r="M145" s="28">
        <v>55.152659999999997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494.4</v>
      </c>
      <c r="D146" s="37">
        <v>491.39999999999992</v>
      </c>
      <c r="E146" s="37">
        <v>487.09999999999985</v>
      </c>
      <c r="F146" s="37">
        <v>479.79999999999995</v>
      </c>
      <c r="G146" s="37">
        <v>475.49999999999989</v>
      </c>
      <c r="H146" s="37">
        <v>498.69999999999982</v>
      </c>
      <c r="I146" s="37">
        <v>502.99999999999989</v>
      </c>
      <c r="J146" s="37">
        <v>510.29999999999978</v>
      </c>
      <c r="K146" s="28">
        <v>495.7</v>
      </c>
      <c r="L146" s="28">
        <v>484.1</v>
      </c>
      <c r="M146" s="28">
        <v>8.9916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8015.7</v>
      </c>
      <c r="D147" s="37">
        <v>7978.5666666666666</v>
      </c>
      <c r="E147" s="37">
        <v>7897.1333333333332</v>
      </c>
      <c r="F147" s="37">
        <v>7778.5666666666666</v>
      </c>
      <c r="G147" s="37">
        <v>7697.1333333333332</v>
      </c>
      <c r="H147" s="37">
        <v>8097.1333333333332</v>
      </c>
      <c r="I147" s="37">
        <v>8178.5666666666657</v>
      </c>
      <c r="J147" s="37">
        <v>8297.1333333333332</v>
      </c>
      <c r="K147" s="28">
        <v>8060</v>
      </c>
      <c r="L147" s="28">
        <v>7860</v>
      </c>
      <c r="M147" s="28">
        <v>6.8163200000000002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995</v>
      </c>
      <c r="D148" s="37">
        <v>1001.9666666666666</v>
      </c>
      <c r="E148" s="37">
        <v>984.08333333333314</v>
      </c>
      <c r="F148" s="37">
        <v>973.16666666666652</v>
      </c>
      <c r="G148" s="37">
        <v>955.28333333333308</v>
      </c>
      <c r="H148" s="37">
        <v>1012.8833333333332</v>
      </c>
      <c r="I148" s="37">
        <v>1030.7666666666667</v>
      </c>
      <c r="J148" s="37">
        <v>1041.6833333333334</v>
      </c>
      <c r="K148" s="28">
        <v>1019.85</v>
      </c>
      <c r="L148" s="28">
        <v>991.05</v>
      </c>
      <c r="M148" s="28">
        <v>3.6057399999999999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4226.2</v>
      </c>
      <c r="D149" s="37">
        <v>4258.8833333333332</v>
      </c>
      <c r="E149" s="37">
        <v>4168.8166666666666</v>
      </c>
      <c r="F149" s="37">
        <v>4111.4333333333334</v>
      </c>
      <c r="G149" s="37">
        <v>4021.3666666666668</v>
      </c>
      <c r="H149" s="37">
        <v>4316.2666666666664</v>
      </c>
      <c r="I149" s="37">
        <v>4406.3333333333321</v>
      </c>
      <c r="J149" s="37">
        <v>4463.7166666666662</v>
      </c>
      <c r="K149" s="28">
        <v>4348.95</v>
      </c>
      <c r="L149" s="28">
        <v>4201.5</v>
      </c>
      <c r="M149" s="28">
        <v>9.8266500000000008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3088.25</v>
      </c>
      <c r="D150" s="37">
        <v>3115.4333333333329</v>
      </c>
      <c r="E150" s="37">
        <v>3030.8666666666659</v>
      </c>
      <c r="F150" s="37">
        <v>2973.4833333333331</v>
      </c>
      <c r="G150" s="37">
        <v>2888.9166666666661</v>
      </c>
      <c r="H150" s="37">
        <v>3172.8166666666657</v>
      </c>
      <c r="I150" s="37">
        <v>3257.3833333333323</v>
      </c>
      <c r="J150" s="37">
        <v>3314.7666666666655</v>
      </c>
      <c r="K150" s="28">
        <v>3200</v>
      </c>
      <c r="L150" s="28">
        <v>3058.05</v>
      </c>
      <c r="M150" s="28">
        <v>8.5870800000000003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1475.1</v>
      </c>
      <c r="D151" s="37">
        <v>1467.3666666666668</v>
      </c>
      <c r="E151" s="37">
        <v>1454.7333333333336</v>
      </c>
      <c r="F151" s="37">
        <v>1434.3666666666668</v>
      </c>
      <c r="G151" s="37">
        <v>1421.7333333333336</v>
      </c>
      <c r="H151" s="37">
        <v>1487.7333333333336</v>
      </c>
      <c r="I151" s="37">
        <v>1500.3666666666668</v>
      </c>
      <c r="J151" s="37">
        <v>1520.7333333333336</v>
      </c>
      <c r="K151" s="28">
        <v>1480</v>
      </c>
      <c r="L151" s="28">
        <v>1447</v>
      </c>
      <c r="M151" s="28">
        <v>4.3878700000000004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913.35</v>
      </c>
      <c r="D152" s="37">
        <v>912.03333333333342</v>
      </c>
      <c r="E152" s="37">
        <v>904.36666666666679</v>
      </c>
      <c r="F152" s="37">
        <v>895.38333333333333</v>
      </c>
      <c r="G152" s="37">
        <v>887.7166666666667</v>
      </c>
      <c r="H152" s="37">
        <v>921.01666666666688</v>
      </c>
      <c r="I152" s="37">
        <v>928.68333333333362</v>
      </c>
      <c r="J152" s="37">
        <v>937.66666666666697</v>
      </c>
      <c r="K152" s="28">
        <v>919.7</v>
      </c>
      <c r="L152" s="28">
        <v>903.05</v>
      </c>
      <c r="M152" s="28">
        <v>1.00535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141.6</v>
      </c>
      <c r="D153" s="37">
        <v>141.5</v>
      </c>
      <c r="E153" s="37">
        <v>139.9</v>
      </c>
      <c r="F153" s="37">
        <v>138.20000000000002</v>
      </c>
      <c r="G153" s="37">
        <v>136.60000000000002</v>
      </c>
      <c r="H153" s="37">
        <v>143.19999999999999</v>
      </c>
      <c r="I153" s="37">
        <v>144.80000000000001</v>
      </c>
      <c r="J153" s="37">
        <v>146.49999999999997</v>
      </c>
      <c r="K153" s="28">
        <v>143.1</v>
      </c>
      <c r="L153" s="28">
        <v>139.80000000000001</v>
      </c>
      <c r="M153" s="28">
        <v>45.756860000000003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134.80000000000001</v>
      </c>
      <c r="D154" s="37">
        <v>134.35</v>
      </c>
      <c r="E154" s="37">
        <v>133.39999999999998</v>
      </c>
      <c r="F154" s="37">
        <v>131.99999999999997</v>
      </c>
      <c r="G154" s="37">
        <v>131.04999999999995</v>
      </c>
      <c r="H154" s="37">
        <v>135.75</v>
      </c>
      <c r="I154" s="37">
        <v>136.69999999999999</v>
      </c>
      <c r="J154" s="37">
        <v>138.10000000000002</v>
      </c>
      <c r="K154" s="28">
        <v>135.30000000000001</v>
      </c>
      <c r="L154" s="28">
        <v>132.94999999999999</v>
      </c>
      <c r="M154" s="28">
        <v>211.36413999999999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109.2</v>
      </c>
      <c r="D155" s="37">
        <v>108.86666666666667</v>
      </c>
      <c r="E155" s="37">
        <v>107.18333333333335</v>
      </c>
      <c r="F155" s="37">
        <v>105.16666666666667</v>
      </c>
      <c r="G155" s="37">
        <v>103.48333333333335</v>
      </c>
      <c r="H155" s="37">
        <v>110.88333333333335</v>
      </c>
      <c r="I155" s="37">
        <v>112.56666666666669</v>
      </c>
      <c r="J155" s="37">
        <v>114.58333333333336</v>
      </c>
      <c r="K155" s="28">
        <v>110.55</v>
      </c>
      <c r="L155" s="28">
        <v>106.85</v>
      </c>
      <c r="M155" s="28">
        <v>218.77233000000001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3983.8</v>
      </c>
      <c r="D156" s="37">
        <v>3997.2666666666664</v>
      </c>
      <c r="E156" s="37">
        <v>3936.5333333333328</v>
      </c>
      <c r="F156" s="37">
        <v>3889.2666666666664</v>
      </c>
      <c r="G156" s="37">
        <v>3828.5333333333328</v>
      </c>
      <c r="H156" s="37">
        <v>4044.5333333333328</v>
      </c>
      <c r="I156" s="37">
        <v>4105.2666666666664</v>
      </c>
      <c r="J156" s="37">
        <v>4152.5333333333328</v>
      </c>
      <c r="K156" s="28">
        <v>4058</v>
      </c>
      <c r="L156" s="28">
        <v>3950</v>
      </c>
      <c r="M156" s="28">
        <v>1.2947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18937</v>
      </c>
      <c r="D157" s="37">
        <v>18984.683333333331</v>
      </c>
      <c r="E157" s="37">
        <v>18524.416666666661</v>
      </c>
      <c r="F157" s="37">
        <v>18111.833333333328</v>
      </c>
      <c r="G157" s="37">
        <v>17651.566666666658</v>
      </c>
      <c r="H157" s="37">
        <v>19397.266666666663</v>
      </c>
      <c r="I157" s="37">
        <v>19857.533333333333</v>
      </c>
      <c r="J157" s="37">
        <v>20270.116666666665</v>
      </c>
      <c r="K157" s="28">
        <v>19444.95</v>
      </c>
      <c r="L157" s="28">
        <v>18572.099999999999</v>
      </c>
      <c r="M157" s="28">
        <v>0.82382999999999995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360.25</v>
      </c>
      <c r="D158" s="37">
        <v>357.38333333333338</v>
      </c>
      <c r="E158" s="37">
        <v>353.41666666666674</v>
      </c>
      <c r="F158" s="37">
        <v>346.58333333333337</v>
      </c>
      <c r="G158" s="37">
        <v>342.61666666666673</v>
      </c>
      <c r="H158" s="37">
        <v>364.21666666666675</v>
      </c>
      <c r="I158" s="37">
        <v>368.18333333333334</v>
      </c>
      <c r="J158" s="37">
        <v>375.01666666666677</v>
      </c>
      <c r="K158" s="28">
        <v>361.35</v>
      </c>
      <c r="L158" s="28">
        <v>350.55</v>
      </c>
      <c r="M158" s="28">
        <v>4.5647200000000003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950.3</v>
      </c>
      <c r="D159" s="37">
        <v>945.7833333333333</v>
      </c>
      <c r="E159" s="37">
        <v>927.56666666666661</v>
      </c>
      <c r="F159" s="37">
        <v>904.83333333333326</v>
      </c>
      <c r="G159" s="37">
        <v>886.61666666666656</v>
      </c>
      <c r="H159" s="37">
        <v>968.51666666666665</v>
      </c>
      <c r="I159" s="37">
        <v>986.73333333333335</v>
      </c>
      <c r="J159" s="37">
        <v>1009.4666666666667</v>
      </c>
      <c r="K159" s="28">
        <v>964</v>
      </c>
      <c r="L159" s="28">
        <v>923.05</v>
      </c>
      <c r="M159" s="28">
        <v>10.772449999999999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170.25</v>
      </c>
      <c r="D160" s="37">
        <v>168.71666666666667</v>
      </c>
      <c r="E160" s="37">
        <v>166.43333333333334</v>
      </c>
      <c r="F160" s="37">
        <v>162.61666666666667</v>
      </c>
      <c r="G160" s="37">
        <v>160.33333333333334</v>
      </c>
      <c r="H160" s="37">
        <v>172.53333333333333</v>
      </c>
      <c r="I160" s="37">
        <v>174.81666666666669</v>
      </c>
      <c r="J160" s="37">
        <v>178.63333333333333</v>
      </c>
      <c r="K160" s="28">
        <v>171</v>
      </c>
      <c r="L160" s="28">
        <v>164.9</v>
      </c>
      <c r="M160" s="28">
        <v>366.48534000000001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224.9</v>
      </c>
      <c r="D161" s="37">
        <v>226.6</v>
      </c>
      <c r="E161" s="37">
        <v>222.35</v>
      </c>
      <c r="F161" s="37">
        <v>219.8</v>
      </c>
      <c r="G161" s="37">
        <v>215.55</v>
      </c>
      <c r="H161" s="37">
        <v>229.14999999999998</v>
      </c>
      <c r="I161" s="37">
        <v>233.39999999999998</v>
      </c>
      <c r="J161" s="37">
        <v>235.94999999999996</v>
      </c>
      <c r="K161" s="28">
        <v>230.85</v>
      </c>
      <c r="L161" s="28">
        <v>224.05</v>
      </c>
      <c r="M161" s="28">
        <v>18.08821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2692.8</v>
      </c>
      <c r="D162" s="37">
        <v>2694.35</v>
      </c>
      <c r="E162" s="37">
        <v>2666.7</v>
      </c>
      <c r="F162" s="37">
        <v>2640.6</v>
      </c>
      <c r="G162" s="37">
        <v>2612.9499999999998</v>
      </c>
      <c r="H162" s="37">
        <v>2720.45</v>
      </c>
      <c r="I162" s="37">
        <v>2748.1000000000004</v>
      </c>
      <c r="J162" s="37">
        <v>2774.2</v>
      </c>
      <c r="K162" s="28">
        <v>2722</v>
      </c>
      <c r="L162" s="28">
        <v>2668.25</v>
      </c>
      <c r="M162" s="28">
        <v>3.8664999999999998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43390.400000000001</v>
      </c>
      <c r="D163" s="37">
        <v>43510.216666666667</v>
      </c>
      <c r="E163" s="37">
        <v>43130.433333333334</v>
      </c>
      <c r="F163" s="37">
        <v>42870.466666666667</v>
      </c>
      <c r="G163" s="37">
        <v>42490.683333333334</v>
      </c>
      <c r="H163" s="37">
        <v>43770.183333333334</v>
      </c>
      <c r="I163" s="37">
        <v>44149.966666666674</v>
      </c>
      <c r="J163" s="37">
        <v>44409.933333333334</v>
      </c>
      <c r="K163" s="28">
        <v>43890</v>
      </c>
      <c r="L163" s="28">
        <v>43250.25</v>
      </c>
      <c r="M163" s="28">
        <v>0.15018000000000001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218.2</v>
      </c>
      <c r="D164" s="37">
        <v>219.15</v>
      </c>
      <c r="E164" s="37">
        <v>217.05</v>
      </c>
      <c r="F164" s="37">
        <v>215.9</v>
      </c>
      <c r="G164" s="37">
        <v>213.8</v>
      </c>
      <c r="H164" s="37">
        <v>220.3</v>
      </c>
      <c r="I164" s="37">
        <v>222.39999999999998</v>
      </c>
      <c r="J164" s="37">
        <v>223.55</v>
      </c>
      <c r="K164" s="28">
        <v>221.25</v>
      </c>
      <c r="L164" s="28">
        <v>218</v>
      </c>
      <c r="M164" s="28">
        <v>13.91081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4755.1499999999996</v>
      </c>
      <c r="D165" s="37">
        <v>4771.05</v>
      </c>
      <c r="E165" s="37">
        <v>4717.1000000000004</v>
      </c>
      <c r="F165" s="37">
        <v>4679.05</v>
      </c>
      <c r="G165" s="37">
        <v>4625.1000000000004</v>
      </c>
      <c r="H165" s="37">
        <v>4809.1000000000004</v>
      </c>
      <c r="I165" s="37">
        <v>4863.0499999999993</v>
      </c>
      <c r="J165" s="37">
        <v>4901.1000000000004</v>
      </c>
      <c r="K165" s="28">
        <v>4825</v>
      </c>
      <c r="L165" s="28">
        <v>4733</v>
      </c>
      <c r="M165" s="28">
        <v>0.32600000000000001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2673.4</v>
      </c>
      <c r="D166" s="37">
        <v>2678.1333333333332</v>
      </c>
      <c r="E166" s="37">
        <v>2659.4166666666665</v>
      </c>
      <c r="F166" s="37">
        <v>2645.4333333333334</v>
      </c>
      <c r="G166" s="37">
        <v>2626.7166666666667</v>
      </c>
      <c r="H166" s="37">
        <v>2692.1166666666663</v>
      </c>
      <c r="I166" s="37">
        <v>2710.8333333333335</v>
      </c>
      <c r="J166" s="37">
        <v>2724.8166666666662</v>
      </c>
      <c r="K166" s="28">
        <v>2696.85</v>
      </c>
      <c r="L166" s="28">
        <v>2664.15</v>
      </c>
      <c r="M166" s="28">
        <v>4.4498899999999999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2570.6</v>
      </c>
      <c r="D167" s="37">
        <v>2560.8833333333332</v>
      </c>
      <c r="E167" s="37">
        <v>2526.8666666666663</v>
      </c>
      <c r="F167" s="37">
        <v>2483.1333333333332</v>
      </c>
      <c r="G167" s="37">
        <v>2449.1166666666663</v>
      </c>
      <c r="H167" s="37">
        <v>2604.6166666666663</v>
      </c>
      <c r="I167" s="37">
        <v>2638.6333333333328</v>
      </c>
      <c r="J167" s="37">
        <v>2682.3666666666663</v>
      </c>
      <c r="K167" s="28">
        <v>2594.9</v>
      </c>
      <c r="L167" s="28">
        <v>2517.15</v>
      </c>
      <c r="M167" s="28">
        <v>3.4877600000000002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2654.6</v>
      </c>
      <c r="D168" s="37">
        <v>2654.1833333333334</v>
      </c>
      <c r="E168" s="37">
        <v>2605.9666666666667</v>
      </c>
      <c r="F168" s="37">
        <v>2557.3333333333335</v>
      </c>
      <c r="G168" s="37">
        <v>2509.1166666666668</v>
      </c>
      <c r="H168" s="37">
        <v>2702.8166666666666</v>
      </c>
      <c r="I168" s="37">
        <v>2751.0333333333338</v>
      </c>
      <c r="J168" s="37">
        <v>2799.6666666666665</v>
      </c>
      <c r="K168" s="28">
        <v>2702.4</v>
      </c>
      <c r="L168" s="28">
        <v>2605.5500000000002</v>
      </c>
      <c r="M168" s="28">
        <v>4.8018200000000002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124.5</v>
      </c>
      <c r="D169" s="37">
        <v>124.45</v>
      </c>
      <c r="E169" s="37">
        <v>123.10000000000001</v>
      </c>
      <c r="F169" s="37">
        <v>121.7</v>
      </c>
      <c r="G169" s="37">
        <v>120.35000000000001</v>
      </c>
      <c r="H169" s="37">
        <v>125.85000000000001</v>
      </c>
      <c r="I169" s="37">
        <v>127.2</v>
      </c>
      <c r="J169" s="37">
        <v>128.60000000000002</v>
      </c>
      <c r="K169" s="28">
        <v>125.8</v>
      </c>
      <c r="L169" s="28">
        <v>123.05</v>
      </c>
      <c r="M169" s="28">
        <v>18.220980000000001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204.65</v>
      </c>
      <c r="D170" s="37">
        <v>204.36666666666667</v>
      </c>
      <c r="E170" s="37">
        <v>201.33333333333334</v>
      </c>
      <c r="F170" s="37">
        <v>198.01666666666668</v>
      </c>
      <c r="G170" s="37">
        <v>194.98333333333335</v>
      </c>
      <c r="H170" s="37">
        <v>207.68333333333334</v>
      </c>
      <c r="I170" s="37">
        <v>210.71666666666664</v>
      </c>
      <c r="J170" s="37">
        <v>214.03333333333333</v>
      </c>
      <c r="K170" s="28">
        <v>207.4</v>
      </c>
      <c r="L170" s="28">
        <v>201.05</v>
      </c>
      <c r="M170" s="28">
        <v>102.93276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517.79999999999995</v>
      </c>
      <c r="D171" s="37">
        <v>516.9666666666667</v>
      </c>
      <c r="E171" s="37">
        <v>505.93333333333339</v>
      </c>
      <c r="F171" s="37">
        <v>494.06666666666672</v>
      </c>
      <c r="G171" s="37">
        <v>483.03333333333342</v>
      </c>
      <c r="H171" s="37">
        <v>528.83333333333337</v>
      </c>
      <c r="I171" s="37">
        <v>539.86666666666667</v>
      </c>
      <c r="J171" s="37">
        <v>551.73333333333335</v>
      </c>
      <c r="K171" s="28">
        <v>528</v>
      </c>
      <c r="L171" s="28">
        <v>505.1</v>
      </c>
      <c r="M171" s="28">
        <v>22.553229999999999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15995.3</v>
      </c>
      <c r="D172" s="37">
        <v>16043.933333333334</v>
      </c>
      <c r="E172" s="37">
        <v>15901.366666666669</v>
      </c>
      <c r="F172" s="37">
        <v>15807.433333333334</v>
      </c>
      <c r="G172" s="37">
        <v>15664.866666666669</v>
      </c>
      <c r="H172" s="37">
        <v>16137.866666666669</v>
      </c>
      <c r="I172" s="37">
        <v>16280.433333333334</v>
      </c>
      <c r="J172" s="37">
        <v>16374.366666666669</v>
      </c>
      <c r="K172" s="28">
        <v>16186.5</v>
      </c>
      <c r="L172" s="28">
        <v>15950</v>
      </c>
      <c r="M172" s="28">
        <v>2.4639999999999999E-2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40</v>
      </c>
      <c r="D173" s="37">
        <v>39.633333333333333</v>
      </c>
      <c r="E173" s="37">
        <v>39.116666666666667</v>
      </c>
      <c r="F173" s="37">
        <v>38.233333333333334</v>
      </c>
      <c r="G173" s="37">
        <v>37.716666666666669</v>
      </c>
      <c r="H173" s="37">
        <v>40.516666666666666</v>
      </c>
      <c r="I173" s="37">
        <v>41.033333333333331</v>
      </c>
      <c r="J173" s="37">
        <v>41.916666666666664</v>
      </c>
      <c r="K173" s="28">
        <v>40.15</v>
      </c>
      <c r="L173" s="28">
        <v>38.75</v>
      </c>
      <c r="M173" s="28">
        <v>448.86428000000001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150.85</v>
      </c>
      <c r="D174" s="37">
        <v>150.54999999999998</v>
      </c>
      <c r="E174" s="37">
        <v>147.89999999999998</v>
      </c>
      <c r="F174" s="37">
        <v>144.94999999999999</v>
      </c>
      <c r="G174" s="37">
        <v>142.29999999999998</v>
      </c>
      <c r="H174" s="37">
        <v>153.49999999999997</v>
      </c>
      <c r="I174" s="37">
        <v>156.15</v>
      </c>
      <c r="J174" s="37">
        <v>159.09999999999997</v>
      </c>
      <c r="K174" s="28">
        <v>153.19999999999999</v>
      </c>
      <c r="L174" s="28">
        <v>147.6</v>
      </c>
      <c r="M174" s="28">
        <v>152.55027000000001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137.85</v>
      </c>
      <c r="D175" s="37">
        <v>137.25</v>
      </c>
      <c r="E175" s="37">
        <v>136</v>
      </c>
      <c r="F175" s="37">
        <v>134.15</v>
      </c>
      <c r="G175" s="37">
        <v>132.9</v>
      </c>
      <c r="H175" s="37">
        <v>139.1</v>
      </c>
      <c r="I175" s="37">
        <v>140.35</v>
      </c>
      <c r="J175" s="37">
        <v>142.19999999999999</v>
      </c>
      <c r="K175" s="28">
        <v>138.5</v>
      </c>
      <c r="L175" s="28">
        <v>135.4</v>
      </c>
      <c r="M175" s="28">
        <v>23.718959999999999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2521.6</v>
      </c>
      <c r="D176" s="37">
        <v>2524.2000000000003</v>
      </c>
      <c r="E176" s="37">
        <v>2506.4000000000005</v>
      </c>
      <c r="F176" s="37">
        <v>2491.2000000000003</v>
      </c>
      <c r="G176" s="37">
        <v>2473.4000000000005</v>
      </c>
      <c r="H176" s="37">
        <v>2539.4000000000005</v>
      </c>
      <c r="I176" s="37">
        <v>2557.2000000000007</v>
      </c>
      <c r="J176" s="37">
        <v>2572.4000000000005</v>
      </c>
      <c r="K176" s="28">
        <v>2542</v>
      </c>
      <c r="L176" s="28">
        <v>2509</v>
      </c>
      <c r="M176" s="28">
        <v>45.021549999999998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870.35</v>
      </c>
      <c r="D177" s="37">
        <v>871.41666666666663</v>
      </c>
      <c r="E177" s="37">
        <v>863.93333333333328</v>
      </c>
      <c r="F177" s="37">
        <v>857.51666666666665</v>
      </c>
      <c r="G177" s="37">
        <v>850.0333333333333</v>
      </c>
      <c r="H177" s="37">
        <v>877.83333333333326</v>
      </c>
      <c r="I177" s="37">
        <v>885.31666666666661</v>
      </c>
      <c r="J177" s="37">
        <v>891.73333333333323</v>
      </c>
      <c r="K177" s="28">
        <v>878.9</v>
      </c>
      <c r="L177" s="28">
        <v>865</v>
      </c>
      <c r="M177" s="28">
        <v>8.9191900000000004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1248.0999999999999</v>
      </c>
      <c r="D178" s="37">
        <v>1253.5999999999999</v>
      </c>
      <c r="E178" s="37">
        <v>1235.0999999999999</v>
      </c>
      <c r="F178" s="37">
        <v>1222.0999999999999</v>
      </c>
      <c r="G178" s="37">
        <v>1203.5999999999999</v>
      </c>
      <c r="H178" s="37">
        <v>1266.5999999999999</v>
      </c>
      <c r="I178" s="37">
        <v>1285.0999999999999</v>
      </c>
      <c r="J178" s="37">
        <v>1298.0999999999999</v>
      </c>
      <c r="K178" s="28">
        <v>1272.0999999999999</v>
      </c>
      <c r="L178" s="28">
        <v>1240.5999999999999</v>
      </c>
      <c r="M178" s="28">
        <v>6.2567000000000004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2556.9</v>
      </c>
      <c r="D179" s="37">
        <v>2568.5</v>
      </c>
      <c r="E179" s="37">
        <v>2513.5</v>
      </c>
      <c r="F179" s="37">
        <v>2470.1</v>
      </c>
      <c r="G179" s="37">
        <v>2415.1</v>
      </c>
      <c r="H179" s="37">
        <v>2611.9</v>
      </c>
      <c r="I179" s="37">
        <v>2666.9</v>
      </c>
      <c r="J179" s="37">
        <v>2710.3</v>
      </c>
      <c r="K179" s="28">
        <v>2623.5</v>
      </c>
      <c r="L179" s="28">
        <v>2525.1</v>
      </c>
      <c r="M179" s="28">
        <v>7.2879399999999999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7432.6</v>
      </c>
      <c r="D180" s="37">
        <v>7445.833333333333</v>
      </c>
      <c r="E180" s="37">
        <v>7391.7666666666664</v>
      </c>
      <c r="F180" s="37">
        <v>7350.9333333333334</v>
      </c>
      <c r="G180" s="37">
        <v>7296.8666666666668</v>
      </c>
      <c r="H180" s="37">
        <v>7486.6666666666661</v>
      </c>
      <c r="I180" s="37">
        <v>7540.7333333333336</v>
      </c>
      <c r="J180" s="37">
        <v>7581.5666666666657</v>
      </c>
      <c r="K180" s="28">
        <v>7499.9</v>
      </c>
      <c r="L180" s="28">
        <v>7405</v>
      </c>
      <c r="M180" s="28">
        <v>0.12453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26402.25</v>
      </c>
      <c r="D181" s="37">
        <v>26617.25</v>
      </c>
      <c r="E181" s="37">
        <v>26135</v>
      </c>
      <c r="F181" s="37">
        <v>25867.75</v>
      </c>
      <c r="G181" s="37">
        <v>25385.5</v>
      </c>
      <c r="H181" s="37">
        <v>26884.5</v>
      </c>
      <c r="I181" s="37">
        <v>27366.75</v>
      </c>
      <c r="J181" s="37">
        <v>27634</v>
      </c>
      <c r="K181" s="28">
        <v>27099.5</v>
      </c>
      <c r="L181" s="28">
        <v>26350</v>
      </c>
      <c r="M181" s="28">
        <v>0.48366999999999999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1195.3</v>
      </c>
      <c r="D182" s="37">
        <v>1190.9166666666667</v>
      </c>
      <c r="E182" s="37">
        <v>1175.3333333333335</v>
      </c>
      <c r="F182" s="37">
        <v>1155.3666666666668</v>
      </c>
      <c r="G182" s="37">
        <v>1139.7833333333335</v>
      </c>
      <c r="H182" s="37">
        <v>1210.8833333333334</v>
      </c>
      <c r="I182" s="37">
        <v>1226.4666666666669</v>
      </c>
      <c r="J182" s="37">
        <v>1246.4333333333334</v>
      </c>
      <c r="K182" s="28">
        <v>1206.5</v>
      </c>
      <c r="L182" s="28">
        <v>1170.95</v>
      </c>
      <c r="M182" s="28">
        <v>10.625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2380.35</v>
      </c>
      <c r="D183" s="37">
        <v>2358.9666666666667</v>
      </c>
      <c r="E183" s="37">
        <v>2329.9333333333334</v>
      </c>
      <c r="F183" s="37">
        <v>2279.5166666666669</v>
      </c>
      <c r="G183" s="37">
        <v>2250.4833333333336</v>
      </c>
      <c r="H183" s="37">
        <v>2409.3833333333332</v>
      </c>
      <c r="I183" s="37">
        <v>2438.416666666667</v>
      </c>
      <c r="J183" s="37">
        <v>2488.833333333333</v>
      </c>
      <c r="K183" s="28">
        <v>2388</v>
      </c>
      <c r="L183" s="28">
        <v>2308.5500000000002</v>
      </c>
      <c r="M183" s="28">
        <v>4.5517099999999999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515.79999999999995</v>
      </c>
      <c r="D184" s="37">
        <v>511.24999999999994</v>
      </c>
      <c r="E184" s="37">
        <v>504.84999999999991</v>
      </c>
      <c r="F184" s="37">
        <v>493.9</v>
      </c>
      <c r="G184" s="37">
        <v>487.49999999999994</v>
      </c>
      <c r="H184" s="37">
        <v>522.19999999999982</v>
      </c>
      <c r="I184" s="37">
        <v>528.59999999999991</v>
      </c>
      <c r="J184" s="37">
        <v>539.54999999999984</v>
      </c>
      <c r="K184" s="28">
        <v>517.65</v>
      </c>
      <c r="L184" s="28">
        <v>500.3</v>
      </c>
      <c r="M184" s="28">
        <v>160.79456999999999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104.65</v>
      </c>
      <c r="D185" s="37">
        <v>104.66666666666667</v>
      </c>
      <c r="E185" s="37">
        <v>103.58333333333334</v>
      </c>
      <c r="F185" s="37">
        <v>102.51666666666667</v>
      </c>
      <c r="G185" s="37">
        <v>101.43333333333334</v>
      </c>
      <c r="H185" s="37">
        <v>105.73333333333335</v>
      </c>
      <c r="I185" s="37">
        <v>106.81666666666669</v>
      </c>
      <c r="J185" s="37">
        <v>107.88333333333335</v>
      </c>
      <c r="K185" s="28">
        <v>105.75</v>
      </c>
      <c r="L185" s="28">
        <v>103.6</v>
      </c>
      <c r="M185" s="28">
        <v>389.87705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838.5</v>
      </c>
      <c r="D186" s="37">
        <v>840.16666666666663</v>
      </c>
      <c r="E186" s="37">
        <v>832.33333333333326</v>
      </c>
      <c r="F186" s="37">
        <v>826.16666666666663</v>
      </c>
      <c r="G186" s="37">
        <v>818.33333333333326</v>
      </c>
      <c r="H186" s="37">
        <v>846.33333333333326</v>
      </c>
      <c r="I186" s="37">
        <v>854.16666666666652</v>
      </c>
      <c r="J186" s="37">
        <v>860.33333333333326</v>
      </c>
      <c r="K186" s="28">
        <v>848</v>
      </c>
      <c r="L186" s="28">
        <v>834</v>
      </c>
      <c r="M186" s="28">
        <v>16.77779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510.35</v>
      </c>
      <c r="D187" s="37">
        <v>507.2</v>
      </c>
      <c r="E187" s="37">
        <v>502</v>
      </c>
      <c r="F187" s="37">
        <v>493.65000000000003</v>
      </c>
      <c r="G187" s="37">
        <v>488.45000000000005</v>
      </c>
      <c r="H187" s="37">
        <v>515.54999999999995</v>
      </c>
      <c r="I187" s="37">
        <v>520.74999999999989</v>
      </c>
      <c r="J187" s="37">
        <v>529.09999999999991</v>
      </c>
      <c r="K187" s="28">
        <v>512.4</v>
      </c>
      <c r="L187" s="28">
        <v>498.85</v>
      </c>
      <c r="M187" s="28">
        <v>4.9076500000000003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593.85</v>
      </c>
      <c r="D188" s="37">
        <v>596.43333333333328</v>
      </c>
      <c r="E188" s="37">
        <v>585.86666666666656</v>
      </c>
      <c r="F188" s="37">
        <v>577.88333333333333</v>
      </c>
      <c r="G188" s="37">
        <v>567.31666666666661</v>
      </c>
      <c r="H188" s="37">
        <v>604.41666666666652</v>
      </c>
      <c r="I188" s="37">
        <v>614.98333333333335</v>
      </c>
      <c r="J188" s="37">
        <v>622.96666666666647</v>
      </c>
      <c r="K188" s="28">
        <v>607</v>
      </c>
      <c r="L188" s="28">
        <v>588.45000000000005</v>
      </c>
      <c r="M188" s="28">
        <v>4.9337400000000002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642.79999999999995</v>
      </c>
      <c r="D189" s="37">
        <v>640.93333333333328</v>
      </c>
      <c r="E189" s="37">
        <v>632.91666666666652</v>
      </c>
      <c r="F189" s="37">
        <v>623.03333333333319</v>
      </c>
      <c r="G189" s="37">
        <v>615.01666666666642</v>
      </c>
      <c r="H189" s="37">
        <v>650.81666666666661</v>
      </c>
      <c r="I189" s="37">
        <v>658.83333333333326</v>
      </c>
      <c r="J189" s="37">
        <v>668.7166666666667</v>
      </c>
      <c r="K189" s="28">
        <v>648.95000000000005</v>
      </c>
      <c r="L189" s="28">
        <v>631.04999999999995</v>
      </c>
      <c r="M189" s="28">
        <v>5.19529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1011.65</v>
      </c>
      <c r="D190" s="37">
        <v>1005.6666666666666</v>
      </c>
      <c r="E190" s="37">
        <v>991.33333333333326</v>
      </c>
      <c r="F190" s="37">
        <v>971.01666666666665</v>
      </c>
      <c r="G190" s="37">
        <v>956.68333333333328</v>
      </c>
      <c r="H190" s="37">
        <v>1025.9833333333331</v>
      </c>
      <c r="I190" s="37">
        <v>1040.3166666666666</v>
      </c>
      <c r="J190" s="37">
        <v>1060.6333333333332</v>
      </c>
      <c r="K190" s="28">
        <v>1020</v>
      </c>
      <c r="L190" s="28">
        <v>985.35</v>
      </c>
      <c r="M190" s="28">
        <v>15.08638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1523.6</v>
      </c>
      <c r="D191" s="37">
        <v>1491.2</v>
      </c>
      <c r="E191" s="37">
        <v>1442.4</v>
      </c>
      <c r="F191" s="37">
        <v>1361.2</v>
      </c>
      <c r="G191" s="37">
        <v>1312.4</v>
      </c>
      <c r="H191" s="37">
        <v>1572.4</v>
      </c>
      <c r="I191" s="37">
        <v>1621.1999999999998</v>
      </c>
      <c r="J191" s="37">
        <v>1702.4</v>
      </c>
      <c r="K191" s="28">
        <v>1540</v>
      </c>
      <c r="L191" s="28">
        <v>1410</v>
      </c>
      <c r="M191" s="28">
        <v>9.6925500000000007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3914.65</v>
      </c>
      <c r="D192" s="37">
        <v>3945.7166666666667</v>
      </c>
      <c r="E192" s="37">
        <v>3879.4333333333334</v>
      </c>
      <c r="F192" s="37">
        <v>3844.2166666666667</v>
      </c>
      <c r="G192" s="37">
        <v>3777.9333333333334</v>
      </c>
      <c r="H192" s="37">
        <v>3980.9333333333334</v>
      </c>
      <c r="I192" s="37">
        <v>4047.2166666666672</v>
      </c>
      <c r="J192" s="37">
        <v>4082.4333333333334</v>
      </c>
      <c r="K192" s="28">
        <v>4012</v>
      </c>
      <c r="L192" s="28">
        <v>3910.5</v>
      </c>
      <c r="M192" s="28">
        <v>31.025390000000002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717.65</v>
      </c>
      <c r="D193" s="37">
        <v>723.2166666666667</v>
      </c>
      <c r="E193" s="37">
        <v>708.43333333333339</v>
      </c>
      <c r="F193" s="37">
        <v>699.2166666666667</v>
      </c>
      <c r="G193" s="37">
        <v>684.43333333333339</v>
      </c>
      <c r="H193" s="37">
        <v>732.43333333333339</v>
      </c>
      <c r="I193" s="37">
        <v>747.2166666666667</v>
      </c>
      <c r="J193" s="37">
        <v>756.43333333333339</v>
      </c>
      <c r="K193" s="28">
        <v>738</v>
      </c>
      <c r="L193" s="28">
        <v>714</v>
      </c>
      <c r="M193" s="28">
        <v>24.26249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6977.25</v>
      </c>
      <c r="D194" s="37">
        <v>6842.8833333333341</v>
      </c>
      <c r="E194" s="37">
        <v>6515.7666666666682</v>
      </c>
      <c r="F194" s="37">
        <v>6054.2833333333338</v>
      </c>
      <c r="G194" s="37">
        <v>5727.1666666666679</v>
      </c>
      <c r="H194" s="37">
        <v>7304.3666666666686</v>
      </c>
      <c r="I194" s="37">
        <v>7631.4833333333354</v>
      </c>
      <c r="J194" s="37">
        <v>8092.966666666669</v>
      </c>
      <c r="K194" s="28">
        <v>7170</v>
      </c>
      <c r="L194" s="28">
        <v>6381.4</v>
      </c>
      <c r="M194" s="28">
        <v>28.31099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520.85</v>
      </c>
      <c r="D195" s="37">
        <v>515.95000000000005</v>
      </c>
      <c r="E195" s="37">
        <v>509.70000000000005</v>
      </c>
      <c r="F195" s="37">
        <v>498.55</v>
      </c>
      <c r="G195" s="37">
        <v>492.3</v>
      </c>
      <c r="H195" s="37">
        <v>527.10000000000014</v>
      </c>
      <c r="I195" s="37">
        <v>533.35000000000014</v>
      </c>
      <c r="J195" s="37">
        <v>544.50000000000011</v>
      </c>
      <c r="K195" s="28">
        <v>522.20000000000005</v>
      </c>
      <c r="L195" s="28">
        <v>504.8</v>
      </c>
      <c r="M195" s="28">
        <v>217.99071000000001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248.5</v>
      </c>
      <c r="D196" s="37">
        <v>244.75</v>
      </c>
      <c r="E196" s="37">
        <v>239.8</v>
      </c>
      <c r="F196" s="37">
        <v>231.10000000000002</v>
      </c>
      <c r="G196" s="37">
        <v>226.15000000000003</v>
      </c>
      <c r="H196" s="37">
        <v>253.45</v>
      </c>
      <c r="I196" s="37">
        <v>258.39999999999998</v>
      </c>
      <c r="J196" s="37">
        <v>267.09999999999997</v>
      </c>
      <c r="K196" s="28">
        <v>249.7</v>
      </c>
      <c r="L196" s="28">
        <v>236.05</v>
      </c>
      <c r="M196" s="28">
        <v>367.51594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1209.5999999999999</v>
      </c>
      <c r="D197" s="37">
        <v>1204.5</v>
      </c>
      <c r="E197" s="37">
        <v>1188.0999999999999</v>
      </c>
      <c r="F197" s="37">
        <v>1166.5999999999999</v>
      </c>
      <c r="G197" s="37">
        <v>1150.1999999999998</v>
      </c>
      <c r="H197" s="37">
        <v>1226</v>
      </c>
      <c r="I197" s="37">
        <v>1242.4000000000001</v>
      </c>
      <c r="J197" s="37">
        <v>1263.9000000000001</v>
      </c>
      <c r="K197" s="28">
        <v>1220.9000000000001</v>
      </c>
      <c r="L197" s="28">
        <v>1183</v>
      </c>
      <c r="M197" s="28">
        <v>73.043210000000002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1670.1</v>
      </c>
      <c r="D198" s="37">
        <v>1658.0833333333333</v>
      </c>
      <c r="E198" s="37">
        <v>1639.5666666666666</v>
      </c>
      <c r="F198" s="37">
        <v>1609.0333333333333</v>
      </c>
      <c r="G198" s="37">
        <v>1590.5166666666667</v>
      </c>
      <c r="H198" s="37">
        <v>1688.6166666666666</v>
      </c>
      <c r="I198" s="37">
        <v>1707.1333333333334</v>
      </c>
      <c r="J198" s="37">
        <v>1737.6666666666665</v>
      </c>
      <c r="K198" s="28">
        <v>1676.6</v>
      </c>
      <c r="L198" s="28">
        <v>1627.55</v>
      </c>
      <c r="M198" s="28">
        <v>26.107089999999999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962.65</v>
      </c>
      <c r="D199" s="37">
        <v>967.23333333333323</v>
      </c>
      <c r="E199" s="37">
        <v>955.46666666666647</v>
      </c>
      <c r="F199" s="37">
        <v>948.28333333333319</v>
      </c>
      <c r="G199" s="37">
        <v>936.51666666666642</v>
      </c>
      <c r="H199" s="37">
        <v>974.41666666666652</v>
      </c>
      <c r="I199" s="37">
        <v>986.18333333333317</v>
      </c>
      <c r="J199" s="37">
        <v>993.36666666666656</v>
      </c>
      <c r="K199" s="28">
        <v>979</v>
      </c>
      <c r="L199" s="28">
        <v>960.05</v>
      </c>
      <c r="M199" s="28">
        <v>2.6764700000000001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2588.9</v>
      </c>
      <c r="D200" s="37">
        <v>2592.6000000000004</v>
      </c>
      <c r="E200" s="37">
        <v>2567.4000000000005</v>
      </c>
      <c r="F200" s="37">
        <v>2545.9</v>
      </c>
      <c r="G200" s="37">
        <v>2520.7000000000003</v>
      </c>
      <c r="H200" s="37">
        <v>2614.1000000000008</v>
      </c>
      <c r="I200" s="37">
        <v>2639.3000000000006</v>
      </c>
      <c r="J200" s="37">
        <v>2660.8000000000011</v>
      </c>
      <c r="K200" s="28">
        <v>2617.8000000000002</v>
      </c>
      <c r="L200" s="28">
        <v>2571.1</v>
      </c>
      <c r="M200" s="28">
        <v>6.2904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3201.15</v>
      </c>
      <c r="D201" s="37">
        <v>3191.7166666666672</v>
      </c>
      <c r="E201" s="37">
        <v>3157.8833333333341</v>
      </c>
      <c r="F201" s="37">
        <v>3114.6166666666668</v>
      </c>
      <c r="G201" s="37">
        <v>3080.7833333333338</v>
      </c>
      <c r="H201" s="37">
        <v>3234.9833333333345</v>
      </c>
      <c r="I201" s="37">
        <v>3268.8166666666675</v>
      </c>
      <c r="J201" s="37">
        <v>3312.0833333333348</v>
      </c>
      <c r="K201" s="28">
        <v>3225.55</v>
      </c>
      <c r="L201" s="28">
        <v>3148.45</v>
      </c>
      <c r="M201" s="28">
        <v>1.2984500000000001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563.70000000000005</v>
      </c>
      <c r="D202" s="37">
        <v>563.08333333333337</v>
      </c>
      <c r="E202" s="37">
        <v>558.56666666666672</v>
      </c>
      <c r="F202" s="37">
        <v>553.43333333333339</v>
      </c>
      <c r="G202" s="37">
        <v>548.91666666666674</v>
      </c>
      <c r="H202" s="37">
        <v>568.2166666666667</v>
      </c>
      <c r="I202" s="37">
        <v>572.73333333333335</v>
      </c>
      <c r="J202" s="37">
        <v>577.86666666666667</v>
      </c>
      <c r="K202" s="28">
        <v>567.6</v>
      </c>
      <c r="L202" s="28">
        <v>557.95000000000005</v>
      </c>
      <c r="M202" s="28">
        <v>8.2017000000000007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1167.55</v>
      </c>
      <c r="D203" s="37">
        <v>1171.9833333333333</v>
      </c>
      <c r="E203" s="37">
        <v>1131.9666666666667</v>
      </c>
      <c r="F203" s="37">
        <v>1096.3833333333334</v>
      </c>
      <c r="G203" s="37">
        <v>1056.3666666666668</v>
      </c>
      <c r="H203" s="37">
        <v>1207.5666666666666</v>
      </c>
      <c r="I203" s="37">
        <v>1247.5833333333335</v>
      </c>
      <c r="J203" s="37">
        <v>1283.1666666666665</v>
      </c>
      <c r="K203" s="28">
        <v>1212</v>
      </c>
      <c r="L203" s="28">
        <v>1136.4000000000001</v>
      </c>
      <c r="M203" s="28">
        <v>16.719159999999999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813.25</v>
      </c>
      <c r="D204" s="37">
        <v>805.81666666666661</v>
      </c>
      <c r="E204" s="37">
        <v>796.63333333333321</v>
      </c>
      <c r="F204" s="37">
        <v>780.01666666666665</v>
      </c>
      <c r="G204" s="37">
        <v>770.83333333333326</v>
      </c>
      <c r="H204" s="37">
        <v>822.43333333333317</v>
      </c>
      <c r="I204" s="37">
        <v>831.61666666666656</v>
      </c>
      <c r="J204" s="37">
        <v>848.23333333333312</v>
      </c>
      <c r="K204" s="28">
        <v>815</v>
      </c>
      <c r="L204" s="28">
        <v>789.2</v>
      </c>
      <c r="M204" s="28">
        <v>21.939509999999999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7434.4</v>
      </c>
      <c r="D205" s="37">
        <v>7462.4333333333334</v>
      </c>
      <c r="E205" s="37">
        <v>7324.9666666666672</v>
      </c>
      <c r="F205" s="37">
        <v>7215.5333333333338</v>
      </c>
      <c r="G205" s="37">
        <v>7078.0666666666675</v>
      </c>
      <c r="H205" s="37">
        <v>7571.8666666666668</v>
      </c>
      <c r="I205" s="37">
        <v>7709.3333333333321</v>
      </c>
      <c r="J205" s="37">
        <v>7818.7666666666664</v>
      </c>
      <c r="K205" s="28">
        <v>7599.9</v>
      </c>
      <c r="L205" s="28">
        <v>7353</v>
      </c>
      <c r="M205" s="28">
        <v>4.3930499999999997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45</v>
      </c>
      <c r="D206" s="37">
        <v>44.683333333333337</v>
      </c>
      <c r="E206" s="37">
        <v>44.066666666666677</v>
      </c>
      <c r="F206" s="37">
        <v>43.13333333333334</v>
      </c>
      <c r="G206" s="37">
        <v>42.51666666666668</v>
      </c>
      <c r="H206" s="37">
        <v>45.616666666666674</v>
      </c>
      <c r="I206" s="37">
        <v>46.233333333333334</v>
      </c>
      <c r="J206" s="37">
        <v>47.166666666666671</v>
      </c>
      <c r="K206" s="28">
        <v>45.3</v>
      </c>
      <c r="L206" s="28">
        <v>43.75</v>
      </c>
      <c r="M206" s="28">
        <v>79.644090000000006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1612.4</v>
      </c>
      <c r="D207" s="37">
        <v>1614.7</v>
      </c>
      <c r="E207" s="37">
        <v>1587.7</v>
      </c>
      <c r="F207" s="37">
        <v>1563</v>
      </c>
      <c r="G207" s="37">
        <v>1536</v>
      </c>
      <c r="H207" s="37">
        <v>1639.4</v>
      </c>
      <c r="I207" s="37">
        <v>1666.4</v>
      </c>
      <c r="J207" s="37">
        <v>1691.1000000000001</v>
      </c>
      <c r="K207" s="28">
        <v>1641.7</v>
      </c>
      <c r="L207" s="28">
        <v>1590</v>
      </c>
      <c r="M207" s="28">
        <v>2.9519600000000001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923.55</v>
      </c>
      <c r="D208" s="37">
        <v>921.51666666666677</v>
      </c>
      <c r="E208" s="37">
        <v>908.78333333333353</v>
      </c>
      <c r="F208" s="37">
        <v>894.01666666666677</v>
      </c>
      <c r="G208" s="37">
        <v>881.28333333333353</v>
      </c>
      <c r="H208" s="37">
        <v>936.28333333333353</v>
      </c>
      <c r="I208" s="37">
        <v>949.01666666666688</v>
      </c>
      <c r="J208" s="37">
        <v>963.78333333333353</v>
      </c>
      <c r="K208" s="28">
        <v>934.25</v>
      </c>
      <c r="L208" s="28">
        <v>906.75</v>
      </c>
      <c r="M208" s="28">
        <v>11.32268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939.95</v>
      </c>
      <c r="D209" s="37">
        <v>934.23333333333323</v>
      </c>
      <c r="E209" s="37">
        <v>921.46666666666647</v>
      </c>
      <c r="F209" s="37">
        <v>902.98333333333323</v>
      </c>
      <c r="G209" s="37">
        <v>890.21666666666647</v>
      </c>
      <c r="H209" s="37">
        <v>952.71666666666647</v>
      </c>
      <c r="I209" s="37">
        <v>965.48333333333312</v>
      </c>
      <c r="J209" s="37">
        <v>983.96666666666647</v>
      </c>
      <c r="K209" s="28">
        <v>947</v>
      </c>
      <c r="L209" s="28">
        <v>915.75</v>
      </c>
      <c r="M209" s="28">
        <v>7.8978099999999998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324.60000000000002</v>
      </c>
      <c r="D210" s="37">
        <v>324.34999999999997</v>
      </c>
      <c r="E210" s="37">
        <v>318.24999999999994</v>
      </c>
      <c r="F210" s="37">
        <v>311.89999999999998</v>
      </c>
      <c r="G210" s="37">
        <v>305.79999999999995</v>
      </c>
      <c r="H210" s="37">
        <v>330.69999999999993</v>
      </c>
      <c r="I210" s="37">
        <v>336.79999999999995</v>
      </c>
      <c r="J210" s="37">
        <v>343.14999999999992</v>
      </c>
      <c r="K210" s="28">
        <v>330.45</v>
      </c>
      <c r="L210" s="28">
        <v>318</v>
      </c>
      <c r="M210" s="28">
        <v>373.69054999999997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11.95</v>
      </c>
      <c r="D211" s="37">
        <v>11.866666666666667</v>
      </c>
      <c r="E211" s="37">
        <v>11.683333333333334</v>
      </c>
      <c r="F211" s="37">
        <v>11.416666666666666</v>
      </c>
      <c r="G211" s="37">
        <v>11.233333333333333</v>
      </c>
      <c r="H211" s="37">
        <v>12.133333333333335</v>
      </c>
      <c r="I211" s="37">
        <v>12.316666666666668</v>
      </c>
      <c r="J211" s="37">
        <v>12.583333333333336</v>
      </c>
      <c r="K211" s="28">
        <v>12.05</v>
      </c>
      <c r="L211" s="28">
        <v>11.6</v>
      </c>
      <c r="M211" s="28">
        <v>2293.7746200000001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1254.95</v>
      </c>
      <c r="D212" s="37">
        <v>1259.9166666666667</v>
      </c>
      <c r="E212" s="37">
        <v>1245.0333333333335</v>
      </c>
      <c r="F212" s="37">
        <v>1235.1166666666668</v>
      </c>
      <c r="G212" s="37">
        <v>1220.2333333333336</v>
      </c>
      <c r="H212" s="37">
        <v>1269.8333333333335</v>
      </c>
      <c r="I212" s="37">
        <v>1284.7166666666667</v>
      </c>
      <c r="J212" s="37">
        <v>1294.6333333333334</v>
      </c>
      <c r="K212" s="28">
        <v>1274.8</v>
      </c>
      <c r="L212" s="28">
        <v>1250</v>
      </c>
      <c r="M212" s="28">
        <v>6.6219900000000003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1830.1</v>
      </c>
      <c r="D213" s="37">
        <v>1823.1000000000001</v>
      </c>
      <c r="E213" s="37">
        <v>1808.0000000000002</v>
      </c>
      <c r="F213" s="37">
        <v>1785.9</v>
      </c>
      <c r="G213" s="37">
        <v>1770.8000000000002</v>
      </c>
      <c r="H213" s="37">
        <v>1845.2000000000003</v>
      </c>
      <c r="I213" s="37">
        <v>1860.3000000000002</v>
      </c>
      <c r="J213" s="37">
        <v>1882.4000000000003</v>
      </c>
      <c r="K213" s="28">
        <v>1838.2</v>
      </c>
      <c r="L213" s="28">
        <v>1801</v>
      </c>
      <c r="M213" s="28">
        <v>1.10653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621.15</v>
      </c>
      <c r="D214" s="37">
        <v>623.93333333333328</v>
      </c>
      <c r="E214" s="37">
        <v>616.21666666666658</v>
      </c>
      <c r="F214" s="37">
        <v>611.2833333333333</v>
      </c>
      <c r="G214" s="37">
        <v>603.56666666666661</v>
      </c>
      <c r="H214" s="37">
        <v>628.86666666666656</v>
      </c>
      <c r="I214" s="37">
        <v>636.58333333333326</v>
      </c>
      <c r="J214" s="37">
        <v>641.51666666666654</v>
      </c>
      <c r="K214" s="37">
        <v>631.65</v>
      </c>
      <c r="L214" s="37">
        <v>619</v>
      </c>
      <c r="M214" s="37">
        <v>86.913830000000004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13.8</v>
      </c>
      <c r="D215" s="37">
        <v>13.800000000000002</v>
      </c>
      <c r="E215" s="37">
        <v>13.700000000000005</v>
      </c>
      <c r="F215" s="37">
        <v>13.600000000000001</v>
      </c>
      <c r="G215" s="37">
        <v>13.500000000000004</v>
      </c>
      <c r="H215" s="37">
        <v>13.900000000000006</v>
      </c>
      <c r="I215" s="37">
        <v>14.000000000000004</v>
      </c>
      <c r="J215" s="37">
        <v>14.100000000000007</v>
      </c>
      <c r="K215" s="37">
        <v>13.9</v>
      </c>
      <c r="L215" s="37">
        <v>13.7</v>
      </c>
      <c r="M215" s="37">
        <v>795.19938000000002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317.55</v>
      </c>
      <c r="D216" s="37">
        <v>314.88333333333333</v>
      </c>
      <c r="E216" s="37">
        <v>311.26666666666665</v>
      </c>
      <c r="F216" s="37">
        <v>304.98333333333335</v>
      </c>
      <c r="G216" s="37">
        <v>301.36666666666667</v>
      </c>
      <c r="H216" s="37">
        <v>321.16666666666663</v>
      </c>
      <c r="I216" s="37">
        <v>324.7833333333333</v>
      </c>
      <c r="J216" s="37">
        <v>331.06666666666661</v>
      </c>
      <c r="K216" s="37">
        <v>318.5</v>
      </c>
      <c r="L216" s="37">
        <v>308.60000000000002</v>
      </c>
      <c r="M216" s="37">
        <v>74.011039999999994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7"/>
      <c r="B1" s="47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5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0" t="s">
        <v>16</v>
      </c>
      <c r="B9" s="472" t="s">
        <v>18</v>
      </c>
      <c r="C9" s="476" t="s">
        <v>20</v>
      </c>
      <c r="D9" s="476" t="s">
        <v>21</v>
      </c>
      <c r="E9" s="467" t="s">
        <v>22</v>
      </c>
      <c r="F9" s="468"/>
      <c r="G9" s="469"/>
      <c r="H9" s="467" t="s">
        <v>23</v>
      </c>
      <c r="I9" s="468"/>
      <c r="J9" s="469"/>
      <c r="K9" s="23"/>
      <c r="L9" s="24"/>
      <c r="M9" s="50"/>
      <c r="N9" s="1"/>
      <c r="O9" s="1"/>
    </row>
    <row r="10" spans="1:15" ht="42.75" customHeight="1">
      <c r="A10" s="474"/>
      <c r="B10" s="475"/>
      <c r="C10" s="475"/>
      <c r="D10" s="4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35" t="s">
        <v>289</v>
      </c>
      <c r="C11" s="377">
        <v>25083.55</v>
      </c>
      <c r="D11" s="378">
        <v>25077.199999999997</v>
      </c>
      <c r="E11" s="378">
        <v>24856.299999999996</v>
      </c>
      <c r="F11" s="378">
        <v>24629.05</v>
      </c>
      <c r="G11" s="378">
        <v>24408.149999999998</v>
      </c>
      <c r="H11" s="378">
        <v>25304.449999999993</v>
      </c>
      <c r="I11" s="378">
        <v>25525.349999999995</v>
      </c>
      <c r="J11" s="378">
        <v>25752.599999999991</v>
      </c>
      <c r="K11" s="377">
        <v>25298.1</v>
      </c>
      <c r="L11" s="377">
        <v>24849.95</v>
      </c>
      <c r="M11" s="377">
        <v>1.806E-2</v>
      </c>
      <c r="N11" s="1"/>
      <c r="O11" s="1"/>
    </row>
    <row r="12" spans="1:15" ht="12" customHeight="1">
      <c r="A12" s="30">
        <v>2</v>
      </c>
      <c r="B12" s="436" t="s">
        <v>294</v>
      </c>
      <c r="C12" s="377">
        <v>511.45</v>
      </c>
      <c r="D12" s="378">
        <v>514.31666666666672</v>
      </c>
      <c r="E12" s="378">
        <v>507.13333333333344</v>
      </c>
      <c r="F12" s="378">
        <v>502.81666666666672</v>
      </c>
      <c r="G12" s="378">
        <v>495.63333333333344</v>
      </c>
      <c r="H12" s="378">
        <v>518.63333333333344</v>
      </c>
      <c r="I12" s="378">
        <v>525.81666666666661</v>
      </c>
      <c r="J12" s="378">
        <v>530.13333333333344</v>
      </c>
      <c r="K12" s="377">
        <v>521.5</v>
      </c>
      <c r="L12" s="377">
        <v>510</v>
      </c>
      <c r="M12" s="377">
        <v>1.15673</v>
      </c>
      <c r="N12" s="1"/>
      <c r="O12" s="1"/>
    </row>
    <row r="13" spans="1:15" ht="12" customHeight="1">
      <c r="A13" s="30">
        <v>3</v>
      </c>
      <c r="B13" s="436" t="s">
        <v>39</v>
      </c>
      <c r="C13" s="377">
        <v>1072.3</v>
      </c>
      <c r="D13" s="378">
        <v>1069.3999999999999</v>
      </c>
      <c r="E13" s="378">
        <v>1054.9999999999998</v>
      </c>
      <c r="F13" s="378">
        <v>1037.6999999999998</v>
      </c>
      <c r="G13" s="378">
        <v>1023.2999999999997</v>
      </c>
      <c r="H13" s="378">
        <v>1086.6999999999998</v>
      </c>
      <c r="I13" s="378">
        <v>1101.0999999999999</v>
      </c>
      <c r="J13" s="378">
        <v>1118.3999999999999</v>
      </c>
      <c r="K13" s="377">
        <v>1083.8</v>
      </c>
      <c r="L13" s="377">
        <v>1052.0999999999999</v>
      </c>
      <c r="M13" s="377">
        <v>8.2473600000000005</v>
      </c>
      <c r="N13" s="1"/>
      <c r="O13" s="1"/>
    </row>
    <row r="14" spans="1:15" ht="12" customHeight="1">
      <c r="A14" s="30">
        <v>4</v>
      </c>
      <c r="B14" s="436" t="s">
        <v>295</v>
      </c>
      <c r="C14" s="377">
        <v>2871.2</v>
      </c>
      <c r="D14" s="378">
        <v>2870.4833333333336</v>
      </c>
      <c r="E14" s="378">
        <v>2824.7166666666672</v>
      </c>
      <c r="F14" s="378">
        <v>2778.2333333333336</v>
      </c>
      <c r="G14" s="378">
        <v>2732.4666666666672</v>
      </c>
      <c r="H14" s="378">
        <v>2916.9666666666672</v>
      </c>
      <c r="I14" s="378">
        <v>2962.7333333333336</v>
      </c>
      <c r="J14" s="378">
        <v>3009.2166666666672</v>
      </c>
      <c r="K14" s="377">
        <v>2916.25</v>
      </c>
      <c r="L14" s="377">
        <v>2824</v>
      </c>
      <c r="M14" s="377">
        <v>0.71130000000000004</v>
      </c>
      <c r="N14" s="1"/>
      <c r="O14" s="1"/>
    </row>
    <row r="15" spans="1:15" ht="12" customHeight="1">
      <c r="A15" s="30">
        <v>5</v>
      </c>
      <c r="B15" s="436" t="s">
        <v>290</v>
      </c>
      <c r="C15" s="377">
        <v>2344.1</v>
      </c>
      <c r="D15" s="378">
        <v>2338.8833333333332</v>
      </c>
      <c r="E15" s="378">
        <v>2309.2166666666662</v>
      </c>
      <c r="F15" s="378">
        <v>2274.333333333333</v>
      </c>
      <c r="G15" s="378">
        <v>2244.6666666666661</v>
      </c>
      <c r="H15" s="378">
        <v>2373.7666666666664</v>
      </c>
      <c r="I15" s="378">
        <v>2403.4333333333334</v>
      </c>
      <c r="J15" s="378">
        <v>2438.3166666666666</v>
      </c>
      <c r="K15" s="377">
        <v>2368.5500000000002</v>
      </c>
      <c r="L15" s="377">
        <v>2304</v>
      </c>
      <c r="M15" s="377">
        <v>2.4233799999999999</v>
      </c>
      <c r="N15" s="1"/>
      <c r="O15" s="1"/>
    </row>
    <row r="16" spans="1:15" ht="12" customHeight="1">
      <c r="A16" s="30">
        <v>6</v>
      </c>
      <c r="B16" s="436" t="s">
        <v>239</v>
      </c>
      <c r="C16" s="377">
        <v>17018.3</v>
      </c>
      <c r="D16" s="378">
        <v>17117.899999999998</v>
      </c>
      <c r="E16" s="378">
        <v>16893.399999999994</v>
      </c>
      <c r="F16" s="378">
        <v>16768.499999999996</v>
      </c>
      <c r="G16" s="378">
        <v>16543.999999999993</v>
      </c>
      <c r="H16" s="378">
        <v>17242.799999999996</v>
      </c>
      <c r="I16" s="378">
        <v>17467.300000000003</v>
      </c>
      <c r="J16" s="378">
        <v>17592.199999999997</v>
      </c>
      <c r="K16" s="377">
        <v>17342.400000000001</v>
      </c>
      <c r="L16" s="377">
        <v>16993</v>
      </c>
      <c r="M16" s="377">
        <v>0.24104</v>
      </c>
      <c r="N16" s="1"/>
      <c r="O16" s="1"/>
    </row>
    <row r="17" spans="1:15" ht="12" customHeight="1">
      <c r="A17" s="30">
        <v>7</v>
      </c>
      <c r="B17" s="436" t="s">
        <v>243</v>
      </c>
      <c r="C17" s="377">
        <v>129.9</v>
      </c>
      <c r="D17" s="378">
        <v>128.15</v>
      </c>
      <c r="E17" s="378">
        <v>125.65</v>
      </c>
      <c r="F17" s="378">
        <v>121.4</v>
      </c>
      <c r="G17" s="378">
        <v>118.9</v>
      </c>
      <c r="H17" s="378">
        <v>132.4</v>
      </c>
      <c r="I17" s="378">
        <v>134.9</v>
      </c>
      <c r="J17" s="378">
        <v>139.15</v>
      </c>
      <c r="K17" s="377">
        <v>130.65</v>
      </c>
      <c r="L17" s="377">
        <v>123.9</v>
      </c>
      <c r="M17" s="377">
        <v>48.944780000000002</v>
      </c>
      <c r="N17" s="1"/>
      <c r="O17" s="1"/>
    </row>
    <row r="18" spans="1:15" ht="12" customHeight="1">
      <c r="A18" s="30">
        <v>8</v>
      </c>
      <c r="B18" s="436" t="s">
        <v>41</v>
      </c>
      <c r="C18" s="377">
        <v>314.3</v>
      </c>
      <c r="D18" s="378">
        <v>311.96666666666664</v>
      </c>
      <c r="E18" s="378">
        <v>308.23333333333329</v>
      </c>
      <c r="F18" s="378">
        <v>302.16666666666663</v>
      </c>
      <c r="G18" s="378">
        <v>298.43333333333328</v>
      </c>
      <c r="H18" s="378">
        <v>318.0333333333333</v>
      </c>
      <c r="I18" s="378">
        <v>321.76666666666665</v>
      </c>
      <c r="J18" s="378">
        <v>327.83333333333331</v>
      </c>
      <c r="K18" s="377">
        <v>315.7</v>
      </c>
      <c r="L18" s="377">
        <v>305.89999999999998</v>
      </c>
      <c r="M18" s="377">
        <v>30.834009999999999</v>
      </c>
      <c r="N18" s="1"/>
      <c r="O18" s="1"/>
    </row>
    <row r="19" spans="1:15" ht="12" customHeight="1">
      <c r="A19" s="30">
        <v>9</v>
      </c>
      <c r="B19" s="436" t="s">
        <v>43</v>
      </c>
      <c r="C19" s="377">
        <v>2231.8000000000002</v>
      </c>
      <c r="D19" s="378">
        <v>2237.9333333333334</v>
      </c>
      <c r="E19" s="378">
        <v>2213.0666666666666</v>
      </c>
      <c r="F19" s="378">
        <v>2194.333333333333</v>
      </c>
      <c r="G19" s="378">
        <v>2169.4666666666662</v>
      </c>
      <c r="H19" s="378">
        <v>2256.666666666667</v>
      </c>
      <c r="I19" s="378">
        <v>2281.5333333333338</v>
      </c>
      <c r="J19" s="378">
        <v>2300.2666666666673</v>
      </c>
      <c r="K19" s="377">
        <v>2262.8000000000002</v>
      </c>
      <c r="L19" s="377">
        <v>2219.1999999999998</v>
      </c>
      <c r="M19" s="377">
        <v>3.72235</v>
      </c>
      <c r="N19" s="1"/>
      <c r="O19" s="1"/>
    </row>
    <row r="20" spans="1:15" ht="12" customHeight="1">
      <c r="A20" s="30">
        <v>10</v>
      </c>
      <c r="B20" s="436" t="s">
        <v>45</v>
      </c>
      <c r="C20" s="377">
        <v>1849.3</v>
      </c>
      <c r="D20" s="378">
        <v>1839.1833333333334</v>
      </c>
      <c r="E20" s="378">
        <v>1821.3666666666668</v>
      </c>
      <c r="F20" s="378">
        <v>1793.4333333333334</v>
      </c>
      <c r="G20" s="378">
        <v>1775.6166666666668</v>
      </c>
      <c r="H20" s="378">
        <v>1867.1166666666668</v>
      </c>
      <c r="I20" s="378">
        <v>1884.9333333333334</v>
      </c>
      <c r="J20" s="378">
        <v>1912.8666666666668</v>
      </c>
      <c r="K20" s="377">
        <v>1857</v>
      </c>
      <c r="L20" s="377">
        <v>1811.25</v>
      </c>
      <c r="M20" s="377">
        <v>15.446059999999999</v>
      </c>
      <c r="N20" s="1"/>
      <c r="O20" s="1"/>
    </row>
    <row r="21" spans="1:15" ht="12" customHeight="1">
      <c r="A21" s="30">
        <v>11</v>
      </c>
      <c r="B21" s="436" t="s">
        <v>240</v>
      </c>
      <c r="C21" s="377">
        <v>1938.45</v>
      </c>
      <c r="D21" s="378">
        <v>1931.1666666666667</v>
      </c>
      <c r="E21" s="378">
        <v>1912.3333333333335</v>
      </c>
      <c r="F21" s="378">
        <v>1886.2166666666667</v>
      </c>
      <c r="G21" s="378">
        <v>1867.3833333333334</v>
      </c>
      <c r="H21" s="378">
        <v>1957.2833333333335</v>
      </c>
      <c r="I21" s="378">
        <v>1976.116666666667</v>
      </c>
      <c r="J21" s="378">
        <v>2002.2333333333336</v>
      </c>
      <c r="K21" s="377">
        <v>1950</v>
      </c>
      <c r="L21" s="377">
        <v>1905.05</v>
      </c>
      <c r="M21" s="377">
        <v>11.00995</v>
      </c>
      <c r="N21" s="1"/>
      <c r="O21" s="1"/>
    </row>
    <row r="22" spans="1:15" ht="12" customHeight="1">
      <c r="A22" s="30">
        <v>12</v>
      </c>
      <c r="B22" s="436" t="s">
        <v>46</v>
      </c>
      <c r="C22" s="377">
        <v>744.2</v>
      </c>
      <c r="D22" s="378">
        <v>747.31666666666661</v>
      </c>
      <c r="E22" s="378">
        <v>732.88333333333321</v>
      </c>
      <c r="F22" s="378">
        <v>721.56666666666661</v>
      </c>
      <c r="G22" s="378">
        <v>707.13333333333321</v>
      </c>
      <c r="H22" s="378">
        <v>758.63333333333321</v>
      </c>
      <c r="I22" s="378">
        <v>773.06666666666661</v>
      </c>
      <c r="J22" s="378">
        <v>784.38333333333321</v>
      </c>
      <c r="K22" s="377">
        <v>761.75</v>
      </c>
      <c r="L22" s="377">
        <v>736</v>
      </c>
      <c r="M22" s="377">
        <v>58.438699999999997</v>
      </c>
      <c r="N22" s="1"/>
      <c r="O22" s="1"/>
    </row>
    <row r="23" spans="1:15" ht="12.75" customHeight="1">
      <c r="A23" s="30">
        <v>13</v>
      </c>
      <c r="B23" s="436" t="s">
        <v>242</v>
      </c>
      <c r="C23" s="377">
        <v>2043.25</v>
      </c>
      <c r="D23" s="378">
        <v>2014.2166666666665</v>
      </c>
      <c r="E23" s="378">
        <v>1979.0333333333328</v>
      </c>
      <c r="F23" s="378">
        <v>1914.8166666666664</v>
      </c>
      <c r="G23" s="378">
        <v>1879.6333333333328</v>
      </c>
      <c r="H23" s="378">
        <v>2078.4333333333329</v>
      </c>
      <c r="I23" s="378">
        <v>2113.6166666666668</v>
      </c>
      <c r="J23" s="378">
        <v>2177.833333333333</v>
      </c>
      <c r="K23" s="377">
        <v>2049.4</v>
      </c>
      <c r="L23" s="377">
        <v>1950</v>
      </c>
      <c r="M23" s="377">
        <v>0.47516999999999998</v>
      </c>
      <c r="N23" s="1"/>
      <c r="O23" s="1"/>
    </row>
    <row r="24" spans="1:15" ht="12.75" customHeight="1">
      <c r="A24" s="30">
        <v>14</v>
      </c>
      <c r="B24" s="436" t="s">
        <v>296</v>
      </c>
      <c r="C24" s="377">
        <v>329.35</v>
      </c>
      <c r="D24" s="378">
        <v>330.41666666666669</v>
      </c>
      <c r="E24" s="378">
        <v>323.93333333333339</v>
      </c>
      <c r="F24" s="378">
        <v>318.51666666666671</v>
      </c>
      <c r="G24" s="378">
        <v>312.03333333333342</v>
      </c>
      <c r="H24" s="378">
        <v>335.83333333333337</v>
      </c>
      <c r="I24" s="378">
        <v>342.31666666666661</v>
      </c>
      <c r="J24" s="378">
        <v>347.73333333333335</v>
      </c>
      <c r="K24" s="377">
        <v>336.9</v>
      </c>
      <c r="L24" s="377">
        <v>325</v>
      </c>
      <c r="M24" s="377">
        <v>1.00186</v>
      </c>
      <c r="N24" s="1"/>
      <c r="O24" s="1"/>
    </row>
    <row r="25" spans="1:15" ht="12.75" customHeight="1">
      <c r="A25" s="30">
        <v>15</v>
      </c>
      <c r="B25" s="436" t="s">
        <v>297</v>
      </c>
      <c r="C25" s="377">
        <v>219.8</v>
      </c>
      <c r="D25" s="378">
        <v>223.05000000000004</v>
      </c>
      <c r="E25" s="378">
        <v>215.80000000000007</v>
      </c>
      <c r="F25" s="378">
        <v>211.80000000000004</v>
      </c>
      <c r="G25" s="378">
        <v>204.55000000000007</v>
      </c>
      <c r="H25" s="378">
        <v>227.05000000000007</v>
      </c>
      <c r="I25" s="378">
        <v>234.3</v>
      </c>
      <c r="J25" s="378">
        <v>238.30000000000007</v>
      </c>
      <c r="K25" s="377">
        <v>230.3</v>
      </c>
      <c r="L25" s="377">
        <v>219.05</v>
      </c>
      <c r="M25" s="377">
        <v>9.6664100000000008</v>
      </c>
      <c r="N25" s="1"/>
      <c r="O25" s="1"/>
    </row>
    <row r="26" spans="1:15" ht="12.75" customHeight="1">
      <c r="A26" s="30">
        <v>16</v>
      </c>
      <c r="B26" s="436" t="s">
        <v>298</v>
      </c>
      <c r="C26" s="377">
        <v>1388.35</v>
      </c>
      <c r="D26" s="378">
        <v>1397.95</v>
      </c>
      <c r="E26" s="378">
        <v>1361.95</v>
      </c>
      <c r="F26" s="378">
        <v>1335.55</v>
      </c>
      <c r="G26" s="378">
        <v>1299.55</v>
      </c>
      <c r="H26" s="378">
        <v>1424.3500000000001</v>
      </c>
      <c r="I26" s="378">
        <v>1460.3500000000001</v>
      </c>
      <c r="J26" s="378">
        <v>1486.7500000000002</v>
      </c>
      <c r="K26" s="377">
        <v>1433.95</v>
      </c>
      <c r="L26" s="377">
        <v>1371.55</v>
      </c>
      <c r="M26" s="377">
        <v>9.3868799999999997</v>
      </c>
      <c r="N26" s="1"/>
      <c r="O26" s="1"/>
    </row>
    <row r="27" spans="1:15" ht="12.75" customHeight="1">
      <c r="A27" s="30">
        <v>17</v>
      </c>
      <c r="B27" s="436" t="s">
        <v>292</v>
      </c>
      <c r="C27" s="377">
        <v>1889.8</v>
      </c>
      <c r="D27" s="378">
        <v>1884.7666666666664</v>
      </c>
      <c r="E27" s="378">
        <v>1861.6333333333328</v>
      </c>
      <c r="F27" s="378">
        <v>1833.4666666666662</v>
      </c>
      <c r="G27" s="378">
        <v>1810.3333333333326</v>
      </c>
      <c r="H27" s="378">
        <v>1912.9333333333329</v>
      </c>
      <c r="I27" s="378">
        <v>1936.0666666666666</v>
      </c>
      <c r="J27" s="378">
        <v>1964.2333333333331</v>
      </c>
      <c r="K27" s="377">
        <v>1907.9</v>
      </c>
      <c r="L27" s="377">
        <v>1856.6</v>
      </c>
      <c r="M27" s="377">
        <v>0.18654999999999999</v>
      </c>
      <c r="N27" s="1"/>
      <c r="O27" s="1"/>
    </row>
    <row r="28" spans="1:15" ht="12.75" customHeight="1">
      <c r="A28" s="30">
        <v>18</v>
      </c>
      <c r="B28" s="436" t="s">
        <v>244</v>
      </c>
      <c r="C28" s="377">
        <v>2177</v>
      </c>
      <c r="D28" s="378">
        <v>2207.2833333333333</v>
      </c>
      <c r="E28" s="378">
        <v>2137.7166666666667</v>
      </c>
      <c r="F28" s="378">
        <v>2098.4333333333334</v>
      </c>
      <c r="G28" s="378">
        <v>2028.8666666666668</v>
      </c>
      <c r="H28" s="378">
        <v>2246.5666666666666</v>
      </c>
      <c r="I28" s="378">
        <v>2316.1333333333332</v>
      </c>
      <c r="J28" s="378">
        <v>2355.4166666666665</v>
      </c>
      <c r="K28" s="377">
        <v>2276.85</v>
      </c>
      <c r="L28" s="377">
        <v>2168</v>
      </c>
      <c r="M28" s="377">
        <v>1.11426</v>
      </c>
      <c r="N28" s="1"/>
      <c r="O28" s="1"/>
    </row>
    <row r="29" spans="1:15" ht="12.75" customHeight="1">
      <c r="A29" s="30">
        <v>19</v>
      </c>
      <c r="B29" s="436" t="s">
        <v>299</v>
      </c>
      <c r="C29" s="377">
        <v>103.95</v>
      </c>
      <c r="D29" s="378">
        <v>103.88333333333334</v>
      </c>
      <c r="E29" s="378">
        <v>102.86666666666667</v>
      </c>
      <c r="F29" s="378">
        <v>101.78333333333333</v>
      </c>
      <c r="G29" s="378">
        <v>100.76666666666667</v>
      </c>
      <c r="H29" s="378">
        <v>104.96666666666668</v>
      </c>
      <c r="I29" s="378">
        <v>105.98333333333336</v>
      </c>
      <c r="J29" s="378">
        <v>107.06666666666669</v>
      </c>
      <c r="K29" s="377">
        <v>104.9</v>
      </c>
      <c r="L29" s="377">
        <v>102.8</v>
      </c>
      <c r="M29" s="377">
        <v>1.4390499999999999</v>
      </c>
      <c r="N29" s="1"/>
      <c r="O29" s="1"/>
    </row>
    <row r="30" spans="1:15" ht="12.75" customHeight="1">
      <c r="A30" s="30">
        <v>20</v>
      </c>
      <c r="B30" s="436" t="s">
        <v>48</v>
      </c>
      <c r="C30" s="377">
        <v>3496.05</v>
      </c>
      <c r="D30" s="378">
        <v>3487.35</v>
      </c>
      <c r="E30" s="378">
        <v>3454.7</v>
      </c>
      <c r="F30" s="378">
        <v>3413.35</v>
      </c>
      <c r="G30" s="378">
        <v>3380.7</v>
      </c>
      <c r="H30" s="378">
        <v>3528.7</v>
      </c>
      <c r="I30" s="378">
        <v>3561.3500000000004</v>
      </c>
      <c r="J30" s="378">
        <v>3602.7</v>
      </c>
      <c r="K30" s="377">
        <v>3520</v>
      </c>
      <c r="L30" s="377">
        <v>3446</v>
      </c>
      <c r="M30" s="377">
        <v>0.61280000000000001</v>
      </c>
      <c r="N30" s="1"/>
      <c r="O30" s="1"/>
    </row>
    <row r="31" spans="1:15" ht="12.75" customHeight="1">
      <c r="A31" s="30">
        <v>21</v>
      </c>
      <c r="B31" s="436" t="s">
        <v>300</v>
      </c>
      <c r="C31" s="377">
        <v>3535.35</v>
      </c>
      <c r="D31" s="378">
        <v>3546.1666666666665</v>
      </c>
      <c r="E31" s="378">
        <v>3477.7833333333328</v>
      </c>
      <c r="F31" s="378">
        <v>3420.2166666666662</v>
      </c>
      <c r="G31" s="378">
        <v>3351.8333333333326</v>
      </c>
      <c r="H31" s="378">
        <v>3603.7333333333331</v>
      </c>
      <c r="I31" s="378">
        <v>3672.1166666666672</v>
      </c>
      <c r="J31" s="378">
        <v>3729.6833333333334</v>
      </c>
      <c r="K31" s="377">
        <v>3614.55</v>
      </c>
      <c r="L31" s="377">
        <v>3488.6</v>
      </c>
      <c r="M31" s="377">
        <v>0.38978000000000002</v>
      </c>
      <c r="N31" s="1"/>
      <c r="O31" s="1"/>
    </row>
    <row r="32" spans="1:15" ht="12.75" customHeight="1">
      <c r="A32" s="30">
        <v>22</v>
      </c>
      <c r="B32" s="436" t="s">
        <v>301</v>
      </c>
      <c r="C32" s="377">
        <v>32.25</v>
      </c>
      <c r="D32" s="378">
        <v>32.583333333333336</v>
      </c>
      <c r="E32" s="378">
        <v>30.516666666666673</v>
      </c>
      <c r="F32" s="378">
        <v>28.783333333333339</v>
      </c>
      <c r="G32" s="378">
        <v>26.716666666666676</v>
      </c>
      <c r="H32" s="378">
        <v>34.31666666666667</v>
      </c>
      <c r="I32" s="378">
        <v>36.383333333333333</v>
      </c>
      <c r="J32" s="378">
        <v>38.116666666666667</v>
      </c>
      <c r="K32" s="377">
        <v>34.65</v>
      </c>
      <c r="L32" s="377">
        <v>30.85</v>
      </c>
      <c r="M32" s="377">
        <v>1163.7629099999999</v>
      </c>
      <c r="N32" s="1"/>
      <c r="O32" s="1"/>
    </row>
    <row r="33" spans="1:15" ht="12.75" customHeight="1">
      <c r="A33" s="30">
        <v>23</v>
      </c>
      <c r="B33" s="436" t="s">
        <v>50</v>
      </c>
      <c r="C33" s="377">
        <v>646.25</v>
      </c>
      <c r="D33" s="378">
        <v>644.98333333333335</v>
      </c>
      <c r="E33" s="378">
        <v>639.2166666666667</v>
      </c>
      <c r="F33" s="378">
        <v>632.18333333333339</v>
      </c>
      <c r="G33" s="378">
        <v>626.41666666666674</v>
      </c>
      <c r="H33" s="378">
        <v>652.01666666666665</v>
      </c>
      <c r="I33" s="378">
        <v>657.7833333333333</v>
      </c>
      <c r="J33" s="378">
        <v>664.81666666666661</v>
      </c>
      <c r="K33" s="377">
        <v>650.75</v>
      </c>
      <c r="L33" s="377">
        <v>637.95000000000005</v>
      </c>
      <c r="M33" s="377">
        <v>8.5156299999999998</v>
      </c>
      <c r="N33" s="1"/>
      <c r="O33" s="1"/>
    </row>
    <row r="34" spans="1:15" ht="12.75" customHeight="1">
      <c r="A34" s="30">
        <v>24</v>
      </c>
      <c r="B34" s="436" t="s">
        <v>302</v>
      </c>
      <c r="C34" s="377">
        <v>3662.65</v>
      </c>
      <c r="D34" s="378">
        <v>3617.65</v>
      </c>
      <c r="E34" s="378">
        <v>3530.3</v>
      </c>
      <c r="F34" s="378">
        <v>3397.9500000000003</v>
      </c>
      <c r="G34" s="378">
        <v>3310.6000000000004</v>
      </c>
      <c r="H34" s="378">
        <v>3750</v>
      </c>
      <c r="I34" s="378">
        <v>3837.3499999999995</v>
      </c>
      <c r="J34" s="378">
        <v>3969.7</v>
      </c>
      <c r="K34" s="377">
        <v>3705</v>
      </c>
      <c r="L34" s="377">
        <v>3485.3</v>
      </c>
      <c r="M34" s="377">
        <v>1.28332</v>
      </c>
      <c r="N34" s="1"/>
      <c r="O34" s="1"/>
    </row>
    <row r="35" spans="1:15" ht="12.75" customHeight="1">
      <c r="A35" s="30">
        <v>25</v>
      </c>
      <c r="B35" s="436" t="s">
        <v>51</v>
      </c>
      <c r="C35" s="377">
        <v>374.85</v>
      </c>
      <c r="D35" s="378">
        <v>376.65000000000003</v>
      </c>
      <c r="E35" s="378">
        <v>371.30000000000007</v>
      </c>
      <c r="F35" s="378">
        <v>367.75000000000006</v>
      </c>
      <c r="G35" s="378">
        <v>362.40000000000009</v>
      </c>
      <c r="H35" s="378">
        <v>380.20000000000005</v>
      </c>
      <c r="I35" s="378">
        <v>385.55000000000007</v>
      </c>
      <c r="J35" s="378">
        <v>389.1</v>
      </c>
      <c r="K35" s="377">
        <v>382</v>
      </c>
      <c r="L35" s="377">
        <v>373.1</v>
      </c>
      <c r="M35" s="377">
        <v>39.991140000000001</v>
      </c>
      <c r="N35" s="1"/>
      <c r="O35" s="1"/>
    </row>
    <row r="36" spans="1:15" ht="12.75" customHeight="1">
      <c r="A36" s="30">
        <v>26</v>
      </c>
      <c r="B36" s="436" t="s">
        <v>860</v>
      </c>
      <c r="C36" s="377">
        <v>1419.55</v>
      </c>
      <c r="D36" s="378">
        <v>1406.8833333333332</v>
      </c>
      <c r="E36" s="378">
        <v>1387.7666666666664</v>
      </c>
      <c r="F36" s="378">
        <v>1355.9833333333331</v>
      </c>
      <c r="G36" s="378">
        <v>1336.8666666666663</v>
      </c>
      <c r="H36" s="378">
        <v>1438.6666666666665</v>
      </c>
      <c r="I36" s="378">
        <v>1457.7833333333333</v>
      </c>
      <c r="J36" s="378">
        <v>1489.5666666666666</v>
      </c>
      <c r="K36" s="377">
        <v>1426</v>
      </c>
      <c r="L36" s="377">
        <v>1375.1</v>
      </c>
      <c r="M36" s="377">
        <v>16.350000000000001</v>
      </c>
      <c r="N36" s="1"/>
      <c r="O36" s="1"/>
    </row>
    <row r="37" spans="1:15" ht="12.75" customHeight="1">
      <c r="A37" s="30">
        <v>27</v>
      </c>
      <c r="B37" s="436" t="s">
        <v>817</v>
      </c>
      <c r="C37" s="377">
        <v>1026.25</v>
      </c>
      <c r="D37" s="378">
        <v>1021.3666666666667</v>
      </c>
      <c r="E37" s="378">
        <v>1012.7333333333333</v>
      </c>
      <c r="F37" s="378">
        <v>999.2166666666667</v>
      </c>
      <c r="G37" s="378">
        <v>990.58333333333337</v>
      </c>
      <c r="H37" s="378">
        <v>1034.8833333333332</v>
      </c>
      <c r="I37" s="378">
        <v>1043.5166666666669</v>
      </c>
      <c r="J37" s="378">
        <v>1057.0333333333333</v>
      </c>
      <c r="K37" s="377">
        <v>1030</v>
      </c>
      <c r="L37" s="377">
        <v>1007.85</v>
      </c>
      <c r="M37" s="377">
        <v>0.46604000000000001</v>
      </c>
      <c r="N37" s="1"/>
      <c r="O37" s="1"/>
    </row>
    <row r="38" spans="1:15" ht="12.75" customHeight="1">
      <c r="A38" s="30">
        <v>28</v>
      </c>
      <c r="B38" s="436" t="s">
        <v>293</v>
      </c>
      <c r="C38" s="377">
        <v>968.4</v>
      </c>
      <c r="D38" s="378">
        <v>962.53333333333342</v>
      </c>
      <c r="E38" s="378">
        <v>952.06666666666683</v>
      </c>
      <c r="F38" s="378">
        <v>935.73333333333346</v>
      </c>
      <c r="G38" s="378">
        <v>925.26666666666688</v>
      </c>
      <c r="H38" s="378">
        <v>978.86666666666679</v>
      </c>
      <c r="I38" s="378">
        <v>989.33333333333326</v>
      </c>
      <c r="J38" s="378">
        <v>1005.6666666666667</v>
      </c>
      <c r="K38" s="377">
        <v>973</v>
      </c>
      <c r="L38" s="377">
        <v>946.2</v>
      </c>
      <c r="M38" s="377">
        <v>6.3159999999999998</v>
      </c>
      <c r="N38" s="1"/>
      <c r="O38" s="1"/>
    </row>
    <row r="39" spans="1:15" ht="12.75" customHeight="1">
      <c r="A39" s="30">
        <v>29</v>
      </c>
      <c r="B39" s="436" t="s">
        <v>52</v>
      </c>
      <c r="C39" s="377">
        <v>789.35</v>
      </c>
      <c r="D39" s="378">
        <v>785.51666666666677</v>
      </c>
      <c r="E39" s="378">
        <v>776.38333333333355</v>
      </c>
      <c r="F39" s="378">
        <v>763.41666666666674</v>
      </c>
      <c r="G39" s="378">
        <v>754.28333333333353</v>
      </c>
      <c r="H39" s="378">
        <v>798.48333333333358</v>
      </c>
      <c r="I39" s="378">
        <v>807.61666666666679</v>
      </c>
      <c r="J39" s="378">
        <v>820.5833333333336</v>
      </c>
      <c r="K39" s="377">
        <v>794.65</v>
      </c>
      <c r="L39" s="377">
        <v>772.55</v>
      </c>
      <c r="M39" s="377">
        <v>1.9042600000000001</v>
      </c>
      <c r="N39" s="1"/>
      <c r="O39" s="1"/>
    </row>
    <row r="40" spans="1:15" ht="12.75" customHeight="1">
      <c r="A40" s="30">
        <v>30</v>
      </c>
      <c r="B40" s="436" t="s">
        <v>53</v>
      </c>
      <c r="C40" s="377">
        <v>4515.95</v>
      </c>
      <c r="D40" s="378">
        <v>4510.3166666666666</v>
      </c>
      <c r="E40" s="378">
        <v>4405.6333333333332</v>
      </c>
      <c r="F40" s="378">
        <v>4295.3166666666666</v>
      </c>
      <c r="G40" s="378">
        <v>4190.6333333333332</v>
      </c>
      <c r="H40" s="378">
        <v>4620.6333333333332</v>
      </c>
      <c r="I40" s="378">
        <v>4725.3166666666657</v>
      </c>
      <c r="J40" s="378">
        <v>4835.6333333333332</v>
      </c>
      <c r="K40" s="377">
        <v>4615</v>
      </c>
      <c r="L40" s="377">
        <v>4400</v>
      </c>
      <c r="M40" s="377">
        <v>24.0488</v>
      </c>
      <c r="N40" s="1"/>
      <c r="O40" s="1"/>
    </row>
    <row r="41" spans="1:15" ht="12.75" customHeight="1">
      <c r="A41" s="30">
        <v>31</v>
      </c>
      <c r="B41" s="436" t="s">
        <v>54</v>
      </c>
      <c r="C41" s="377">
        <v>233.15</v>
      </c>
      <c r="D41" s="378">
        <v>231.71666666666667</v>
      </c>
      <c r="E41" s="378">
        <v>228.43333333333334</v>
      </c>
      <c r="F41" s="378">
        <v>223.71666666666667</v>
      </c>
      <c r="G41" s="378">
        <v>220.43333333333334</v>
      </c>
      <c r="H41" s="378">
        <v>236.43333333333334</v>
      </c>
      <c r="I41" s="378">
        <v>239.7166666666667</v>
      </c>
      <c r="J41" s="378">
        <v>244.43333333333334</v>
      </c>
      <c r="K41" s="377">
        <v>235</v>
      </c>
      <c r="L41" s="377">
        <v>227</v>
      </c>
      <c r="M41" s="377">
        <v>25.7837</v>
      </c>
      <c r="N41" s="1"/>
      <c r="O41" s="1"/>
    </row>
    <row r="42" spans="1:15" ht="12.75" customHeight="1">
      <c r="A42" s="30">
        <v>32</v>
      </c>
      <c r="B42" s="436" t="s">
        <v>303</v>
      </c>
      <c r="C42" s="377">
        <v>583.75</v>
      </c>
      <c r="D42" s="378">
        <v>575.2166666666667</v>
      </c>
      <c r="E42" s="378">
        <v>565.43333333333339</v>
      </c>
      <c r="F42" s="378">
        <v>547.11666666666667</v>
      </c>
      <c r="G42" s="378">
        <v>537.33333333333337</v>
      </c>
      <c r="H42" s="378">
        <v>593.53333333333342</v>
      </c>
      <c r="I42" s="378">
        <v>603.31666666666672</v>
      </c>
      <c r="J42" s="378">
        <v>621.63333333333344</v>
      </c>
      <c r="K42" s="377">
        <v>585</v>
      </c>
      <c r="L42" s="377">
        <v>556.9</v>
      </c>
      <c r="M42" s="377">
        <v>3.6520100000000002</v>
      </c>
      <c r="N42" s="1"/>
      <c r="O42" s="1"/>
    </row>
    <row r="43" spans="1:15" ht="12.75" customHeight="1">
      <c r="A43" s="30">
        <v>33</v>
      </c>
      <c r="B43" s="436" t="s">
        <v>304</v>
      </c>
      <c r="C43" s="377">
        <v>100.75</v>
      </c>
      <c r="D43" s="378">
        <v>100.48333333333333</v>
      </c>
      <c r="E43" s="378">
        <v>99.266666666666666</v>
      </c>
      <c r="F43" s="378">
        <v>97.783333333333331</v>
      </c>
      <c r="G43" s="378">
        <v>96.566666666666663</v>
      </c>
      <c r="H43" s="378">
        <v>101.96666666666667</v>
      </c>
      <c r="I43" s="378">
        <v>103.18333333333334</v>
      </c>
      <c r="J43" s="378">
        <v>104.66666666666667</v>
      </c>
      <c r="K43" s="377">
        <v>101.7</v>
      </c>
      <c r="L43" s="377">
        <v>99</v>
      </c>
      <c r="M43" s="377">
        <v>15.152200000000001</v>
      </c>
      <c r="N43" s="1"/>
      <c r="O43" s="1"/>
    </row>
    <row r="44" spans="1:15" ht="12.75" customHeight="1">
      <c r="A44" s="30">
        <v>34</v>
      </c>
      <c r="B44" s="436" t="s">
        <v>55</v>
      </c>
      <c r="C44" s="377">
        <v>137.44999999999999</v>
      </c>
      <c r="D44" s="378">
        <v>135.36666666666665</v>
      </c>
      <c r="E44" s="378">
        <v>132.3833333333333</v>
      </c>
      <c r="F44" s="378">
        <v>127.31666666666666</v>
      </c>
      <c r="G44" s="378">
        <v>124.33333333333331</v>
      </c>
      <c r="H44" s="378">
        <v>140.43333333333328</v>
      </c>
      <c r="I44" s="378">
        <v>143.41666666666663</v>
      </c>
      <c r="J44" s="378">
        <v>148.48333333333326</v>
      </c>
      <c r="K44" s="377">
        <v>138.35</v>
      </c>
      <c r="L44" s="377">
        <v>130.30000000000001</v>
      </c>
      <c r="M44" s="377">
        <v>100.92581</v>
      </c>
      <c r="N44" s="1"/>
      <c r="O44" s="1"/>
    </row>
    <row r="45" spans="1:15" ht="12.75" customHeight="1">
      <c r="A45" s="30">
        <v>35</v>
      </c>
      <c r="B45" s="436" t="s">
        <v>57</v>
      </c>
      <c r="C45" s="377">
        <v>3280.4</v>
      </c>
      <c r="D45" s="378">
        <v>3306.0499999999997</v>
      </c>
      <c r="E45" s="378">
        <v>3242.0999999999995</v>
      </c>
      <c r="F45" s="378">
        <v>3203.7999999999997</v>
      </c>
      <c r="G45" s="378">
        <v>3139.8499999999995</v>
      </c>
      <c r="H45" s="378">
        <v>3344.3499999999995</v>
      </c>
      <c r="I45" s="378">
        <v>3408.2999999999993</v>
      </c>
      <c r="J45" s="378">
        <v>3446.5999999999995</v>
      </c>
      <c r="K45" s="377">
        <v>3370</v>
      </c>
      <c r="L45" s="377">
        <v>3267.75</v>
      </c>
      <c r="M45" s="377">
        <v>14.95218</v>
      </c>
      <c r="N45" s="1"/>
      <c r="O45" s="1"/>
    </row>
    <row r="46" spans="1:15" ht="12.75" customHeight="1">
      <c r="A46" s="30">
        <v>36</v>
      </c>
      <c r="B46" s="436" t="s">
        <v>305</v>
      </c>
      <c r="C46" s="377">
        <v>192.7</v>
      </c>
      <c r="D46" s="378">
        <v>192.31666666666669</v>
      </c>
      <c r="E46" s="378">
        <v>189.83333333333337</v>
      </c>
      <c r="F46" s="378">
        <v>186.96666666666667</v>
      </c>
      <c r="G46" s="378">
        <v>184.48333333333335</v>
      </c>
      <c r="H46" s="378">
        <v>195.18333333333339</v>
      </c>
      <c r="I46" s="378">
        <v>197.66666666666669</v>
      </c>
      <c r="J46" s="378">
        <v>200.53333333333342</v>
      </c>
      <c r="K46" s="377">
        <v>194.8</v>
      </c>
      <c r="L46" s="377">
        <v>189.45</v>
      </c>
      <c r="M46" s="377">
        <v>7.26471</v>
      </c>
      <c r="N46" s="1"/>
      <c r="O46" s="1"/>
    </row>
    <row r="47" spans="1:15" ht="12.75" customHeight="1">
      <c r="A47" s="30">
        <v>37</v>
      </c>
      <c r="B47" s="436" t="s">
        <v>307</v>
      </c>
      <c r="C47" s="377">
        <v>2391.35</v>
      </c>
      <c r="D47" s="378">
        <v>2407.85</v>
      </c>
      <c r="E47" s="378">
        <v>2365.6999999999998</v>
      </c>
      <c r="F47" s="378">
        <v>2340.0499999999997</v>
      </c>
      <c r="G47" s="378">
        <v>2297.8999999999996</v>
      </c>
      <c r="H47" s="378">
        <v>2433.5</v>
      </c>
      <c r="I47" s="378">
        <v>2475.6500000000005</v>
      </c>
      <c r="J47" s="378">
        <v>2501.3000000000002</v>
      </c>
      <c r="K47" s="377">
        <v>2450</v>
      </c>
      <c r="L47" s="377">
        <v>2382.1999999999998</v>
      </c>
      <c r="M47" s="377">
        <v>2.6848900000000002</v>
      </c>
      <c r="N47" s="1"/>
      <c r="O47" s="1"/>
    </row>
    <row r="48" spans="1:15" ht="12.75" customHeight="1">
      <c r="A48" s="30">
        <v>38</v>
      </c>
      <c r="B48" s="436" t="s">
        <v>306</v>
      </c>
      <c r="C48" s="377">
        <v>3020.3</v>
      </c>
      <c r="D48" s="378">
        <v>3018.4666666666667</v>
      </c>
      <c r="E48" s="378">
        <v>3001.8333333333335</v>
      </c>
      <c r="F48" s="378">
        <v>2983.3666666666668</v>
      </c>
      <c r="G48" s="378">
        <v>2966.7333333333336</v>
      </c>
      <c r="H48" s="378">
        <v>3036.9333333333334</v>
      </c>
      <c r="I48" s="378">
        <v>3053.5666666666666</v>
      </c>
      <c r="J48" s="378">
        <v>3072.0333333333333</v>
      </c>
      <c r="K48" s="377">
        <v>3035.1</v>
      </c>
      <c r="L48" s="377">
        <v>3000</v>
      </c>
      <c r="M48" s="377">
        <v>0.13084000000000001</v>
      </c>
      <c r="N48" s="1"/>
      <c r="O48" s="1"/>
    </row>
    <row r="49" spans="1:15" ht="12.75" customHeight="1">
      <c r="A49" s="30">
        <v>39</v>
      </c>
      <c r="B49" s="436" t="s">
        <v>241</v>
      </c>
      <c r="C49" s="377">
        <v>1794.9</v>
      </c>
      <c r="D49" s="378">
        <v>1791.9666666666665</v>
      </c>
      <c r="E49" s="378">
        <v>1763.9333333333329</v>
      </c>
      <c r="F49" s="378">
        <v>1732.9666666666665</v>
      </c>
      <c r="G49" s="378">
        <v>1704.9333333333329</v>
      </c>
      <c r="H49" s="378">
        <v>1822.9333333333329</v>
      </c>
      <c r="I49" s="378">
        <v>1850.9666666666662</v>
      </c>
      <c r="J49" s="378">
        <v>1881.9333333333329</v>
      </c>
      <c r="K49" s="377">
        <v>1820</v>
      </c>
      <c r="L49" s="377">
        <v>1761</v>
      </c>
      <c r="M49" s="377">
        <v>0.40542</v>
      </c>
      <c r="N49" s="1"/>
      <c r="O49" s="1"/>
    </row>
    <row r="50" spans="1:15" ht="12.75" customHeight="1">
      <c r="A50" s="30">
        <v>40</v>
      </c>
      <c r="B50" s="436" t="s">
        <v>308</v>
      </c>
      <c r="C50" s="377">
        <v>10036.4</v>
      </c>
      <c r="D50" s="378">
        <v>10100.033333333335</v>
      </c>
      <c r="E50" s="378">
        <v>9880.0666666666693</v>
      </c>
      <c r="F50" s="378">
        <v>9723.7333333333354</v>
      </c>
      <c r="G50" s="378">
        <v>9503.7666666666701</v>
      </c>
      <c r="H50" s="378">
        <v>10256.366666666669</v>
      </c>
      <c r="I50" s="378">
        <v>10476.333333333332</v>
      </c>
      <c r="J50" s="378">
        <v>10632.666666666668</v>
      </c>
      <c r="K50" s="377">
        <v>10320</v>
      </c>
      <c r="L50" s="377">
        <v>9943.7000000000007</v>
      </c>
      <c r="M50" s="377">
        <v>0.53588000000000002</v>
      </c>
      <c r="N50" s="1"/>
      <c r="O50" s="1"/>
    </row>
    <row r="51" spans="1:15" ht="12.75" customHeight="1">
      <c r="A51" s="30">
        <v>41</v>
      </c>
      <c r="B51" s="436" t="s">
        <v>59</v>
      </c>
      <c r="C51" s="377">
        <v>1264.1500000000001</v>
      </c>
      <c r="D51" s="378">
        <v>1262.1333333333334</v>
      </c>
      <c r="E51" s="378">
        <v>1244.5666666666668</v>
      </c>
      <c r="F51" s="378">
        <v>1224.9833333333333</v>
      </c>
      <c r="G51" s="378">
        <v>1207.4166666666667</v>
      </c>
      <c r="H51" s="378">
        <v>1281.7166666666669</v>
      </c>
      <c r="I51" s="378">
        <v>1299.2833333333335</v>
      </c>
      <c r="J51" s="378">
        <v>1318.866666666667</v>
      </c>
      <c r="K51" s="377">
        <v>1279.7</v>
      </c>
      <c r="L51" s="377">
        <v>1242.55</v>
      </c>
      <c r="M51" s="377">
        <v>10.05242</v>
      </c>
      <c r="N51" s="1"/>
      <c r="O51" s="1"/>
    </row>
    <row r="52" spans="1:15" ht="12.75" customHeight="1">
      <c r="A52" s="30">
        <v>42</v>
      </c>
      <c r="B52" s="436" t="s">
        <v>60</v>
      </c>
      <c r="C52" s="377">
        <v>670.5</v>
      </c>
      <c r="D52" s="378">
        <v>667.4666666666667</v>
      </c>
      <c r="E52" s="378">
        <v>660.03333333333342</v>
      </c>
      <c r="F52" s="378">
        <v>649.56666666666672</v>
      </c>
      <c r="G52" s="378">
        <v>642.13333333333344</v>
      </c>
      <c r="H52" s="378">
        <v>677.93333333333339</v>
      </c>
      <c r="I52" s="378">
        <v>685.36666666666679</v>
      </c>
      <c r="J52" s="378">
        <v>695.83333333333337</v>
      </c>
      <c r="K52" s="377">
        <v>674.9</v>
      </c>
      <c r="L52" s="377">
        <v>657</v>
      </c>
      <c r="M52" s="377">
        <v>20.514859999999999</v>
      </c>
      <c r="N52" s="1"/>
      <c r="O52" s="1"/>
    </row>
    <row r="53" spans="1:15" ht="12.75" customHeight="1">
      <c r="A53" s="30">
        <v>43</v>
      </c>
      <c r="B53" s="436" t="s">
        <v>309</v>
      </c>
      <c r="C53" s="377">
        <v>614.15</v>
      </c>
      <c r="D53" s="378">
        <v>614.51666666666665</v>
      </c>
      <c r="E53" s="378">
        <v>605.83333333333326</v>
      </c>
      <c r="F53" s="378">
        <v>597.51666666666665</v>
      </c>
      <c r="G53" s="378">
        <v>588.83333333333326</v>
      </c>
      <c r="H53" s="378">
        <v>622.83333333333326</v>
      </c>
      <c r="I53" s="378">
        <v>631.51666666666665</v>
      </c>
      <c r="J53" s="378">
        <v>639.83333333333326</v>
      </c>
      <c r="K53" s="377">
        <v>623.20000000000005</v>
      </c>
      <c r="L53" s="377">
        <v>606.20000000000005</v>
      </c>
      <c r="M53" s="377">
        <v>1.6339300000000001</v>
      </c>
      <c r="N53" s="1"/>
      <c r="O53" s="1"/>
    </row>
    <row r="54" spans="1:15" ht="12.75" customHeight="1">
      <c r="A54" s="30">
        <v>44</v>
      </c>
      <c r="B54" s="436" t="s">
        <v>61</v>
      </c>
      <c r="C54" s="377">
        <v>729.6</v>
      </c>
      <c r="D54" s="378">
        <v>726.75</v>
      </c>
      <c r="E54" s="378">
        <v>721.55</v>
      </c>
      <c r="F54" s="378">
        <v>713.5</v>
      </c>
      <c r="G54" s="378">
        <v>708.3</v>
      </c>
      <c r="H54" s="378">
        <v>734.8</v>
      </c>
      <c r="I54" s="378">
        <v>740</v>
      </c>
      <c r="J54" s="378">
        <v>748.05</v>
      </c>
      <c r="K54" s="377">
        <v>731.95</v>
      </c>
      <c r="L54" s="377">
        <v>718.7</v>
      </c>
      <c r="M54" s="377">
        <v>77.462699999999998</v>
      </c>
      <c r="N54" s="1"/>
      <c r="O54" s="1"/>
    </row>
    <row r="55" spans="1:15" ht="12.75" customHeight="1">
      <c r="A55" s="30">
        <v>45</v>
      </c>
      <c r="B55" s="436" t="s">
        <v>62</v>
      </c>
      <c r="C55" s="377">
        <v>3436.8</v>
      </c>
      <c r="D55" s="378">
        <v>3427.3833333333337</v>
      </c>
      <c r="E55" s="378">
        <v>3392.4666666666672</v>
      </c>
      <c r="F55" s="378">
        <v>3348.1333333333337</v>
      </c>
      <c r="G55" s="378">
        <v>3313.2166666666672</v>
      </c>
      <c r="H55" s="378">
        <v>3471.7166666666672</v>
      </c>
      <c r="I55" s="378">
        <v>3506.6333333333341</v>
      </c>
      <c r="J55" s="378">
        <v>3550.9666666666672</v>
      </c>
      <c r="K55" s="377">
        <v>3462.3</v>
      </c>
      <c r="L55" s="377">
        <v>3383.05</v>
      </c>
      <c r="M55" s="377">
        <v>6.9418899999999999</v>
      </c>
      <c r="N55" s="1"/>
      <c r="O55" s="1"/>
    </row>
    <row r="56" spans="1:15" ht="12.75" customHeight="1">
      <c r="A56" s="30">
        <v>46</v>
      </c>
      <c r="B56" s="436" t="s">
        <v>313</v>
      </c>
      <c r="C56" s="377">
        <v>192</v>
      </c>
      <c r="D56" s="378">
        <v>191.68333333333331</v>
      </c>
      <c r="E56" s="378">
        <v>190.46666666666661</v>
      </c>
      <c r="F56" s="378">
        <v>188.93333333333331</v>
      </c>
      <c r="G56" s="378">
        <v>187.71666666666661</v>
      </c>
      <c r="H56" s="378">
        <v>193.21666666666661</v>
      </c>
      <c r="I56" s="378">
        <v>194.43333333333331</v>
      </c>
      <c r="J56" s="378">
        <v>195.96666666666661</v>
      </c>
      <c r="K56" s="377">
        <v>192.9</v>
      </c>
      <c r="L56" s="377">
        <v>190.15</v>
      </c>
      <c r="M56" s="377">
        <v>5.0827499999999999</v>
      </c>
      <c r="N56" s="1"/>
      <c r="O56" s="1"/>
    </row>
    <row r="57" spans="1:15" ht="12.75" customHeight="1">
      <c r="A57" s="30">
        <v>47</v>
      </c>
      <c r="B57" s="436" t="s">
        <v>314</v>
      </c>
      <c r="C57" s="377">
        <v>1238.8499999999999</v>
      </c>
      <c r="D57" s="378">
        <v>1225.3</v>
      </c>
      <c r="E57" s="378">
        <v>1204.6999999999998</v>
      </c>
      <c r="F57" s="378">
        <v>1170.55</v>
      </c>
      <c r="G57" s="378">
        <v>1149.9499999999998</v>
      </c>
      <c r="H57" s="378">
        <v>1259.4499999999998</v>
      </c>
      <c r="I57" s="378">
        <v>1280.0499999999997</v>
      </c>
      <c r="J57" s="378">
        <v>1314.1999999999998</v>
      </c>
      <c r="K57" s="377">
        <v>1245.9000000000001</v>
      </c>
      <c r="L57" s="377">
        <v>1191.1500000000001</v>
      </c>
      <c r="M57" s="377">
        <v>1.25936</v>
      </c>
      <c r="N57" s="1"/>
      <c r="O57" s="1"/>
    </row>
    <row r="58" spans="1:15" ht="12.75" customHeight="1">
      <c r="A58" s="30">
        <v>48</v>
      </c>
      <c r="B58" s="436" t="s">
        <v>64</v>
      </c>
      <c r="C58" s="377">
        <v>18077.3</v>
      </c>
      <c r="D58" s="378">
        <v>18191.216666666667</v>
      </c>
      <c r="E58" s="378">
        <v>17761.433333333334</v>
      </c>
      <c r="F58" s="378">
        <v>17445.566666666666</v>
      </c>
      <c r="G58" s="378">
        <v>17015.783333333333</v>
      </c>
      <c r="H58" s="378">
        <v>18507.083333333336</v>
      </c>
      <c r="I58" s="378">
        <v>18936.866666666669</v>
      </c>
      <c r="J58" s="378">
        <v>19252.733333333337</v>
      </c>
      <c r="K58" s="377">
        <v>18621</v>
      </c>
      <c r="L58" s="377">
        <v>17875.349999999999</v>
      </c>
      <c r="M58" s="377">
        <v>3.4817399999999998</v>
      </c>
      <c r="N58" s="1"/>
      <c r="O58" s="1"/>
    </row>
    <row r="59" spans="1:15" ht="12" customHeight="1">
      <c r="A59" s="30">
        <v>49</v>
      </c>
      <c r="B59" s="436" t="s">
        <v>246</v>
      </c>
      <c r="C59" s="377">
        <v>5437.05</v>
      </c>
      <c r="D59" s="378">
        <v>5458.3499999999995</v>
      </c>
      <c r="E59" s="378">
        <v>5366.6999999999989</v>
      </c>
      <c r="F59" s="378">
        <v>5296.3499999999995</v>
      </c>
      <c r="G59" s="378">
        <v>5204.6999999999989</v>
      </c>
      <c r="H59" s="378">
        <v>5528.6999999999989</v>
      </c>
      <c r="I59" s="378">
        <v>5620.3499999999985</v>
      </c>
      <c r="J59" s="378">
        <v>5690.6999999999989</v>
      </c>
      <c r="K59" s="377">
        <v>5550</v>
      </c>
      <c r="L59" s="377">
        <v>5388</v>
      </c>
      <c r="M59" s="377">
        <v>0.20601</v>
      </c>
      <c r="N59" s="1"/>
      <c r="O59" s="1"/>
    </row>
    <row r="60" spans="1:15" ht="12.75" customHeight="1">
      <c r="A60" s="30">
        <v>50</v>
      </c>
      <c r="B60" s="436" t="s">
        <v>65</v>
      </c>
      <c r="C60" s="377">
        <v>7571.8</v>
      </c>
      <c r="D60" s="378">
        <v>7696.5999999999995</v>
      </c>
      <c r="E60" s="378">
        <v>7348.1999999999989</v>
      </c>
      <c r="F60" s="378">
        <v>7124.5999999999995</v>
      </c>
      <c r="G60" s="378">
        <v>6776.1999999999989</v>
      </c>
      <c r="H60" s="378">
        <v>7920.1999999999989</v>
      </c>
      <c r="I60" s="378">
        <v>8268.5999999999985</v>
      </c>
      <c r="J60" s="378">
        <v>8492.1999999999989</v>
      </c>
      <c r="K60" s="377">
        <v>8045</v>
      </c>
      <c r="L60" s="377">
        <v>7473</v>
      </c>
      <c r="M60" s="377">
        <v>50.003169999999997</v>
      </c>
      <c r="N60" s="1"/>
      <c r="O60" s="1"/>
    </row>
    <row r="61" spans="1:15" ht="12.75" customHeight="1">
      <c r="A61" s="30">
        <v>51</v>
      </c>
      <c r="B61" s="436" t="s">
        <v>315</v>
      </c>
      <c r="C61" s="377">
        <v>3512.35</v>
      </c>
      <c r="D61" s="378">
        <v>3540.7666666666664</v>
      </c>
      <c r="E61" s="378">
        <v>3471.583333333333</v>
      </c>
      <c r="F61" s="378">
        <v>3430.8166666666666</v>
      </c>
      <c r="G61" s="378">
        <v>3361.6333333333332</v>
      </c>
      <c r="H61" s="378">
        <v>3581.5333333333328</v>
      </c>
      <c r="I61" s="378">
        <v>3650.7166666666662</v>
      </c>
      <c r="J61" s="378">
        <v>3691.4833333333327</v>
      </c>
      <c r="K61" s="377">
        <v>3609.95</v>
      </c>
      <c r="L61" s="377">
        <v>3500</v>
      </c>
      <c r="M61" s="377">
        <v>0.63353000000000004</v>
      </c>
      <c r="N61" s="1"/>
      <c r="O61" s="1"/>
    </row>
    <row r="62" spans="1:15" ht="12.75" customHeight="1">
      <c r="A62" s="30">
        <v>52</v>
      </c>
      <c r="B62" s="436" t="s">
        <v>66</v>
      </c>
      <c r="C62" s="377">
        <v>2504.25</v>
      </c>
      <c r="D62" s="378">
        <v>2491.1666666666665</v>
      </c>
      <c r="E62" s="378">
        <v>2471.0333333333328</v>
      </c>
      <c r="F62" s="378">
        <v>2437.8166666666662</v>
      </c>
      <c r="G62" s="378">
        <v>2417.6833333333325</v>
      </c>
      <c r="H62" s="378">
        <v>2524.3833333333332</v>
      </c>
      <c r="I62" s="378">
        <v>2544.5166666666673</v>
      </c>
      <c r="J62" s="378">
        <v>2577.7333333333336</v>
      </c>
      <c r="K62" s="377">
        <v>2511.3000000000002</v>
      </c>
      <c r="L62" s="377">
        <v>2457.9499999999998</v>
      </c>
      <c r="M62" s="377">
        <v>1.6900599999999999</v>
      </c>
      <c r="N62" s="1"/>
      <c r="O62" s="1"/>
    </row>
    <row r="63" spans="1:15" ht="12.75" customHeight="1">
      <c r="A63" s="30">
        <v>53</v>
      </c>
      <c r="B63" s="436" t="s">
        <v>316</v>
      </c>
      <c r="C63" s="377">
        <v>447.15</v>
      </c>
      <c r="D63" s="378">
        <v>442.45</v>
      </c>
      <c r="E63" s="378">
        <v>436.7</v>
      </c>
      <c r="F63" s="378">
        <v>426.25</v>
      </c>
      <c r="G63" s="378">
        <v>420.5</v>
      </c>
      <c r="H63" s="378">
        <v>452.9</v>
      </c>
      <c r="I63" s="378">
        <v>458.65</v>
      </c>
      <c r="J63" s="378">
        <v>469.09999999999997</v>
      </c>
      <c r="K63" s="377">
        <v>448.2</v>
      </c>
      <c r="L63" s="377">
        <v>432</v>
      </c>
      <c r="M63" s="377">
        <v>36.463940000000001</v>
      </c>
      <c r="N63" s="1"/>
      <c r="O63" s="1"/>
    </row>
    <row r="64" spans="1:15" ht="12.75" customHeight="1">
      <c r="A64" s="30">
        <v>54</v>
      </c>
      <c r="B64" s="436" t="s">
        <v>67</v>
      </c>
      <c r="C64" s="377">
        <v>303.60000000000002</v>
      </c>
      <c r="D64" s="378">
        <v>299.28333333333336</v>
      </c>
      <c r="E64" s="378">
        <v>291.66666666666674</v>
      </c>
      <c r="F64" s="378">
        <v>279.73333333333341</v>
      </c>
      <c r="G64" s="378">
        <v>272.11666666666679</v>
      </c>
      <c r="H64" s="378">
        <v>311.2166666666667</v>
      </c>
      <c r="I64" s="378">
        <v>318.83333333333337</v>
      </c>
      <c r="J64" s="378">
        <v>330.76666666666665</v>
      </c>
      <c r="K64" s="377">
        <v>306.89999999999998</v>
      </c>
      <c r="L64" s="377">
        <v>287.35000000000002</v>
      </c>
      <c r="M64" s="377">
        <v>151.09493000000001</v>
      </c>
      <c r="N64" s="1"/>
      <c r="O64" s="1"/>
    </row>
    <row r="65" spans="1:15" ht="12.75" customHeight="1">
      <c r="A65" s="30">
        <v>55</v>
      </c>
      <c r="B65" s="436" t="s">
        <v>68</v>
      </c>
      <c r="C65" s="377">
        <v>95.85</v>
      </c>
      <c r="D65" s="378">
        <v>94.566666666666663</v>
      </c>
      <c r="E65" s="378">
        <v>92.783333333333331</v>
      </c>
      <c r="F65" s="378">
        <v>89.716666666666669</v>
      </c>
      <c r="G65" s="378">
        <v>87.933333333333337</v>
      </c>
      <c r="H65" s="378">
        <v>97.633333333333326</v>
      </c>
      <c r="I65" s="378">
        <v>99.416666666666657</v>
      </c>
      <c r="J65" s="378">
        <v>102.48333333333332</v>
      </c>
      <c r="K65" s="377">
        <v>96.35</v>
      </c>
      <c r="L65" s="377">
        <v>91.5</v>
      </c>
      <c r="M65" s="377">
        <v>353.33474999999999</v>
      </c>
      <c r="N65" s="1"/>
      <c r="O65" s="1"/>
    </row>
    <row r="66" spans="1:15" ht="12.75" customHeight="1">
      <c r="A66" s="30">
        <v>56</v>
      </c>
      <c r="B66" s="436" t="s">
        <v>247</v>
      </c>
      <c r="C66" s="377">
        <v>54.1</v>
      </c>
      <c r="D66" s="378">
        <v>53.75</v>
      </c>
      <c r="E66" s="378">
        <v>53.15</v>
      </c>
      <c r="F66" s="378">
        <v>52.199999999999996</v>
      </c>
      <c r="G66" s="378">
        <v>51.599999999999994</v>
      </c>
      <c r="H66" s="378">
        <v>54.7</v>
      </c>
      <c r="I66" s="378">
        <v>55.3</v>
      </c>
      <c r="J66" s="378">
        <v>56.250000000000007</v>
      </c>
      <c r="K66" s="377">
        <v>54.35</v>
      </c>
      <c r="L66" s="377">
        <v>52.8</v>
      </c>
      <c r="M66" s="377">
        <v>42.502989999999997</v>
      </c>
      <c r="N66" s="1"/>
      <c r="O66" s="1"/>
    </row>
    <row r="67" spans="1:15" ht="12.75" customHeight="1">
      <c r="A67" s="30">
        <v>57</v>
      </c>
      <c r="B67" s="436" t="s">
        <v>310</v>
      </c>
      <c r="C67" s="377">
        <v>3172.95</v>
      </c>
      <c r="D67" s="378">
        <v>3194.2999999999997</v>
      </c>
      <c r="E67" s="378">
        <v>3118.6499999999996</v>
      </c>
      <c r="F67" s="378">
        <v>3064.35</v>
      </c>
      <c r="G67" s="378">
        <v>2988.7</v>
      </c>
      <c r="H67" s="378">
        <v>3248.5999999999995</v>
      </c>
      <c r="I67" s="378">
        <v>3324.25</v>
      </c>
      <c r="J67" s="378">
        <v>3378.5499999999993</v>
      </c>
      <c r="K67" s="377">
        <v>3269.95</v>
      </c>
      <c r="L67" s="377">
        <v>3140</v>
      </c>
      <c r="M67" s="377">
        <v>0.25985999999999998</v>
      </c>
      <c r="N67" s="1"/>
      <c r="O67" s="1"/>
    </row>
    <row r="68" spans="1:15" ht="12.75" customHeight="1">
      <c r="A68" s="30">
        <v>58</v>
      </c>
      <c r="B68" s="436" t="s">
        <v>69</v>
      </c>
      <c r="C68" s="377">
        <v>2030.9</v>
      </c>
      <c r="D68" s="378">
        <v>2012.2833333333335</v>
      </c>
      <c r="E68" s="378">
        <v>1982.2666666666671</v>
      </c>
      <c r="F68" s="378">
        <v>1933.6333333333337</v>
      </c>
      <c r="G68" s="378">
        <v>1903.6166666666672</v>
      </c>
      <c r="H68" s="378">
        <v>2060.916666666667</v>
      </c>
      <c r="I68" s="378">
        <v>2090.9333333333334</v>
      </c>
      <c r="J68" s="378">
        <v>2139.5666666666666</v>
      </c>
      <c r="K68" s="377">
        <v>2042.3</v>
      </c>
      <c r="L68" s="377">
        <v>1963.65</v>
      </c>
      <c r="M68" s="377">
        <v>5.9811199999999998</v>
      </c>
      <c r="N68" s="1"/>
      <c r="O68" s="1"/>
    </row>
    <row r="69" spans="1:15" ht="12.75" customHeight="1">
      <c r="A69" s="30">
        <v>59</v>
      </c>
      <c r="B69" s="436" t="s">
        <v>318</v>
      </c>
      <c r="C69" s="377">
        <v>5044.3500000000004</v>
      </c>
      <c r="D69" s="378">
        <v>5066.4833333333336</v>
      </c>
      <c r="E69" s="378">
        <v>4952.9666666666672</v>
      </c>
      <c r="F69" s="378">
        <v>4861.5833333333339</v>
      </c>
      <c r="G69" s="378">
        <v>4748.0666666666675</v>
      </c>
      <c r="H69" s="378">
        <v>5157.8666666666668</v>
      </c>
      <c r="I69" s="378">
        <v>5271.3833333333332</v>
      </c>
      <c r="J69" s="378">
        <v>5362.7666666666664</v>
      </c>
      <c r="K69" s="377">
        <v>5180</v>
      </c>
      <c r="L69" s="377">
        <v>4975.1000000000004</v>
      </c>
      <c r="M69" s="377">
        <v>9.7259999999999999E-2</v>
      </c>
      <c r="N69" s="1"/>
      <c r="O69" s="1"/>
    </row>
    <row r="70" spans="1:15" ht="12.75" customHeight="1">
      <c r="A70" s="30">
        <v>60</v>
      </c>
      <c r="B70" s="436" t="s">
        <v>248</v>
      </c>
      <c r="C70" s="377">
        <v>1137.3</v>
      </c>
      <c r="D70" s="378">
        <v>1131.0333333333335</v>
      </c>
      <c r="E70" s="378">
        <v>1095.0666666666671</v>
      </c>
      <c r="F70" s="378">
        <v>1052.8333333333335</v>
      </c>
      <c r="G70" s="378">
        <v>1016.866666666667</v>
      </c>
      <c r="H70" s="378">
        <v>1173.2666666666671</v>
      </c>
      <c r="I70" s="378">
        <v>1209.2333333333338</v>
      </c>
      <c r="J70" s="378">
        <v>1251.4666666666672</v>
      </c>
      <c r="K70" s="377">
        <v>1167</v>
      </c>
      <c r="L70" s="377">
        <v>1088.8</v>
      </c>
      <c r="M70" s="377">
        <v>1.65883</v>
      </c>
      <c r="N70" s="1"/>
      <c r="O70" s="1"/>
    </row>
    <row r="71" spans="1:15" ht="12.75" customHeight="1">
      <c r="A71" s="30">
        <v>61</v>
      </c>
      <c r="B71" s="436" t="s">
        <v>319</v>
      </c>
      <c r="C71" s="377">
        <v>435.5</v>
      </c>
      <c r="D71" s="378">
        <v>432.63333333333338</v>
      </c>
      <c r="E71" s="378">
        <v>423.01666666666677</v>
      </c>
      <c r="F71" s="378">
        <v>410.53333333333336</v>
      </c>
      <c r="G71" s="378">
        <v>400.91666666666674</v>
      </c>
      <c r="H71" s="378">
        <v>445.11666666666679</v>
      </c>
      <c r="I71" s="378">
        <v>454.73333333333346</v>
      </c>
      <c r="J71" s="378">
        <v>467.21666666666681</v>
      </c>
      <c r="K71" s="377">
        <v>442.25</v>
      </c>
      <c r="L71" s="377">
        <v>420.15</v>
      </c>
      <c r="M71" s="377">
        <v>2.3073399999999999</v>
      </c>
      <c r="N71" s="1"/>
      <c r="O71" s="1"/>
    </row>
    <row r="72" spans="1:15" ht="12.75" customHeight="1">
      <c r="A72" s="30">
        <v>62</v>
      </c>
      <c r="B72" s="436" t="s">
        <v>71</v>
      </c>
      <c r="C72" s="377">
        <v>208.15</v>
      </c>
      <c r="D72" s="378">
        <v>207.85</v>
      </c>
      <c r="E72" s="378">
        <v>205.29999999999998</v>
      </c>
      <c r="F72" s="378">
        <v>202.45</v>
      </c>
      <c r="G72" s="378">
        <v>199.89999999999998</v>
      </c>
      <c r="H72" s="378">
        <v>210.7</v>
      </c>
      <c r="I72" s="378">
        <v>213.25</v>
      </c>
      <c r="J72" s="378">
        <v>216.1</v>
      </c>
      <c r="K72" s="377">
        <v>210.4</v>
      </c>
      <c r="L72" s="377">
        <v>205</v>
      </c>
      <c r="M72" s="377">
        <v>101.26239</v>
      </c>
      <c r="N72" s="1"/>
      <c r="O72" s="1"/>
    </row>
    <row r="73" spans="1:15" ht="12.75" customHeight="1">
      <c r="A73" s="30">
        <v>63</v>
      </c>
      <c r="B73" s="436" t="s">
        <v>311</v>
      </c>
      <c r="C73" s="377">
        <v>1830.45</v>
      </c>
      <c r="D73" s="378">
        <v>1816.9166666666667</v>
      </c>
      <c r="E73" s="378">
        <v>1774.8333333333335</v>
      </c>
      <c r="F73" s="378">
        <v>1719.2166666666667</v>
      </c>
      <c r="G73" s="378">
        <v>1677.1333333333334</v>
      </c>
      <c r="H73" s="378">
        <v>1872.5333333333335</v>
      </c>
      <c r="I73" s="378">
        <v>1914.616666666667</v>
      </c>
      <c r="J73" s="378">
        <v>1970.2333333333336</v>
      </c>
      <c r="K73" s="377">
        <v>1859</v>
      </c>
      <c r="L73" s="377">
        <v>1761.3</v>
      </c>
      <c r="M73" s="377">
        <v>2.8871500000000001</v>
      </c>
      <c r="N73" s="1"/>
      <c r="O73" s="1"/>
    </row>
    <row r="74" spans="1:15" ht="12.75" customHeight="1">
      <c r="A74" s="30">
        <v>64</v>
      </c>
      <c r="B74" s="436" t="s">
        <v>72</v>
      </c>
      <c r="C74" s="377">
        <v>748.45</v>
      </c>
      <c r="D74" s="378">
        <v>750.76666666666677</v>
      </c>
      <c r="E74" s="378">
        <v>741.03333333333353</v>
      </c>
      <c r="F74" s="378">
        <v>733.61666666666679</v>
      </c>
      <c r="G74" s="378">
        <v>723.88333333333355</v>
      </c>
      <c r="H74" s="378">
        <v>758.18333333333351</v>
      </c>
      <c r="I74" s="378">
        <v>767.91666666666686</v>
      </c>
      <c r="J74" s="378">
        <v>775.33333333333348</v>
      </c>
      <c r="K74" s="377">
        <v>760.5</v>
      </c>
      <c r="L74" s="377">
        <v>743.35</v>
      </c>
      <c r="M74" s="377">
        <v>3.1776300000000002</v>
      </c>
      <c r="N74" s="1"/>
      <c r="O74" s="1"/>
    </row>
    <row r="75" spans="1:15" ht="12.75" customHeight="1">
      <c r="A75" s="30">
        <v>65</v>
      </c>
      <c r="B75" s="436" t="s">
        <v>73</v>
      </c>
      <c r="C75" s="377">
        <v>758.35</v>
      </c>
      <c r="D75" s="378">
        <v>757.1</v>
      </c>
      <c r="E75" s="378">
        <v>750.2</v>
      </c>
      <c r="F75" s="378">
        <v>742.05000000000007</v>
      </c>
      <c r="G75" s="378">
        <v>735.15000000000009</v>
      </c>
      <c r="H75" s="378">
        <v>765.25</v>
      </c>
      <c r="I75" s="378">
        <v>772.14999999999986</v>
      </c>
      <c r="J75" s="378">
        <v>780.3</v>
      </c>
      <c r="K75" s="377">
        <v>764</v>
      </c>
      <c r="L75" s="377">
        <v>748.95</v>
      </c>
      <c r="M75" s="377">
        <v>6.2739900000000004</v>
      </c>
      <c r="N75" s="1"/>
      <c r="O75" s="1"/>
    </row>
    <row r="76" spans="1:15" ht="12.75" customHeight="1">
      <c r="A76" s="30">
        <v>66</v>
      </c>
      <c r="B76" s="436" t="s">
        <v>320</v>
      </c>
      <c r="C76" s="377">
        <v>12236.55</v>
      </c>
      <c r="D76" s="378">
        <v>12228.85</v>
      </c>
      <c r="E76" s="378">
        <v>12007.7</v>
      </c>
      <c r="F76" s="378">
        <v>11778.85</v>
      </c>
      <c r="G76" s="378">
        <v>11557.7</v>
      </c>
      <c r="H76" s="378">
        <v>12457.7</v>
      </c>
      <c r="I76" s="378">
        <v>12678.849999999999</v>
      </c>
      <c r="J76" s="378">
        <v>12907.7</v>
      </c>
      <c r="K76" s="377">
        <v>12450</v>
      </c>
      <c r="L76" s="377">
        <v>12000</v>
      </c>
      <c r="M76" s="377">
        <v>4.2139999999999997E-2</v>
      </c>
      <c r="N76" s="1"/>
      <c r="O76" s="1"/>
    </row>
    <row r="77" spans="1:15" ht="12.75" customHeight="1">
      <c r="A77" s="30">
        <v>67</v>
      </c>
      <c r="B77" s="436" t="s">
        <v>75</v>
      </c>
      <c r="C77" s="377">
        <v>703.7</v>
      </c>
      <c r="D77" s="378">
        <v>706.80000000000007</v>
      </c>
      <c r="E77" s="378">
        <v>698.60000000000014</v>
      </c>
      <c r="F77" s="378">
        <v>693.50000000000011</v>
      </c>
      <c r="G77" s="378">
        <v>685.30000000000018</v>
      </c>
      <c r="H77" s="378">
        <v>711.90000000000009</v>
      </c>
      <c r="I77" s="378">
        <v>720.10000000000014</v>
      </c>
      <c r="J77" s="378">
        <v>725.2</v>
      </c>
      <c r="K77" s="377">
        <v>715</v>
      </c>
      <c r="L77" s="377">
        <v>701.7</v>
      </c>
      <c r="M77" s="377">
        <v>58.794899999999998</v>
      </c>
      <c r="N77" s="1"/>
      <c r="O77" s="1"/>
    </row>
    <row r="78" spans="1:15" ht="12.75" customHeight="1">
      <c r="A78" s="30">
        <v>68</v>
      </c>
      <c r="B78" s="436" t="s">
        <v>76</v>
      </c>
      <c r="C78" s="377">
        <v>61.85</v>
      </c>
      <c r="D78" s="378">
        <v>61.283333333333331</v>
      </c>
      <c r="E78" s="378">
        <v>60.566666666666663</v>
      </c>
      <c r="F78" s="378">
        <v>59.283333333333331</v>
      </c>
      <c r="G78" s="378">
        <v>58.566666666666663</v>
      </c>
      <c r="H78" s="378">
        <v>62.566666666666663</v>
      </c>
      <c r="I78" s="378">
        <v>63.283333333333331</v>
      </c>
      <c r="J78" s="378">
        <v>64.566666666666663</v>
      </c>
      <c r="K78" s="377">
        <v>62</v>
      </c>
      <c r="L78" s="377">
        <v>60</v>
      </c>
      <c r="M78" s="377">
        <v>241.14802</v>
      </c>
      <c r="N78" s="1"/>
      <c r="O78" s="1"/>
    </row>
    <row r="79" spans="1:15" ht="12.75" customHeight="1">
      <c r="A79" s="30">
        <v>69</v>
      </c>
      <c r="B79" s="436" t="s">
        <v>77</v>
      </c>
      <c r="C79" s="377">
        <v>367.35</v>
      </c>
      <c r="D79" s="378">
        <v>363.38333333333338</v>
      </c>
      <c r="E79" s="378">
        <v>357.26666666666677</v>
      </c>
      <c r="F79" s="378">
        <v>347.18333333333339</v>
      </c>
      <c r="G79" s="378">
        <v>341.06666666666678</v>
      </c>
      <c r="H79" s="378">
        <v>373.46666666666675</v>
      </c>
      <c r="I79" s="378">
        <v>379.58333333333343</v>
      </c>
      <c r="J79" s="378">
        <v>389.66666666666674</v>
      </c>
      <c r="K79" s="377">
        <v>369.5</v>
      </c>
      <c r="L79" s="377">
        <v>353.3</v>
      </c>
      <c r="M79" s="377">
        <v>84.605779999999996</v>
      </c>
      <c r="N79" s="1"/>
      <c r="O79" s="1"/>
    </row>
    <row r="80" spans="1:15" ht="12.75" customHeight="1">
      <c r="A80" s="30">
        <v>70</v>
      </c>
      <c r="B80" s="436" t="s">
        <v>321</v>
      </c>
      <c r="C80" s="377">
        <v>1541.8</v>
      </c>
      <c r="D80" s="378">
        <v>1540.8666666666668</v>
      </c>
      <c r="E80" s="378">
        <v>1512.7833333333335</v>
      </c>
      <c r="F80" s="378">
        <v>1483.7666666666667</v>
      </c>
      <c r="G80" s="378">
        <v>1455.6833333333334</v>
      </c>
      <c r="H80" s="378">
        <v>1569.8833333333337</v>
      </c>
      <c r="I80" s="378">
        <v>1597.9666666666667</v>
      </c>
      <c r="J80" s="378">
        <v>1626.9833333333338</v>
      </c>
      <c r="K80" s="377">
        <v>1568.95</v>
      </c>
      <c r="L80" s="377">
        <v>1511.85</v>
      </c>
      <c r="M80" s="377">
        <v>0.76771999999999996</v>
      </c>
      <c r="N80" s="1"/>
      <c r="O80" s="1"/>
    </row>
    <row r="81" spans="1:15" ht="12.75" customHeight="1">
      <c r="A81" s="30">
        <v>71</v>
      </c>
      <c r="B81" s="436" t="s">
        <v>323</v>
      </c>
      <c r="C81" s="377">
        <v>7045.2</v>
      </c>
      <c r="D81" s="378">
        <v>7030.9000000000005</v>
      </c>
      <c r="E81" s="378">
        <v>6953.3000000000011</v>
      </c>
      <c r="F81" s="378">
        <v>6861.4000000000005</v>
      </c>
      <c r="G81" s="378">
        <v>6783.8000000000011</v>
      </c>
      <c r="H81" s="378">
        <v>7122.8000000000011</v>
      </c>
      <c r="I81" s="378">
        <v>7200.4000000000015</v>
      </c>
      <c r="J81" s="378">
        <v>7292.3000000000011</v>
      </c>
      <c r="K81" s="377">
        <v>7108.5</v>
      </c>
      <c r="L81" s="377">
        <v>6939</v>
      </c>
      <c r="M81" s="377">
        <v>0.20543</v>
      </c>
      <c r="N81" s="1"/>
      <c r="O81" s="1"/>
    </row>
    <row r="82" spans="1:15" ht="12.75" customHeight="1">
      <c r="A82" s="30">
        <v>72</v>
      </c>
      <c r="B82" s="436" t="s">
        <v>324</v>
      </c>
      <c r="C82" s="377">
        <v>1007.95</v>
      </c>
      <c r="D82" s="378">
        <v>1011.5333333333333</v>
      </c>
      <c r="E82" s="378">
        <v>991.56666666666661</v>
      </c>
      <c r="F82" s="378">
        <v>975.18333333333328</v>
      </c>
      <c r="G82" s="378">
        <v>955.21666666666658</v>
      </c>
      <c r="H82" s="378">
        <v>1027.9166666666665</v>
      </c>
      <c r="I82" s="378">
        <v>1047.8833333333332</v>
      </c>
      <c r="J82" s="378">
        <v>1064.2666666666667</v>
      </c>
      <c r="K82" s="377">
        <v>1031.5</v>
      </c>
      <c r="L82" s="377">
        <v>995.15</v>
      </c>
      <c r="M82" s="377">
        <v>0.41715000000000002</v>
      </c>
      <c r="N82" s="1"/>
      <c r="O82" s="1"/>
    </row>
    <row r="83" spans="1:15" ht="12.75" customHeight="1">
      <c r="A83" s="30">
        <v>73</v>
      </c>
      <c r="B83" s="436" t="s">
        <v>78</v>
      </c>
      <c r="C83" s="377">
        <v>16970</v>
      </c>
      <c r="D83" s="378">
        <v>17074.666666666668</v>
      </c>
      <c r="E83" s="378">
        <v>16824.383333333335</v>
      </c>
      <c r="F83" s="378">
        <v>16678.766666666666</v>
      </c>
      <c r="G83" s="378">
        <v>16428.483333333334</v>
      </c>
      <c r="H83" s="378">
        <v>17220.283333333336</v>
      </c>
      <c r="I83" s="378">
        <v>17470.566666666669</v>
      </c>
      <c r="J83" s="378">
        <v>17616.183333333338</v>
      </c>
      <c r="K83" s="377">
        <v>17324.95</v>
      </c>
      <c r="L83" s="377">
        <v>16929.05</v>
      </c>
      <c r="M83" s="377">
        <v>0.34033999999999998</v>
      </c>
      <c r="N83" s="1"/>
      <c r="O83" s="1"/>
    </row>
    <row r="84" spans="1:15" ht="12.75" customHeight="1">
      <c r="A84" s="30">
        <v>74</v>
      </c>
      <c r="B84" s="436" t="s">
        <v>80</v>
      </c>
      <c r="C84" s="377">
        <v>394.35</v>
      </c>
      <c r="D84" s="378">
        <v>396.2833333333333</v>
      </c>
      <c r="E84" s="378">
        <v>391.06666666666661</v>
      </c>
      <c r="F84" s="378">
        <v>387.7833333333333</v>
      </c>
      <c r="G84" s="378">
        <v>382.56666666666661</v>
      </c>
      <c r="H84" s="378">
        <v>399.56666666666661</v>
      </c>
      <c r="I84" s="378">
        <v>404.7833333333333</v>
      </c>
      <c r="J84" s="378">
        <v>408.06666666666661</v>
      </c>
      <c r="K84" s="377">
        <v>401.5</v>
      </c>
      <c r="L84" s="377">
        <v>393</v>
      </c>
      <c r="M84" s="377">
        <v>51.739879999999999</v>
      </c>
      <c r="N84" s="1"/>
      <c r="O84" s="1"/>
    </row>
    <row r="85" spans="1:15" ht="12.75" customHeight="1">
      <c r="A85" s="30">
        <v>75</v>
      </c>
      <c r="B85" s="436" t="s">
        <v>325</v>
      </c>
      <c r="C85" s="377">
        <v>499</v>
      </c>
      <c r="D85" s="378">
        <v>495.06666666666666</v>
      </c>
      <c r="E85" s="378">
        <v>484.7833333333333</v>
      </c>
      <c r="F85" s="378">
        <v>470.56666666666666</v>
      </c>
      <c r="G85" s="378">
        <v>460.2833333333333</v>
      </c>
      <c r="H85" s="378">
        <v>509.2833333333333</v>
      </c>
      <c r="I85" s="378">
        <v>519.56666666666672</v>
      </c>
      <c r="J85" s="378">
        <v>533.7833333333333</v>
      </c>
      <c r="K85" s="377">
        <v>505.35</v>
      </c>
      <c r="L85" s="377">
        <v>480.85</v>
      </c>
      <c r="M85" s="377">
        <v>4.0555399999999997</v>
      </c>
      <c r="N85" s="1"/>
      <c r="O85" s="1"/>
    </row>
    <row r="86" spans="1:15" ht="12.75" customHeight="1">
      <c r="A86" s="30">
        <v>76</v>
      </c>
      <c r="B86" s="436" t="s">
        <v>81</v>
      </c>
      <c r="C86" s="377">
        <v>3575.65</v>
      </c>
      <c r="D86" s="378">
        <v>3589.4</v>
      </c>
      <c r="E86" s="378">
        <v>3551.25</v>
      </c>
      <c r="F86" s="378">
        <v>3526.85</v>
      </c>
      <c r="G86" s="378">
        <v>3488.7</v>
      </c>
      <c r="H86" s="378">
        <v>3613.8</v>
      </c>
      <c r="I86" s="378">
        <v>3651.9500000000007</v>
      </c>
      <c r="J86" s="378">
        <v>3676.3500000000004</v>
      </c>
      <c r="K86" s="377">
        <v>3627.55</v>
      </c>
      <c r="L86" s="377">
        <v>3565</v>
      </c>
      <c r="M86" s="377">
        <v>1.29227</v>
      </c>
      <c r="N86" s="1"/>
      <c r="O86" s="1"/>
    </row>
    <row r="87" spans="1:15" ht="12.75" customHeight="1">
      <c r="A87" s="30">
        <v>77</v>
      </c>
      <c r="B87" s="436" t="s">
        <v>312</v>
      </c>
      <c r="C87" s="377">
        <v>2124.9</v>
      </c>
      <c r="D87" s="378">
        <v>2088.6333333333332</v>
      </c>
      <c r="E87" s="378">
        <v>2032.2666666666664</v>
      </c>
      <c r="F87" s="378">
        <v>1939.6333333333332</v>
      </c>
      <c r="G87" s="378">
        <v>1883.2666666666664</v>
      </c>
      <c r="H87" s="378">
        <v>2181.2666666666664</v>
      </c>
      <c r="I87" s="378">
        <v>2237.6333333333332</v>
      </c>
      <c r="J87" s="378">
        <v>2330.2666666666664</v>
      </c>
      <c r="K87" s="377">
        <v>2145</v>
      </c>
      <c r="L87" s="377">
        <v>1996</v>
      </c>
      <c r="M87" s="377">
        <v>19.355229999999999</v>
      </c>
      <c r="N87" s="1"/>
      <c r="O87" s="1"/>
    </row>
    <row r="88" spans="1:15" ht="12.75" customHeight="1">
      <c r="A88" s="30">
        <v>78</v>
      </c>
      <c r="B88" s="436" t="s">
        <v>322</v>
      </c>
      <c r="C88" s="377">
        <v>512.9</v>
      </c>
      <c r="D88" s="378">
        <v>515.83333333333337</v>
      </c>
      <c r="E88" s="378">
        <v>499.66666666666674</v>
      </c>
      <c r="F88" s="378">
        <v>486.43333333333339</v>
      </c>
      <c r="G88" s="378">
        <v>470.26666666666677</v>
      </c>
      <c r="H88" s="378">
        <v>529.06666666666672</v>
      </c>
      <c r="I88" s="378">
        <v>545.23333333333346</v>
      </c>
      <c r="J88" s="378">
        <v>558.4666666666667</v>
      </c>
      <c r="K88" s="377">
        <v>532</v>
      </c>
      <c r="L88" s="377">
        <v>502.6</v>
      </c>
      <c r="M88" s="377">
        <v>55.395449999999997</v>
      </c>
      <c r="N88" s="1"/>
      <c r="O88" s="1"/>
    </row>
    <row r="89" spans="1:15" ht="12.75" customHeight="1">
      <c r="A89" s="30">
        <v>79</v>
      </c>
      <c r="B89" s="436" t="s">
        <v>326</v>
      </c>
      <c r="C89" s="377">
        <v>137.15</v>
      </c>
      <c r="D89" s="378">
        <v>137.81666666666669</v>
      </c>
      <c r="E89" s="378">
        <v>135.68333333333339</v>
      </c>
      <c r="F89" s="378">
        <v>134.2166666666667</v>
      </c>
      <c r="G89" s="378">
        <v>132.0833333333334</v>
      </c>
      <c r="H89" s="378">
        <v>139.28333333333339</v>
      </c>
      <c r="I89" s="378">
        <v>141.41666666666666</v>
      </c>
      <c r="J89" s="378">
        <v>142.88333333333338</v>
      </c>
      <c r="K89" s="377">
        <v>139.94999999999999</v>
      </c>
      <c r="L89" s="377">
        <v>136.35</v>
      </c>
      <c r="M89" s="377">
        <v>20.243079999999999</v>
      </c>
      <c r="N89" s="1"/>
      <c r="O89" s="1"/>
    </row>
    <row r="90" spans="1:15" ht="12.75" customHeight="1">
      <c r="A90" s="30">
        <v>80</v>
      </c>
      <c r="B90" s="436" t="s">
        <v>82</v>
      </c>
      <c r="C90" s="377">
        <v>423.7</v>
      </c>
      <c r="D90" s="378">
        <v>421.15000000000003</v>
      </c>
      <c r="E90" s="378">
        <v>416.60000000000008</v>
      </c>
      <c r="F90" s="378">
        <v>409.50000000000006</v>
      </c>
      <c r="G90" s="378">
        <v>404.9500000000001</v>
      </c>
      <c r="H90" s="378">
        <v>428.25000000000006</v>
      </c>
      <c r="I90" s="378">
        <v>432.8</v>
      </c>
      <c r="J90" s="378">
        <v>439.90000000000003</v>
      </c>
      <c r="K90" s="377">
        <v>425.7</v>
      </c>
      <c r="L90" s="377">
        <v>414.05</v>
      </c>
      <c r="M90" s="377">
        <v>23.057400000000001</v>
      </c>
      <c r="N90" s="1"/>
      <c r="O90" s="1"/>
    </row>
    <row r="91" spans="1:15" ht="12.75" customHeight="1">
      <c r="A91" s="30">
        <v>81</v>
      </c>
      <c r="B91" s="436" t="s">
        <v>344</v>
      </c>
      <c r="C91" s="377">
        <v>2866.95</v>
      </c>
      <c r="D91" s="378">
        <v>2857.6666666666665</v>
      </c>
      <c r="E91" s="378">
        <v>2839.2833333333328</v>
      </c>
      <c r="F91" s="378">
        <v>2811.6166666666663</v>
      </c>
      <c r="G91" s="378">
        <v>2793.2333333333327</v>
      </c>
      <c r="H91" s="378">
        <v>2885.333333333333</v>
      </c>
      <c r="I91" s="378">
        <v>2903.7166666666672</v>
      </c>
      <c r="J91" s="378">
        <v>2931.3833333333332</v>
      </c>
      <c r="K91" s="377">
        <v>2876.05</v>
      </c>
      <c r="L91" s="377">
        <v>2830</v>
      </c>
      <c r="M91" s="377">
        <v>0.83374000000000004</v>
      </c>
      <c r="N91" s="1"/>
      <c r="O91" s="1"/>
    </row>
    <row r="92" spans="1:15" ht="12.75" customHeight="1">
      <c r="A92" s="30">
        <v>82</v>
      </c>
      <c r="B92" s="436" t="s">
        <v>83</v>
      </c>
      <c r="C92" s="377">
        <v>228.4</v>
      </c>
      <c r="D92" s="378">
        <v>226.38333333333333</v>
      </c>
      <c r="E92" s="378">
        <v>222.86666666666665</v>
      </c>
      <c r="F92" s="378">
        <v>217.33333333333331</v>
      </c>
      <c r="G92" s="378">
        <v>213.81666666666663</v>
      </c>
      <c r="H92" s="378">
        <v>231.91666666666666</v>
      </c>
      <c r="I92" s="378">
        <v>235.43333333333331</v>
      </c>
      <c r="J92" s="378">
        <v>240.96666666666667</v>
      </c>
      <c r="K92" s="377">
        <v>229.9</v>
      </c>
      <c r="L92" s="377">
        <v>220.85</v>
      </c>
      <c r="M92" s="377">
        <v>74.225989999999996</v>
      </c>
      <c r="N92" s="1"/>
      <c r="O92" s="1"/>
    </row>
    <row r="93" spans="1:15" ht="12.75" customHeight="1">
      <c r="A93" s="30">
        <v>83</v>
      </c>
      <c r="B93" s="436" t="s">
        <v>330</v>
      </c>
      <c r="C93" s="377">
        <v>612.35</v>
      </c>
      <c r="D93" s="378">
        <v>608.58333333333337</v>
      </c>
      <c r="E93" s="378">
        <v>600.16666666666674</v>
      </c>
      <c r="F93" s="378">
        <v>587.98333333333335</v>
      </c>
      <c r="G93" s="378">
        <v>579.56666666666672</v>
      </c>
      <c r="H93" s="378">
        <v>620.76666666666677</v>
      </c>
      <c r="I93" s="378">
        <v>629.18333333333351</v>
      </c>
      <c r="J93" s="378">
        <v>641.36666666666679</v>
      </c>
      <c r="K93" s="377">
        <v>617</v>
      </c>
      <c r="L93" s="377">
        <v>596.4</v>
      </c>
      <c r="M93" s="377">
        <v>4.4549599999999998</v>
      </c>
      <c r="N93" s="1"/>
      <c r="O93" s="1"/>
    </row>
    <row r="94" spans="1:15" ht="12.75" customHeight="1">
      <c r="A94" s="30">
        <v>84</v>
      </c>
      <c r="B94" s="436" t="s">
        <v>331</v>
      </c>
      <c r="C94" s="377">
        <v>807.9</v>
      </c>
      <c r="D94" s="378">
        <v>812.5</v>
      </c>
      <c r="E94" s="378">
        <v>797.7</v>
      </c>
      <c r="F94" s="378">
        <v>787.5</v>
      </c>
      <c r="G94" s="378">
        <v>772.7</v>
      </c>
      <c r="H94" s="378">
        <v>822.7</v>
      </c>
      <c r="I94" s="378">
        <v>837.5</v>
      </c>
      <c r="J94" s="378">
        <v>847.7</v>
      </c>
      <c r="K94" s="377">
        <v>827.3</v>
      </c>
      <c r="L94" s="377">
        <v>802.3</v>
      </c>
      <c r="M94" s="377">
        <v>0.79618999999999995</v>
      </c>
      <c r="N94" s="1"/>
      <c r="O94" s="1"/>
    </row>
    <row r="95" spans="1:15" ht="12.75" customHeight="1">
      <c r="A95" s="30">
        <v>85</v>
      </c>
      <c r="B95" s="436" t="s">
        <v>333</v>
      </c>
      <c r="C95" s="377">
        <v>931.4</v>
      </c>
      <c r="D95" s="378">
        <v>936.18333333333339</v>
      </c>
      <c r="E95" s="378">
        <v>920.46666666666681</v>
      </c>
      <c r="F95" s="378">
        <v>909.53333333333342</v>
      </c>
      <c r="G95" s="378">
        <v>893.81666666666683</v>
      </c>
      <c r="H95" s="378">
        <v>947.11666666666679</v>
      </c>
      <c r="I95" s="378">
        <v>962.83333333333348</v>
      </c>
      <c r="J95" s="378">
        <v>973.76666666666677</v>
      </c>
      <c r="K95" s="377">
        <v>951.9</v>
      </c>
      <c r="L95" s="377">
        <v>925.25</v>
      </c>
      <c r="M95" s="377">
        <v>6.5931300000000004</v>
      </c>
      <c r="N95" s="1"/>
      <c r="O95" s="1"/>
    </row>
    <row r="96" spans="1:15" ht="12.75" customHeight="1">
      <c r="A96" s="30">
        <v>86</v>
      </c>
      <c r="B96" s="436" t="s">
        <v>250</v>
      </c>
      <c r="C96" s="377">
        <v>124.8</v>
      </c>
      <c r="D96" s="378">
        <v>125.33333333333333</v>
      </c>
      <c r="E96" s="378">
        <v>123.26666666666665</v>
      </c>
      <c r="F96" s="378">
        <v>121.73333333333332</v>
      </c>
      <c r="G96" s="378">
        <v>119.66666666666664</v>
      </c>
      <c r="H96" s="378">
        <v>126.86666666666666</v>
      </c>
      <c r="I96" s="378">
        <v>128.93333333333334</v>
      </c>
      <c r="J96" s="378">
        <v>130.46666666666667</v>
      </c>
      <c r="K96" s="377">
        <v>127.4</v>
      </c>
      <c r="L96" s="377">
        <v>123.8</v>
      </c>
      <c r="M96" s="377">
        <v>9.7909799999999994</v>
      </c>
      <c r="N96" s="1"/>
      <c r="O96" s="1"/>
    </row>
    <row r="97" spans="1:15" ht="12.75" customHeight="1">
      <c r="A97" s="30">
        <v>87</v>
      </c>
      <c r="B97" s="436" t="s">
        <v>327</v>
      </c>
      <c r="C97" s="377">
        <v>436.2</v>
      </c>
      <c r="D97" s="378">
        <v>433.23333333333335</v>
      </c>
      <c r="E97" s="378">
        <v>426.4666666666667</v>
      </c>
      <c r="F97" s="378">
        <v>416.73333333333335</v>
      </c>
      <c r="G97" s="378">
        <v>409.9666666666667</v>
      </c>
      <c r="H97" s="378">
        <v>442.9666666666667</v>
      </c>
      <c r="I97" s="378">
        <v>449.73333333333335</v>
      </c>
      <c r="J97" s="378">
        <v>459.4666666666667</v>
      </c>
      <c r="K97" s="377">
        <v>440</v>
      </c>
      <c r="L97" s="377">
        <v>423.5</v>
      </c>
      <c r="M97" s="377">
        <v>4.4254800000000003</v>
      </c>
      <c r="N97" s="1"/>
      <c r="O97" s="1"/>
    </row>
    <row r="98" spans="1:15" ht="12.75" customHeight="1">
      <c r="A98" s="30">
        <v>88</v>
      </c>
      <c r="B98" s="436" t="s">
        <v>336</v>
      </c>
      <c r="C98" s="377">
        <v>1613.25</v>
      </c>
      <c r="D98" s="378">
        <v>1601.0166666666667</v>
      </c>
      <c r="E98" s="378">
        <v>1567.2333333333333</v>
      </c>
      <c r="F98" s="378">
        <v>1521.2166666666667</v>
      </c>
      <c r="G98" s="378">
        <v>1487.4333333333334</v>
      </c>
      <c r="H98" s="378">
        <v>1647.0333333333333</v>
      </c>
      <c r="I98" s="378">
        <v>1680.8166666666666</v>
      </c>
      <c r="J98" s="378">
        <v>1726.8333333333333</v>
      </c>
      <c r="K98" s="377">
        <v>1634.8</v>
      </c>
      <c r="L98" s="377">
        <v>1555</v>
      </c>
      <c r="M98" s="377">
        <v>7.6672099999999999</v>
      </c>
      <c r="N98" s="1"/>
      <c r="O98" s="1"/>
    </row>
    <row r="99" spans="1:15" ht="12.75" customHeight="1">
      <c r="A99" s="30">
        <v>89</v>
      </c>
      <c r="B99" s="436" t="s">
        <v>334</v>
      </c>
      <c r="C99" s="377">
        <v>1135.2</v>
      </c>
      <c r="D99" s="378">
        <v>1135.9333333333334</v>
      </c>
      <c r="E99" s="378">
        <v>1116.9166666666667</v>
      </c>
      <c r="F99" s="378">
        <v>1098.6333333333334</v>
      </c>
      <c r="G99" s="378">
        <v>1079.6166666666668</v>
      </c>
      <c r="H99" s="378">
        <v>1154.2166666666667</v>
      </c>
      <c r="I99" s="378">
        <v>1173.2333333333331</v>
      </c>
      <c r="J99" s="378">
        <v>1191.5166666666667</v>
      </c>
      <c r="K99" s="377">
        <v>1154.95</v>
      </c>
      <c r="L99" s="377">
        <v>1117.6500000000001</v>
      </c>
      <c r="M99" s="377">
        <v>1.12917</v>
      </c>
      <c r="N99" s="1"/>
      <c r="O99" s="1"/>
    </row>
    <row r="100" spans="1:15" ht="12.75" customHeight="1">
      <c r="A100" s="30">
        <v>90</v>
      </c>
      <c r="B100" s="436" t="s">
        <v>335</v>
      </c>
      <c r="C100" s="377">
        <v>21.6</v>
      </c>
      <c r="D100" s="378">
        <v>21.516666666666666</v>
      </c>
      <c r="E100" s="378">
        <v>21.283333333333331</v>
      </c>
      <c r="F100" s="378">
        <v>20.966666666666665</v>
      </c>
      <c r="G100" s="378">
        <v>20.733333333333331</v>
      </c>
      <c r="H100" s="378">
        <v>21.833333333333332</v>
      </c>
      <c r="I100" s="378">
        <v>22.066666666666666</v>
      </c>
      <c r="J100" s="378">
        <v>22.383333333333333</v>
      </c>
      <c r="K100" s="377">
        <v>21.75</v>
      </c>
      <c r="L100" s="377">
        <v>21.2</v>
      </c>
      <c r="M100" s="377">
        <v>37.465699999999998</v>
      </c>
      <c r="N100" s="1"/>
      <c r="O100" s="1"/>
    </row>
    <row r="101" spans="1:15" ht="12.75" customHeight="1">
      <c r="A101" s="30">
        <v>91</v>
      </c>
      <c r="B101" s="436" t="s">
        <v>337</v>
      </c>
      <c r="C101" s="377">
        <v>650.35</v>
      </c>
      <c r="D101" s="378">
        <v>645.18333333333328</v>
      </c>
      <c r="E101" s="378">
        <v>636.36666666666656</v>
      </c>
      <c r="F101" s="378">
        <v>622.38333333333333</v>
      </c>
      <c r="G101" s="378">
        <v>613.56666666666661</v>
      </c>
      <c r="H101" s="378">
        <v>659.16666666666652</v>
      </c>
      <c r="I101" s="378">
        <v>667.98333333333335</v>
      </c>
      <c r="J101" s="378">
        <v>681.96666666666647</v>
      </c>
      <c r="K101" s="377">
        <v>654</v>
      </c>
      <c r="L101" s="377">
        <v>631.20000000000005</v>
      </c>
      <c r="M101" s="377">
        <v>1.10968</v>
      </c>
      <c r="N101" s="1"/>
      <c r="O101" s="1"/>
    </row>
    <row r="102" spans="1:15" ht="12.75" customHeight="1">
      <c r="A102" s="30">
        <v>92</v>
      </c>
      <c r="B102" s="436" t="s">
        <v>338</v>
      </c>
      <c r="C102" s="377">
        <v>964.3</v>
      </c>
      <c r="D102" s="378">
        <v>971.2833333333333</v>
      </c>
      <c r="E102" s="378">
        <v>952.01666666666665</v>
      </c>
      <c r="F102" s="378">
        <v>939.73333333333335</v>
      </c>
      <c r="G102" s="378">
        <v>920.4666666666667</v>
      </c>
      <c r="H102" s="378">
        <v>983.56666666666661</v>
      </c>
      <c r="I102" s="378">
        <v>1002.8333333333333</v>
      </c>
      <c r="J102" s="378">
        <v>1015.1166666666666</v>
      </c>
      <c r="K102" s="377">
        <v>990.55</v>
      </c>
      <c r="L102" s="377">
        <v>959</v>
      </c>
      <c r="M102" s="377">
        <v>3.4242900000000001</v>
      </c>
      <c r="N102" s="1"/>
      <c r="O102" s="1"/>
    </row>
    <row r="103" spans="1:15" ht="12.75" customHeight="1">
      <c r="A103" s="30">
        <v>93</v>
      </c>
      <c r="B103" s="436" t="s">
        <v>339</v>
      </c>
      <c r="C103" s="377">
        <v>4847.95</v>
      </c>
      <c r="D103" s="378">
        <v>4879.6500000000005</v>
      </c>
      <c r="E103" s="378">
        <v>4799.3000000000011</v>
      </c>
      <c r="F103" s="378">
        <v>4750.6500000000005</v>
      </c>
      <c r="G103" s="378">
        <v>4670.3000000000011</v>
      </c>
      <c r="H103" s="378">
        <v>4928.3000000000011</v>
      </c>
      <c r="I103" s="378">
        <v>5008.6500000000015</v>
      </c>
      <c r="J103" s="378">
        <v>5057.3000000000011</v>
      </c>
      <c r="K103" s="377">
        <v>4960</v>
      </c>
      <c r="L103" s="377">
        <v>4831</v>
      </c>
      <c r="M103" s="377">
        <v>9.4219999999999998E-2</v>
      </c>
      <c r="N103" s="1"/>
      <c r="O103" s="1"/>
    </row>
    <row r="104" spans="1:15" ht="12.75" customHeight="1">
      <c r="A104" s="30">
        <v>94</v>
      </c>
      <c r="B104" s="436" t="s">
        <v>249</v>
      </c>
      <c r="C104" s="377">
        <v>91.65</v>
      </c>
      <c r="D104" s="378">
        <v>91.683333333333323</v>
      </c>
      <c r="E104" s="378">
        <v>91.066666666666649</v>
      </c>
      <c r="F104" s="378">
        <v>90.48333333333332</v>
      </c>
      <c r="G104" s="378">
        <v>89.866666666666646</v>
      </c>
      <c r="H104" s="378">
        <v>92.266666666666652</v>
      </c>
      <c r="I104" s="378">
        <v>92.883333333333326</v>
      </c>
      <c r="J104" s="378">
        <v>93.466666666666654</v>
      </c>
      <c r="K104" s="377">
        <v>92.3</v>
      </c>
      <c r="L104" s="377">
        <v>91.1</v>
      </c>
      <c r="M104" s="377">
        <v>37.005409999999998</v>
      </c>
      <c r="N104" s="1"/>
      <c r="O104" s="1"/>
    </row>
    <row r="105" spans="1:15" ht="12.75" customHeight="1">
      <c r="A105" s="30">
        <v>95</v>
      </c>
      <c r="B105" s="436" t="s">
        <v>332</v>
      </c>
      <c r="C105" s="377">
        <v>540.04999999999995</v>
      </c>
      <c r="D105" s="378">
        <v>539.58333333333337</v>
      </c>
      <c r="E105" s="378">
        <v>530.4666666666667</v>
      </c>
      <c r="F105" s="378">
        <v>520.88333333333333</v>
      </c>
      <c r="G105" s="378">
        <v>511.76666666666665</v>
      </c>
      <c r="H105" s="378">
        <v>549.16666666666674</v>
      </c>
      <c r="I105" s="378">
        <v>558.2833333333333</v>
      </c>
      <c r="J105" s="378">
        <v>567.86666666666679</v>
      </c>
      <c r="K105" s="377">
        <v>548.70000000000005</v>
      </c>
      <c r="L105" s="377">
        <v>530</v>
      </c>
      <c r="M105" s="377">
        <v>0.15920999999999999</v>
      </c>
      <c r="N105" s="1"/>
      <c r="O105" s="1"/>
    </row>
    <row r="106" spans="1:15" ht="12.75" customHeight="1">
      <c r="A106" s="30">
        <v>96</v>
      </c>
      <c r="B106" s="436" t="s">
        <v>838</v>
      </c>
      <c r="C106" s="377">
        <v>180.6</v>
      </c>
      <c r="D106" s="378">
        <v>181.75</v>
      </c>
      <c r="E106" s="378">
        <v>178.85</v>
      </c>
      <c r="F106" s="378">
        <v>177.1</v>
      </c>
      <c r="G106" s="378">
        <v>174.2</v>
      </c>
      <c r="H106" s="378">
        <v>183.5</v>
      </c>
      <c r="I106" s="378">
        <v>186.39999999999998</v>
      </c>
      <c r="J106" s="378">
        <v>188.15</v>
      </c>
      <c r="K106" s="377">
        <v>184.65</v>
      </c>
      <c r="L106" s="377">
        <v>180</v>
      </c>
      <c r="M106" s="377">
        <v>6.8269599999999997</v>
      </c>
      <c r="N106" s="1"/>
      <c r="O106" s="1"/>
    </row>
    <row r="107" spans="1:15" ht="12.75" customHeight="1">
      <c r="A107" s="30">
        <v>97</v>
      </c>
      <c r="B107" s="436" t="s">
        <v>340</v>
      </c>
      <c r="C107" s="377">
        <v>237.7</v>
      </c>
      <c r="D107" s="378">
        <v>236.56666666666669</v>
      </c>
      <c r="E107" s="378">
        <v>232.13333333333338</v>
      </c>
      <c r="F107" s="378">
        <v>226.56666666666669</v>
      </c>
      <c r="G107" s="378">
        <v>222.13333333333338</v>
      </c>
      <c r="H107" s="378">
        <v>242.13333333333338</v>
      </c>
      <c r="I107" s="378">
        <v>246.56666666666672</v>
      </c>
      <c r="J107" s="378">
        <v>252.13333333333338</v>
      </c>
      <c r="K107" s="377">
        <v>241</v>
      </c>
      <c r="L107" s="377">
        <v>231</v>
      </c>
      <c r="M107" s="377">
        <v>1.2337100000000001</v>
      </c>
      <c r="N107" s="1"/>
      <c r="O107" s="1"/>
    </row>
    <row r="108" spans="1:15" ht="12.75" customHeight="1">
      <c r="A108" s="30">
        <v>98</v>
      </c>
      <c r="B108" s="436" t="s">
        <v>341</v>
      </c>
      <c r="C108" s="377">
        <v>482.85</v>
      </c>
      <c r="D108" s="378">
        <v>476.09999999999997</v>
      </c>
      <c r="E108" s="378">
        <v>467.44999999999993</v>
      </c>
      <c r="F108" s="378">
        <v>452.04999999999995</v>
      </c>
      <c r="G108" s="378">
        <v>443.39999999999992</v>
      </c>
      <c r="H108" s="378">
        <v>491.49999999999994</v>
      </c>
      <c r="I108" s="378">
        <v>500.14999999999992</v>
      </c>
      <c r="J108" s="378">
        <v>515.54999999999995</v>
      </c>
      <c r="K108" s="377">
        <v>484.75</v>
      </c>
      <c r="L108" s="377">
        <v>460.7</v>
      </c>
      <c r="M108" s="377">
        <v>38.153930000000003</v>
      </c>
      <c r="N108" s="1"/>
      <c r="O108" s="1"/>
    </row>
    <row r="109" spans="1:15" ht="12.75" customHeight="1">
      <c r="A109" s="30">
        <v>99</v>
      </c>
      <c r="B109" s="436" t="s">
        <v>84</v>
      </c>
      <c r="C109" s="377">
        <v>612.1</v>
      </c>
      <c r="D109" s="378">
        <v>606.2166666666667</v>
      </c>
      <c r="E109" s="378">
        <v>597.78333333333342</v>
      </c>
      <c r="F109" s="378">
        <v>583.4666666666667</v>
      </c>
      <c r="G109" s="378">
        <v>575.03333333333342</v>
      </c>
      <c r="H109" s="378">
        <v>620.53333333333342</v>
      </c>
      <c r="I109" s="378">
        <v>628.96666666666681</v>
      </c>
      <c r="J109" s="378">
        <v>643.28333333333342</v>
      </c>
      <c r="K109" s="377">
        <v>614.65</v>
      </c>
      <c r="L109" s="377">
        <v>591.9</v>
      </c>
      <c r="M109" s="377">
        <v>23.41966</v>
      </c>
      <c r="N109" s="1"/>
      <c r="O109" s="1"/>
    </row>
    <row r="110" spans="1:15" ht="12.75" customHeight="1">
      <c r="A110" s="30">
        <v>100</v>
      </c>
      <c r="B110" s="436" t="s">
        <v>342</v>
      </c>
      <c r="C110" s="377">
        <v>653.5</v>
      </c>
      <c r="D110" s="378">
        <v>648.06666666666672</v>
      </c>
      <c r="E110" s="378">
        <v>640.63333333333344</v>
      </c>
      <c r="F110" s="378">
        <v>627.76666666666677</v>
      </c>
      <c r="G110" s="378">
        <v>620.33333333333348</v>
      </c>
      <c r="H110" s="378">
        <v>660.93333333333339</v>
      </c>
      <c r="I110" s="378">
        <v>668.36666666666656</v>
      </c>
      <c r="J110" s="378">
        <v>681.23333333333335</v>
      </c>
      <c r="K110" s="377">
        <v>655.5</v>
      </c>
      <c r="L110" s="377">
        <v>635.20000000000005</v>
      </c>
      <c r="M110" s="377">
        <v>0.46256000000000003</v>
      </c>
      <c r="N110" s="1"/>
      <c r="O110" s="1"/>
    </row>
    <row r="111" spans="1:15" ht="12.75" customHeight="1">
      <c r="A111" s="30">
        <v>101</v>
      </c>
      <c r="B111" s="436" t="s">
        <v>85</v>
      </c>
      <c r="C111" s="377">
        <v>895.65</v>
      </c>
      <c r="D111" s="378">
        <v>894.11666666666667</v>
      </c>
      <c r="E111" s="378">
        <v>886.63333333333333</v>
      </c>
      <c r="F111" s="378">
        <v>877.61666666666667</v>
      </c>
      <c r="G111" s="378">
        <v>870.13333333333333</v>
      </c>
      <c r="H111" s="378">
        <v>903.13333333333333</v>
      </c>
      <c r="I111" s="378">
        <v>910.61666666666667</v>
      </c>
      <c r="J111" s="378">
        <v>919.63333333333333</v>
      </c>
      <c r="K111" s="377">
        <v>901.6</v>
      </c>
      <c r="L111" s="377">
        <v>885.1</v>
      </c>
      <c r="M111" s="377">
        <v>14.13292</v>
      </c>
      <c r="N111" s="1"/>
      <c r="O111" s="1"/>
    </row>
    <row r="112" spans="1:15" ht="12.75" customHeight="1">
      <c r="A112" s="30">
        <v>102</v>
      </c>
      <c r="B112" s="436" t="s">
        <v>86</v>
      </c>
      <c r="C112" s="377">
        <v>163.9</v>
      </c>
      <c r="D112" s="378">
        <v>163.18333333333334</v>
      </c>
      <c r="E112" s="378">
        <v>161.51666666666668</v>
      </c>
      <c r="F112" s="378">
        <v>159.13333333333335</v>
      </c>
      <c r="G112" s="378">
        <v>157.4666666666667</v>
      </c>
      <c r="H112" s="378">
        <v>165.56666666666666</v>
      </c>
      <c r="I112" s="378">
        <v>167.23333333333329</v>
      </c>
      <c r="J112" s="378">
        <v>169.61666666666665</v>
      </c>
      <c r="K112" s="377">
        <v>164.85</v>
      </c>
      <c r="L112" s="377">
        <v>160.80000000000001</v>
      </c>
      <c r="M112" s="377">
        <v>115.03198999999999</v>
      </c>
      <c r="N112" s="1"/>
      <c r="O112" s="1"/>
    </row>
    <row r="113" spans="1:15" ht="12.75" customHeight="1">
      <c r="A113" s="30">
        <v>103</v>
      </c>
      <c r="B113" s="436" t="s">
        <v>343</v>
      </c>
      <c r="C113" s="377">
        <v>347.15</v>
      </c>
      <c r="D113" s="378">
        <v>347.43333333333334</v>
      </c>
      <c r="E113" s="378">
        <v>345.26666666666665</v>
      </c>
      <c r="F113" s="378">
        <v>343.38333333333333</v>
      </c>
      <c r="G113" s="378">
        <v>341.21666666666664</v>
      </c>
      <c r="H113" s="378">
        <v>349.31666666666666</v>
      </c>
      <c r="I113" s="378">
        <v>351.48333333333329</v>
      </c>
      <c r="J113" s="378">
        <v>353.36666666666667</v>
      </c>
      <c r="K113" s="377">
        <v>349.6</v>
      </c>
      <c r="L113" s="377">
        <v>345.55</v>
      </c>
      <c r="M113" s="377">
        <v>0.82650000000000001</v>
      </c>
      <c r="N113" s="1"/>
      <c r="O113" s="1"/>
    </row>
    <row r="114" spans="1:15" ht="12.75" customHeight="1">
      <c r="A114" s="30">
        <v>104</v>
      </c>
      <c r="B114" s="436" t="s">
        <v>88</v>
      </c>
      <c r="C114" s="377">
        <v>5408.25</v>
      </c>
      <c r="D114" s="378">
        <v>5382.8666666666659</v>
      </c>
      <c r="E114" s="378">
        <v>5306.5833333333321</v>
      </c>
      <c r="F114" s="378">
        <v>5204.9166666666661</v>
      </c>
      <c r="G114" s="378">
        <v>5128.6333333333323</v>
      </c>
      <c r="H114" s="378">
        <v>5484.5333333333319</v>
      </c>
      <c r="I114" s="378">
        <v>5560.8166666666666</v>
      </c>
      <c r="J114" s="378">
        <v>5662.4833333333318</v>
      </c>
      <c r="K114" s="377">
        <v>5459.15</v>
      </c>
      <c r="L114" s="377">
        <v>5281.2</v>
      </c>
      <c r="M114" s="377">
        <v>3.3879800000000002</v>
      </c>
      <c r="N114" s="1"/>
      <c r="O114" s="1"/>
    </row>
    <row r="115" spans="1:15" ht="12.75" customHeight="1">
      <c r="A115" s="30">
        <v>105</v>
      </c>
      <c r="B115" s="436" t="s">
        <v>89</v>
      </c>
      <c r="C115" s="377">
        <v>1447.45</v>
      </c>
      <c r="D115" s="378">
        <v>1454.5666666666666</v>
      </c>
      <c r="E115" s="378">
        <v>1434.1333333333332</v>
      </c>
      <c r="F115" s="378">
        <v>1420.8166666666666</v>
      </c>
      <c r="G115" s="378">
        <v>1400.3833333333332</v>
      </c>
      <c r="H115" s="378">
        <v>1467.8833333333332</v>
      </c>
      <c r="I115" s="378">
        <v>1488.3166666666666</v>
      </c>
      <c r="J115" s="378">
        <v>1501.6333333333332</v>
      </c>
      <c r="K115" s="377">
        <v>1475</v>
      </c>
      <c r="L115" s="377">
        <v>1441.25</v>
      </c>
      <c r="M115" s="377">
        <v>4.1743600000000001</v>
      </c>
      <c r="N115" s="1"/>
      <c r="O115" s="1"/>
    </row>
    <row r="116" spans="1:15" ht="12.75" customHeight="1">
      <c r="A116" s="30">
        <v>106</v>
      </c>
      <c r="B116" s="436" t="s">
        <v>90</v>
      </c>
      <c r="C116" s="377">
        <v>671.2</v>
      </c>
      <c r="D116" s="378">
        <v>676.36666666666667</v>
      </c>
      <c r="E116" s="378">
        <v>664.5333333333333</v>
      </c>
      <c r="F116" s="378">
        <v>657.86666666666667</v>
      </c>
      <c r="G116" s="378">
        <v>646.0333333333333</v>
      </c>
      <c r="H116" s="378">
        <v>683.0333333333333</v>
      </c>
      <c r="I116" s="378">
        <v>694.86666666666656</v>
      </c>
      <c r="J116" s="378">
        <v>701.5333333333333</v>
      </c>
      <c r="K116" s="377">
        <v>688.2</v>
      </c>
      <c r="L116" s="377">
        <v>669.7</v>
      </c>
      <c r="M116" s="377">
        <v>7.4877500000000001</v>
      </c>
      <c r="N116" s="1"/>
      <c r="O116" s="1"/>
    </row>
    <row r="117" spans="1:15" ht="12.75" customHeight="1">
      <c r="A117" s="30">
        <v>107</v>
      </c>
      <c r="B117" s="436" t="s">
        <v>91</v>
      </c>
      <c r="C117" s="377">
        <v>781.6</v>
      </c>
      <c r="D117" s="378">
        <v>782.11666666666667</v>
      </c>
      <c r="E117" s="378">
        <v>771.33333333333337</v>
      </c>
      <c r="F117" s="378">
        <v>761.06666666666672</v>
      </c>
      <c r="G117" s="378">
        <v>750.28333333333342</v>
      </c>
      <c r="H117" s="378">
        <v>792.38333333333333</v>
      </c>
      <c r="I117" s="378">
        <v>803.16666666666663</v>
      </c>
      <c r="J117" s="378">
        <v>813.43333333333328</v>
      </c>
      <c r="K117" s="377">
        <v>792.9</v>
      </c>
      <c r="L117" s="377">
        <v>771.85</v>
      </c>
      <c r="M117" s="377">
        <v>5.0198200000000002</v>
      </c>
      <c r="N117" s="1"/>
      <c r="O117" s="1"/>
    </row>
    <row r="118" spans="1:15" ht="12.75" customHeight="1">
      <c r="A118" s="30">
        <v>108</v>
      </c>
      <c r="B118" s="436" t="s">
        <v>345</v>
      </c>
      <c r="C118" s="377">
        <v>585.95000000000005</v>
      </c>
      <c r="D118" s="378">
        <v>586.94999999999993</v>
      </c>
      <c r="E118" s="378">
        <v>578.64999999999986</v>
      </c>
      <c r="F118" s="378">
        <v>571.34999999999991</v>
      </c>
      <c r="G118" s="378">
        <v>563.04999999999984</v>
      </c>
      <c r="H118" s="378">
        <v>594.24999999999989</v>
      </c>
      <c r="I118" s="378">
        <v>602.54999999999984</v>
      </c>
      <c r="J118" s="378">
        <v>609.84999999999991</v>
      </c>
      <c r="K118" s="377">
        <v>595.25</v>
      </c>
      <c r="L118" s="377">
        <v>579.65</v>
      </c>
      <c r="M118" s="377">
        <v>0.52781</v>
      </c>
      <c r="N118" s="1"/>
      <c r="O118" s="1"/>
    </row>
    <row r="119" spans="1:15" ht="12.75" customHeight="1">
      <c r="A119" s="30">
        <v>109</v>
      </c>
      <c r="B119" s="436" t="s">
        <v>328</v>
      </c>
      <c r="C119" s="377">
        <v>2952.15</v>
      </c>
      <c r="D119" s="378">
        <v>2958.2166666666667</v>
      </c>
      <c r="E119" s="378">
        <v>2921.4333333333334</v>
      </c>
      <c r="F119" s="378">
        <v>2890.7166666666667</v>
      </c>
      <c r="G119" s="378">
        <v>2853.9333333333334</v>
      </c>
      <c r="H119" s="378">
        <v>2988.9333333333334</v>
      </c>
      <c r="I119" s="378">
        <v>3025.7166666666672</v>
      </c>
      <c r="J119" s="378">
        <v>3056.4333333333334</v>
      </c>
      <c r="K119" s="377">
        <v>2995</v>
      </c>
      <c r="L119" s="377">
        <v>2927.5</v>
      </c>
      <c r="M119" s="377">
        <v>0.55669999999999997</v>
      </c>
      <c r="N119" s="1"/>
      <c r="O119" s="1"/>
    </row>
    <row r="120" spans="1:15" ht="12.75" customHeight="1">
      <c r="A120" s="30">
        <v>110</v>
      </c>
      <c r="B120" s="436" t="s">
        <v>251</v>
      </c>
      <c r="C120" s="377">
        <v>435.55</v>
      </c>
      <c r="D120" s="378">
        <v>434.73333333333335</v>
      </c>
      <c r="E120" s="378">
        <v>429.86666666666667</v>
      </c>
      <c r="F120" s="378">
        <v>424.18333333333334</v>
      </c>
      <c r="G120" s="378">
        <v>419.31666666666666</v>
      </c>
      <c r="H120" s="378">
        <v>440.41666666666669</v>
      </c>
      <c r="I120" s="378">
        <v>445.28333333333336</v>
      </c>
      <c r="J120" s="378">
        <v>450.9666666666667</v>
      </c>
      <c r="K120" s="377">
        <v>439.6</v>
      </c>
      <c r="L120" s="377">
        <v>429.05</v>
      </c>
      <c r="M120" s="377">
        <v>14.61755</v>
      </c>
      <c r="N120" s="1"/>
      <c r="O120" s="1"/>
    </row>
    <row r="121" spans="1:15" ht="12.75" customHeight="1">
      <c r="A121" s="30">
        <v>111</v>
      </c>
      <c r="B121" s="436" t="s">
        <v>329</v>
      </c>
      <c r="C121" s="377">
        <v>243.5</v>
      </c>
      <c r="D121" s="378">
        <v>242.31666666666669</v>
      </c>
      <c r="E121" s="378">
        <v>239.63333333333338</v>
      </c>
      <c r="F121" s="378">
        <v>235.76666666666668</v>
      </c>
      <c r="G121" s="378">
        <v>233.08333333333337</v>
      </c>
      <c r="H121" s="378">
        <v>246.18333333333339</v>
      </c>
      <c r="I121" s="378">
        <v>248.86666666666673</v>
      </c>
      <c r="J121" s="378">
        <v>252.73333333333341</v>
      </c>
      <c r="K121" s="377">
        <v>245</v>
      </c>
      <c r="L121" s="377">
        <v>238.45</v>
      </c>
      <c r="M121" s="377">
        <v>0.98294999999999999</v>
      </c>
      <c r="N121" s="1"/>
      <c r="O121" s="1"/>
    </row>
    <row r="122" spans="1:15" ht="12.75" customHeight="1">
      <c r="A122" s="30">
        <v>112</v>
      </c>
      <c r="B122" s="436" t="s">
        <v>92</v>
      </c>
      <c r="C122" s="377">
        <v>143.94999999999999</v>
      </c>
      <c r="D122" s="378">
        <v>143.58333333333334</v>
      </c>
      <c r="E122" s="378">
        <v>142.86666666666667</v>
      </c>
      <c r="F122" s="378">
        <v>141.78333333333333</v>
      </c>
      <c r="G122" s="378">
        <v>141.06666666666666</v>
      </c>
      <c r="H122" s="378">
        <v>144.66666666666669</v>
      </c>
      <c r="I122" s="378">
        <v>145.38333333333333</v>
      </c>
      <c r="J122" s="378">
        <v>146.4666666666667</v>
      </c>
      <c r="K122" s="377">
        <v>144.30000000000001</v>
      </c>
      <c r="L122" s="377">
        <v>142.5</v>
      </c>
      <c r="M122" s="377">
        <v>7.5628700000000002</v>
      </c>
      <c r="N122" s="1"/>
      <c r="O122" s="1"/>
    </row>
    <row r="123" spans="1:15" ht="12.75" customHeight="1">
      <c r="A123" s="30">
        <v>113</v>
      </c>
      <c r="B123" s="436" t="s">
        <v>93</v>
      </c>
      <c r="C123" s="377">
        <v>964.55</v>
      </c>
      <c r="D123" s="378">
        <v>969.08333333333337</v>
      </c>
      <c r="E123" s="378">
        <v>946.26666666666677</v>
      </c>
      <c r="F123" s="378">
        <v>927.98333333333335</v>
      </c>
      <c r="G123" s="378">
        <v>905.16666666666674</v>
      </c>
      <c r="H123" s="378">
        <v>987.36666666666679</v>
      </c>
      <c r="I123" s="378">
        <v>1010.1833333333334</v>
      </c>
      <c r="J123" s="378">
        <v>1028.4666666666667</v>
      </c>
      <c r="K123" s="377">
        <v>991.9</v>
      </c>
      <c r="L123" s="377">
        <v>950.8</v>
      </c>
      <c r="M123" s="377">
        <v>12.986050000000001</v>
      </c>
      <c r="N123" s="1"/>
      <c r="O123" s="1"/>
    </row>
    <row r="124" spans="1:15" ht="12.75" customHeight="1">
      <c r="A124" s="30">
        <v>114</v>
      </c>
      <c r="B124" s="436" t="s">
        <v>346</v>
      </c>
      <c r="C124" s="377">
        <v>985.95</v>
      </c>
      <c r="D124" s="378">
        <v>994.9666666666667</v>
      </c>
      <c r="E124" s="378">
        <v>965.98333333333335</v>
      </c>
      <c r="F124" s="378">
        <v>946.01666666666665</v>
      </c>
      <c r="G124" s="378">
        <v>917.0333333333333</v>
      </c>
      <c r="H124" s="378">
        <v>1014.9333333333334</v>
      </c>
      <c r="I124" s="378">
        <v>1043.9166666666667</v>
      </c>
      <c r="J124" s="378">
        <v>1063.8833333333334</v>
      </c>
      <c r="K124" s="377">
        <v>1023.95</v>
      </c>
      <c r="L124" s="377">
        <v>975</v>
      </c>
      <c r="M124" s="377">
        <v>2.0935700000000002</v>
      </c>
      <c r="N124" s="1"/>
      <c r="O124" s="1"/>
    </row>
    <row r="125" spans="1:15" ht="12.75" customHeight="1">
      <c r="A125" s="30">
        <v>115</v>
      </c>
      <c r="B125" s="436" t="s">
        <v>94</v>
      </c>
      <c r="C125" s="377">
        <v>568.54999999999995</v>
      </c>
      <c r="D125" s="378">
        <v>566.05000000000007</v>
      </c>
      <c r="E125" s="378">
        <v>562.50000000000011</v>
      </c>
      <c r="F125" s="378">
        <v>556.45000000000005</v>
      </c>
      <c r="G125" s="378">
        <v>552.90000000000009</v>
      </c>
      <c r="H125" s="378">
        <v>572.10000000000014</v>
      </c>
      <c r="I125" s="378">
        <v>575.65000000000009</v>
      </c>
      <c r="J125" s="378">
        <v>581.70000000000016</v>
      </c>
      <c r="K125" s="377">
        <v>569.6</v>
      </c>
      <c r="L125" s="377">
        <v>560</v>
      </c>
      <c r="M125" s="377">
        <v>11.03105</v>
      </c>
      <c r="N125" s="1"/>
      <c r="O125" s="1"/>
    </row>
    <row r="126" spans="1:15" ht="12.75" customHeight="1">
      <c r="A126" s="30">
        <v>116</v>
      </c>
      <c r="B126" s="436" t="s">
        <v>252</v>
      </c>
      <c r="C126" s="377">
        <v>1983.65</v>
      </c>
      <c r="D126" s="378">
        <v>1983.5333333333335</v>
      </c>
      <c r="E126" s="378">
        <v>1958.116666666667</v>
      </c>
      <c r="F126" s="378">
        <v>1932.5833333333335</v>
      </c>
      <c r="G126" s="378">
        <v>1907.166666666667</v>
      </c>
      <c r="H126" s="378">
        <v>2009.0666666666671</v>
      </c>
      <c r="I126" s="378">
        <v>2034.4833333333336</v>
      </c>
      <c r="J126" s="378">
        <v>2060.0166666666673</v>
      </c>
      <c r="K126" s="377">
        <v>2008.95</v>
      </c>
      <c r="L126" s="377">
        <v>1958</v>
      </c>
      <c r="M126" s="377">
        <v>1.18696</v>
      </c>
      <c r="N126" s="1"/>
      <c r="O126" s="1"/>
    </row>
    <row r="127" spans="1:15" ht="12.75" customHeight="1">
      <c r="A127" s="30">
        <v>117</v>
      </c>
      <c r="B127" s="436" t="s">
        <v>351</v>
      </c>
      <c r="C127" s="377">
        <v>386.85</v>
      </c>
      <c r="D127" s="378">
        <v>371.5333333333333</v>
      </c>
      <c r="E127" s="378">
        <v>350.41666666666663</v>
      </c>
      <c r="F127" s="378">
        <v>313.98333333333335</v>
      </c>
      <c r="G127" s="378">
        <v>292.86666666666667</v>
      </c>
      <c r="H127" s="378">
        <v>407.96666666666658</v>
      </c>
      <c r="I127" s="378">
        <v>429.08333333333326</v>
      </c>
      <c r="J127" s="378">
        <v>465.51666666666654</v>
      </c>
      <c r="K127" s="377">
        <v>392.65</v>
      </c>
      <c r="L127" s="377">
        <v>335.1</v>
      </c>
      <c r="M127" s="377">
        <v>63.190570000000001</v>
      </c>
      <c r="N127" s="1"/>
      <c r="O127" s="1"/>
    </row>
    <row r="128" spans="1:15" ht="12.75" customHeight="1">
      <c r="A128" s="30">
        <v>118</v>
      </c>
      <c r="B128" s="436" t="s">
        <v>347</v>
      </c>
      <c r="C128" s="377">
        <v>85.4</v>
      </c>
      <c r="D128" s="378">
        <v>85.2</v>
      </c>
      <c r="E128" s="378">
        <v>84.4</v>
      </c>
      <c r="F128" s="378">
        <v>83.4</v>
      </c>
      <c r="G128" s="378">
        <v>82.600000000000009</v>
      </c>
      <c r="H128" s="378">
        <v>86.2</v>
      </c>
      <c r="I128" s="378">
        <v>86.999999999999986</v>
      </c>
      <c r="J128" s="378">
        <v>88</v>
      </c>
      <c r="K128" s="377">
        <v>86</v>
      </c>
      <c r="L128" s="377">
        <v>84.2</v>
      </c>
      <c r="M128" s="377">
        <v>7.39527</v>
      </c>
      <c r="N128" s="1"/>
      <c r="O128" s="1"/>
    </row>
    <row r="129" spans="1:15" ht="12.75" customHeight="1">
      <c r="A129" s="30">
        <v>119</v>
      </c>
      <c r="B129" s="436" t="s">
        <v>348</v>
      </c>
      <c r="C129" s="377">
        <v>1094.75</v>
      </c>
      <c r="D129" s="378">
        <v>1111.5833333333333</v>
      </c>
      <c r="E129" s="378">
        <v>1049.1666666666665</v>
      </c>
      <c r="F129" s="378">
        <v>1003.5833333333333</v>
      </c>
      <c r="G129" s="378">
        <v>941.16666666666652</v>
      </c>
      <c r="H129" s="378">
        <v>1157.1666666666665</v>
      </c>
      <c r="I129" s="378">
        <v>1219.583333333333</v>
      </c>
      <c r="J129" s="378">
        <v>1265.1666666666665</v>
      </c>
      <c r="K129" s="377">
        <v>1174</v>
      </c>
      <c r="L129" s="377">
        <v>1066</v>
      </c>
      <c r="M129" s="377">
        <v>13.612880000000001</v>
      </c>
      <c r="N129" s="1"/>
      <c r="O129" s="1"/>
    </row>
    <row r="130" spans="1:15" ht="12.75" customHeight="1">
      <c r="A130" s="30">
        <v>120</v>
      </c>
      <c r="B130" s="436" t="s">
        <v>95</v>
      </c>
      <c r="C130" s="377">
        <v>2567.75</v>
      </c>
      <c r="D130" s="378">
        <v>2569.1166666666668</v>
      </c>
      <c r="E130" s="378">
        <v>2533.7833333333338</v>
      </c>
      <c r="F130" s="378">
        <v>2499.8166666666671</v>
      </c>
      <c r="G130" s="378">
        <v>2464.483333333334</v>
      </c>
      <c r="H130" s="378">
        <v>2603.0833333333335</v>
      </c>
      <c r="I130" s="378">
        <v>2638.4166666666665</v>
      </c>
      <c r="J130" s="378">
        <v>2672.3833333333332</v>
      </c>
      <c r="K130" s="377">
        <v>2604.4499999999998</v>
      </c>
      <c r="L130" s="377">
        <v>2535.15</v>
      </c>
      <c r="M130" s="377">
        <v>4.3294600000000001</v>
      </c>
      <c r="N130" s="1"/>
      <c r="O130" s="1"/>
    </row>
    <row r="131" spans="1:15" ht="12.75" customHeight="1">
      <c r="A131" s="30">
        <v>121</v>
      </c>
      <c r="B131" s="436" t="s">
        <v>349</v>
      </c>
      <c r="C131" s="377">
        <v>293.75</v>
      </c>
      <c r="D131" s="378">
        <v>289.11666666666667</v>
      </c>
      <c r="E131" s="378">
        <v>283.23333333333335</v>
      </c>
      <c r="F131" s="378">
        <v>272.7166666666667</v>
      </c>
      <c r="G131" s="378">
        <v>266.83333333333337</v>
      </c>
      <c r="H131" s="378">
        <v>299.63333333333333</v>
      </c>
      <c r="I131" s="378">
        <v>305.51666666666665</v>
      </c>
      <c r="J131" s="378">
        <v>316.0333333333333</v>
      </c>
      <c r="K131" s="377">
        <v>295</v>
      </c>
      <c r="L131" s="377">
        <v>278.60000000000002</v>
      </c>
      <c r="M131" s="377">
        <v>79.606030000000004</v>
      </c>
      <c r="N131" s="1"/>
      <c r="O131" s="1"/>
    </row>
    <row r="132" spans="1:15" ht="12.75" customHeight="1">
      <c r="A132" s="30">
        <v>122</v>
      </c>
      <c r="B132" s="436" t="s">
        <v>253</v>
      </c>
      <c r="C132" s="377">
        <v>152.5</v>
      </c>
      <c r="D132" s="378">
        <v>152.18333333333334</v>
      </c>
      <c r="E132" s="378">
        <v>149.81666666666666</v>
      </c>
      <c r="F132" s="378">
        <v>147.13333333333333</v>
      </c>
      <c r="G132" s="378">
        <v>144.76666666666665</v>
      </c>
      <c r="H132" s="378">
        <v>154.86666666666667</v>
      </c>
      <c r="I132" s="378">
        <v>157.23333333333335</v>
      </c>
      <c r="J132" s="378">
        <v>159.91666666666669</v>
      </c>
      <c r="K132" s="377">
        <v>154.55000000000001</v>
      </c>
      <c r="L132" s="377">
        <v>149.5</v>
      </c>
      <c r="M132" s="377">
        <v>9.7111499999999999</v>
      </c>
      <c r="N132" s="1"/>
      <c r="O132" s="1"/>
    </row>
    <row r="133" spans="1:15" ht="12.75" customHeight="1">
      <c r="A133" s="30">
        <v>123</v>
      </c>
      <c r="B133" s="436" t="s">
        <v>350</v>
      </c>
      <c r="C133" s="377">
        <v>747.1</v>
      </c>
      <c r="D133" s="378">
        <v>749.5</v>
      </c>
      <c r="E133" s="378">
        <v>741.7</v>
      </c>
      <c r="F133" s="378">
        <v>736.30000000000007</v>
      </c>
      <c r="G133" s="378">
        <v>728.50000000000011</v>
      </c>
      <c r="H133" s="378">
        <v>754.9</v>
      </c>
      <c r="I133" s="378">
        <v>762.69999999999993</v>
      </c>
      <c r="J133" s="378">
        <v>768.09999999999991</v>
      </c>
      <c r="K133" s="377">
        <v>757.3</v>
      </c>
      <c r="L133" s="377">
        <v>744.1</v>
      </c>
      <c r="M133" s="377">
        <v>0.27981</v>
      </c>
      <c r="N133" s="1"/>
      <c r="O133" s="1"/>
    </row>
    <row r="134" spans="1:15" ht="12.75" customHeight="1">
      <c r="A134" s="30">
        <v>124</v>
      </c>
      <c r="B134" s="436" t="s">
        <v>96</v>
      </c>
      <c r="C134" s="377">
        <v>4481.5</v>
      </c>
      <c r="D134" s="378">
        <v>4498.833333333333</v>
      </c>
      <c r="E134" s="378">
        <v>4447.6666666666661</v>
      </c>
      <c r="F134" s="378">
        <v>4413.833333333333</v>
      </c>
      <c r="G134" s="378">
        <v>4362.6666666666661</v>
      </c>
      <c r="H134" s="378">
        <v>4532.6666666666661</v>
      </c>
      <c r="I134" s="378">
        <v>4583.8333333333321</v>
      </c>
      <c r="J134" s="378">
        <v>4617.6666666666661</v>
      </c>
      <c r="K134" s="377">
        <v>4550</v>
      </c>
      <c r="L134" s="377">
        <v>4465</v>
      </c>
      <c r="M134" s="377">
        <v>3.65211</v>
      </c>
      <c r="N134" s="1"/>
      <c r="O134" s="1"/>
    </row>
    <row r="135" spans="1:15" ht="12.75" customHeight="1">
      <c r="A135" s="30">
        <v>125</v>
      </c>
      <c r="B135" s="436" t="s">
        <v>254</v>
      </c>
      <c r="C135" s="377">
        <v>5259.2</v>
      </c>
      <c r="D135" s="378">
        <v>5257.6333333333332</v>
      </c>
      <c r="E135" s="378">
        <v>5211.5666666666666</v>
      </c>
      <c r="F135" s="378">
        <v>5163.9333333333334</v>
      </c>
      <c r="G135" s="378">
        <v>5117.8666666666668</v>
      </c>
      <c r="H135" s="378">
        <v>5305.2666666666664</v>
      </c>
      <c r="I135" s="378">
        <v>5351.3333333333321</v>
      </c>
      <c r="J135" s="378">
        <v>5398.9666666666662</v>
      </c>
      <c r="K135" s="377">
        <v>5303.7</v>
      </c>
      <c r="L135" s="377">
        <v>5210</v>
      </c>
      <c r="M135" s="377">
        <v>2.5853799999999998</v>
      </c>
      <c r="N135" s="1"/>
      <c r="O135" s="1"/>
    </row>
    <row r="136" spans="1:15" ht="12.75" customHeight="1">
      <c r="A136" s="30">
        <v>126</v>
      </c>
      <c r="B136" s="436" t="s">
        <v>98</v>
      </c>
      <c r="C136" s="377">
        <v>408.25</v>
      </c>
      <c r="D136" s="378">
        <v>406.23333333333335</v>
      </c>
      <c r="E136" s="378">
        <v>400.61666666666667</v>
      </c>
      <c r="F136" s="378">
        <v>392.98333333333335</v>
      </c>
      <c r="G136" s="378">
        <v>387.36666666666667</v>
      </c>
      <c r="H136" s="378">
        <v>413.86666666666667</v>
      </c>
      <c r="I136" s="378">
        <v>419.48333333333335</v>
      </c>
      <c r="J136" s="378">
        <v>427.11666666666667</v>
      </c>
      <c r="K136" s="377">
        <v>411.85</v>
      </c>
      <c r="L136" s="377">
        <v>398.6</v>
      </c>
      <c r="M136" s="377">
        <v>62.373820000000002</v>
      </c>
      <c r="N136" s="1"/>
      <c r="O136" s="1"/>
    </row>
    <row r="137" spans="1:15" ht="12.75" customHeight="1">
      <c r="A137" s="30">
        <v>127</v>
      </c>
      <c r="B137" s="436" t="s">
        <v>245</v>
      </c>
      <c r="C137" s="377">
        <v>4483.3999999999996</v>
      </c>
      <c r="D137" s="378">
        <v>4451.1333333333332</v>
      </c>
      <c r="E137" s="378">
        <v>4397.2666666666664</v>
      </c>
      <c r="F137" s="378">
        <v>4311.1333333333332</v>
      </c>
      <c r="G137" s="378">
        <v>4257.2666666666664</v>
      </c>
      <c r="H137" s="378">
        <v>4537.2666666666664</v>
      </c>
      <c r="I137" s="378">
        <v>4591.1333333333332</v>
      </c>
      <c r="J137" s="378">
        <v>4677.2666666666664</v>
      </c>
      <c r="K137" s="377">
        <v>4505</v>
      </c>
      <c r="L137" s="377">
        <v>4365</v>
      </c>
      <c r="M137" s="377">
        <v>5.7988600000000003</v>
      </c>
      <c r="N137" s="1"/>
      <c r="O137" s="1"/>
    </row>
    <row r="138" spans="1:15" ht="12.75" customHeight="1">
      <c r="A138" s="30">
        <v>128</v>
      </c>
      <c r="B138" s="436" t="s">
        <v>99</v>
      </c>
      <c r="C138" s="377">
        <v>4684.95</v>
      </c>
      <c r="D138" s="378">
        <v>4691.4333333333334</v>
      </c>
      <c r="E138" s="378">
        <v>4648.4666666666672</v>
      </c>
      <c r="F138" s="378">
        <v>4611.9833333333336</v>
      </c>
      <c r="G138" s="378">
        <v>4569.0166666666673</v>
      </c>
      <c r="H138" s="378">
        <v>4727.916666666667</v>
      </c>
      <c r="I138" s="378">
        <v>4770.8833333333323</v>
      </c>
      <c r="J138" s="378">
        <v>4807.3666666666668</v>
      </c>
      <c r="K138" s="377">
        <v>4734.3999999999996</v>
      </c>
      <c r="L138" s="377">
        <v>4654.95</v>
      </c>
      <c r="M138" s="377">
        <v>3.0788700000000002</v>
      </c>
      <c r="N138" s="1"/>
      <c r="O138" s="1"/>
    </row>
    <row r="139" spans="1:15" ht="12.75" customHeight="1">
      <c r="A139" s="30">
        <v>129</v>
      </c>
      <c r="B139" s="436" t="s">
        <v>565</v>
      </c>
      <c r="C139" s="377">
        <v>2777.3</v>
      </c>
      <c r="D139" s="378">
        <v>2782.0833333333335</v>
      </c>
      <c r="E139" s="378">
        <v>2730.2166666666672</v>
      </c>
      <c r="F139" s="378">
        <v>2683.1333333333337</v>
      </c>
      <c r="G139" s="378">
        <v>2631.2666666666673</v>
      </c>
      <c r="H139" s="378">
        <v>2829.166666666667</v>
      </c>
      <c r="I139" s="378">
        <v>2881.0333333333328</v>
      </c>
      <c r="J139" s="378">
        <v>2928.1166666666668</v>
      </c>
      <c r="K139" s="377">
        <v>2833.95</v>
      </c>
      <c r="L139" s="377">
        <v>2735</v>
      </c>
      <c r="M139" s="377">
        <v>0.73628000000000005</v>
      </c>
      <c r="N139" s="1"/>
      <c r="O139" s="1"/>
    </row>
    <row r="140" spans="1:15" ht="12.75" customHeight="1">
      <c r="A140" s="30">
        <v>130</v>
      </c>
      <c r="B140" s="436" t="s">
        <v>355</v>
      </c>
      <c r="C140" s="377">
        <v>71.099999999999994</v>
      </c>
      <c r="D140" s="378">
        <v>71.016666666666666</v>
      </c>
      <c r="E140" s="378">
        <v>70.383333333333326</v>
      </c>
      <c r="F140" s="378">
        <v>69.666666666666657</v>
      </c>
      <c r="G140" s="378">
        <v>69.033333333333317</v>
      </c>
      <c r="H140" s="378">
        <v>71.733333333333334</v>
      </c>
      <c r="I140" s="378">
        <v>72.366666666666688</v>
      </c>
      <c r="J140" s="378">
        <v>73.083333333333343</v>
      </c>
      <c r="K140" s="377">
        <v>71.650000000000006</v>
      </c>
      <c r="L140" s="377">
        <v>70.3</v>
      </c>
      <c r="M140" s="377">
        <v>6.6535000000000002</v>
      </c>
      <c r="N140" s="1"/>
      <c r="O140" s="1"/>
    </row>
    <row r="141" spans="1:15" ht="12.75" customHeight="1">
      <c r="A141" s="30">
        <v>131</v>
      </c>
      <c r="B141" s="436" t="s">
        <v>100</v>
      </c>
      <c r="C141" s="377">
        <v>2718.7</v>
      </c>
      <c r="D141" s="378">
        <v>2716.9833333333331</v>
      </c>
      <c r="E141" s="378">
        <v>2687.1666666666661</v>
      </c>
      <c r="F141" s="378">
        <v>2655.6333333333328</v>
      </c>
      <c r="G141" s="378">
        <v>2625.8166666666657</v>
      </c>
      <c r="H141" s="378">
        <v>2748.5166666666664</v>
      </c>
      <c r="I141" s="378">
        <v>2778.333333333333</v>
      </c>
      <c r="J141" s="378">
        <v>2809.8666666666668</v>
      </c>
      <c r="K141" s="377">
        <v>2746.8</v>
      </c>
      <c r="L141" s="377">
        <v>2685.45</v>
      </c>
      <c r="M141" s="377">
        <v>7.6988000000000003</v>
      </c>
      <c r="N141" s="1"/>
      <c r="O141" s="1"/>
    </row>
    <row r="142" spans="1:15" ht="12.75" customHeight="1">
      <c r="A142" s="30">
        <v>132</v>
      </c>
      <c r="B142" s="436" t="s">
        <v>352</v>
      </c>
      <c r="C142" s="377">
        <v>509</v>
      </c>
      <c r="D142" s="378">
        <v>506.3</v>
      </c>
      <c r="E142" s="378">
        <v>499</v>
      </c>
      <c r="F142" s="378">
        <v>489</v>
      </c>
      <c r="G142" s="378">
        <v>481.7</v>
      </c>
      <c r="H142" s="378">
        <v>516.29999999999995</v>
      </c>
      <c r="I142" s="378">
        <v>523.60000000000014</v>
      </c>
      <c r="J142" s="378">
        <v>533.6</v>
      </c>
      <c r="K142" s="377">
        <v>513.6</v>
      </c>
      <c r="L142" s="377">
        <v>496.3</v>
      </c>
      <c r="M142" s="377">
        <v>4.42889</v>
      </c>
      <c r="N142" s="1"/>
      <c r="O142" s="1"/>
    </row>
    <row r="143" spans="1:15" ht="12.75" customHeight="1">
      <c r="A143" s="30">
        <v>133</v>
      </c>
      <c r="B143" s="436" t="s">
        <v>353</v>
      </c>
      <c r="C143" s="377">
        <v>139.25</v>
      </c>
      <c r="D143" s="378">
        <v>138.54999999999998</v>
      </c>
      <c r="E143" s="378">
        <v>136.34999999999997</v>
      </c>
      <c r="F143" s="378">
        <v>133.44999999999999</v>
      </c>
      <c r="G143" s="378">
        <v>131.24999999999997</v>
      </c>
      <c r="H143" s="378">
        <v>141.44999999999996</v>
      </c>
      <c r="I143" s="378">
        <v>143.64999999999995</v>
      </c>
      <c r="J143" s="378">
        <v>146.54999999999995</v>
      </c>
      <c r="K143" s="377">
        <v>140.75</v>
      </c>
      <c r="L143" s="377">
        <v>135.65</v>
      </c>
      <c r="M143" s="377">
        <v>2.0325000000000002</v>
      </c>
      <c r="N143" s="1"/>
      <c r="O143" s="1"/>
    </row>
    <row r="144" spans="1:15" ht="12.75" customHeight="1">
      <c r="A144" s="30">
        <v>134</v>
      </c>
      <c r="B144" s="436" t="s">
        <v>356</v>
      </c>
      <c r="C144" s="377">
        <v>373.85</v>
      </c>
      <c r="D144" s="378">
        <v>367.39999999999992</v>
      </c>
      <c r="E144" s="378">
        <v>352.09999999999985</v>
      </c>
      <c r="F144" s="378">
        <v>330.34999999999991</v>
      </c>
      <c r="G144" s="378">
        <v>315.04999999999984</v>
      </c>
      <c r="H144" s="378">
        <v>389.14999999999986</v>
      </c>
      <c r="I144" s="378">
        <v>404.44999999999993</v>
      </c>
      <c r="J144" s="378">
        <v>426.19999999999987</v>
      </c>
      <c r="K144" s="377">
        <v>382.7</v>
      </c>
      <c r="L144" s="377">
        <v>345.65</v>
      </c>
      <c r="M144" s="377">
        <v>21.800979999999999</v>
      </c>
      <c r="N144" s="1"/>
      <c r="O144" s="1"/>
    </row>
    <row r="145" spans="1:15" ht="12.75" customHeight="1">
      <c r="A145" s="30">
        <v>135</v>
      </c>
      <c r="B145" s="436" t="s">
        <v>255</v>
      </c>
      <c r="C145" s="377">
        <v>485.95</v>
      </c>
      <c r="D145" s="378">
        <v>487.11666666666662</v>
      </c>
      <c r="E145" s="378">
        <v>478.98333333333323</v>
      </c>
      <c r="F145" s="378">
        <v>472.01666666666659</v>
      </c>
      <c r="G145" s="378">
        <v>463.88333333333321</v>
      </c>
      <c r="H145" s="378">
        <v>494.08333333333326</v>
      </c>
      <c r="I145" s="378">
        <v>502.21666666666658</v>
      </c>
      <c r="J145" s="378">
        <v>509.18333333333328</v>
      </c>
      <c r="K145" s="377">
        <v>495.25</v>
      </c>
      <c r="L145" s="377">
        <v>480.15</v>
      </c>
      <c r="M145" s="377">
        <v>6.88368</v>
      </c>
      <c r="N145" s="1"/>
      <c r="O145" s="1"/>
    </row>
    <row r="146" spans="1:15" ht="12.75" customHeight="1">
      <c r="A146" s="30">
        <v>136</v>
      </c>
      <c r="B146" s="436" t="s">
        <v>256</v>
      </c>
      <c r="C146" s="377">
        <v>1673.75</v>
      </c>
      <c r="D146" s="378">
        <v>1673.8500000000001</v>
      </c>
      <c r="E146" s="378">
        <v>1644.9000000000003</v>
      </c>
      <c r="F146" s="378">
        <v>1616.0500000000002</v>
      </c>
      <c r="G146" s="378">
        <v>1587.1000000000004</v>
      </c>
      <c r="H146" s="378">
        <v>1702.7000000000003</v>
      </c>
      <c r="I146" s="378">
        <v>1731.65</v>
      </c>
      <c r="J146" s="378">
        <v>1760.5000000000002</v>
      </c>
      <c r="K146" s="377">
        <v>1702.8</v>
      </c>
      <c r="L146" s="377">
        <v>1645</v>
      </c>
      <c r="M146" s="377">
        <v>0.21845000000000001</v>
      </c>
      <c r="N146" s="1"/>
      <c r="O146" s="1"/>
    </row>
    <row r="147" spans="1:15" ht="12.75" customHeight="1">
      <c r="A147" s="30">
        <v>137</v>
      </c>
      <c r="B147" s="436" t="s">
        <v>357</v>
      </c>
      <c r="C147" s="377">
        <v>71.2</v>
      </c>
      <c r="D147" s="378">
        <v>71.283333333333346</v>
      </c>
      <c r="E147" s="378">
        <v>70.666666666666686</v>
      </c>
      <c r="F147" s="378">
        <v>70.13333333333334</v>
      </c>
      <c r="G147" s="378">
        <v>69.51666666666668</v>
      </c>
      <c r="H147" s="378">
        <v>71.816666666666691</v>
      </c>
      <c r="I147" s="378">
        <v>72.433333333333337</v>
      </c>
      <c r="J147" s="378">
        <v>72.966666666666697</v>
      </c>
      <c r="K147" s="377">
        <v>71.900000000000006</v>
      </c>
      <c r="L147" s="377">
        <v>70.75</v>
      </c>
      <c r="M147" s="377">
        <v>13.054349999999999</v>
      </c>
      <c r="N147" s="1"/>
      <c r="O147" s="1"/>
    </row>
    <row r="148" spans="1:15" ht="12.75" customHeight="1">
      <c r="A148" s="30">
        <v>138</v>
      </c>
      <c r="B148" s="436" t="s">
        <v>354</v>
      </c>
      <c r="C148" s="377">
        <v>194.75</v>
      </c>
      <c r="D148" s="378">
        <v>195.36666666666667</v>
      </c>
      <c r="E148" s="378">
        <v>192.48333333333335</v>
      </c>
      <c r="F148" s="378">
        <v>190.21666666666667</v>
      </c>
      <c r="G148" s="378">
        <v>187.33333333333334</v>
      </c>
      <c r="H148" s="378">
        <v>197.63333333333335</v>
      </c>
      <c r="I148" s="378">
        <v>200.51666666666668</v>
      </c>
      <c r="J148" s="378">
        <v>202.78333333333336</v>
      </c>
      <c r="K148" s="377">
        <v>198.25</v>
      </c>
      <c r="L148" s="377">
        <v>193.1</v>
      </c>
      <c r="M148" s="377">
        <v>2.41093</v>
      </c>
      <c r="N148" s="1"/>
      <c r="O148" s="1"/>
    </row>
    <row r="149" spans="1:15" ht="12.75" customHeight="1">
      <c r="A149" s="30">
        <v>139</v>
      </c>
      <c r="B149" s="436" t="s">
        <v>358</v>
      </c>
      <c r="C149" s="377">
        <v>116.45</v>
      </c>
      <c r="D149" s="378">
        <v>116.48333333333333</v>
      </c>
      <c r="E149" s="378">
        <v>114.21666666666667</v>
      </c>
      <c r="F149" s="378">
        <v>111.98333333333333</v>
      </c>
      <c r="G149" s="378">
        <v>109.71666666666667</v>
      </c>
      <c r="H149" s="378">
        <v>118.71666666666667</v>
      </c>
      <c r="I149" s="378">
        <v>120.98333333333335</v>
      </c>
      <c r="J149" s="378">
        <v>123.21666666666667</v>
      </c>
      <c r="K149" s="377">
        <v>118.75</v>
      </c>
      <c r="L149" s="377">
        <v>114.25</v>
      </c>
      <c r="M149" s="377">
        <v>7.9941700000000004</v>
      </c>
      <c r="N149" s="1"/>
      <c r="O149" s="1"/>
    </row>
    <row r="150" spans="1:15" ht="12.75" customHeight="1">
      <c r="A150" s="30">
        <v>140</v>
      </c>
      <c r="B150" s="436" t="s">
        <v>839</v>
      </c>
      <c r="C150" s="377">
        <v>56.2</v>
      </c>
      <c r="D150" s="378">
        <v>56.550000000000004</v>
      </c>
      <c r="E150" s="378">
        <v>55.650000000000006</v>
      </c>
      <c r="F150" s="378">
        <v>55.1</v>
      </c>
      <c r="G150" s="378">
        <v>54.2</v>
      </c>
      <c r="H150" s="378">
        <v>57.100000000000009</v>
      </c>
      <c r="I150" s="378">
        <v>58</v>
      </c>
      <c r="J150" s="378">
        <v>58.550000000000011</v>
      </c>
      <c r="K150" s="377">
        <v>57.45</v>
      </c>
      <c r="L150" s="377">
        <v>56</v>
      </c>
      <c r="M150" s="377">
        <v>18.068750000000001</v>
      </c>
      <c r="N150" s="1"/>
      <c r="O150" s="1"/>
    </row>
    <row r="151" spans="1:15" ht="12.75" customHeight="1">
      <c r="A151" s="30">
        <v>141</v>
      </c>
      <c r="B151" s="436" t="s">
        <v>359</v>
      </c>
      <c r="C151" s="377">
        <v>748.8</v>
      </c>
      <c r="D151" s="378">
        <v>747.68333333333339</v>
      </c>
      <c r="E151" s="378">
        <v>732.11666666666679</v>
      </c>
      <c r="F151" s="378">
        <v>715.43333333333339</v>
      </c>
      <c r="G151" s="378">
        <v>699.86666666666679</v>
      </c>
      <c r="H151" s="378">
        <v>764.36666666666679</v>
      </c>
      <c r="I151" s="378">
        <v>779.93333333333339</v>
      </c>
      <c r="J151" s="378">
        <v>796.61666666666679</v>
      </c>
      <c r="K151" s="377">
        <v>763.25</v>
      </c>
      <c r="L151" s="377">
        <v>731</v>
      </c>
      <c r="M151" s="377">
        <v>0.66464000000000001</v>
      </c>
      <c r="N151" s="1"/>
      <c r="O151" s="1"/>
    </row>
    <row r="152" spans="1:15" ht="12.75" customHeight="1">
      <c r="A152" s="30">
        <v>142</v>
      </c>
      <c r="B152" s="436" t="s">
        <v>101</v>
      </c>
      <c r="C152" s="377">
        <v>1866.5</v>
      </c>
      <c r="D152" s="378">
        <v>1863.95</v>
      </c>
      <c r="E152" s="378">
        <v>1858.0500000000002</v>
      </c>
      <c r="F152" s="378">
        <v>1849.6000000000001</v>
      </c>
      <c r="G152" s="378">
        <v>1843.7000000000003</v>
      </c>
      <c r="H152" s="378">
        <v>1872.4</v>
      </c>
      <c r="I152" s="378">
        <v>1878.3000000000002</v>
      </c>
      <c r="J152" s="378">
        <v>1886.75</v>
      </c>
      <c r="K152" s="377">
        <v>1869.85</v>
      </c>
      <c r="L152" s="377">
        <v>1855.5</v>
      </c>
      <c r="M152" s="377">
        <v>3.1154000000000002</v>
      </c>
      <c r="N152" s="1"/>
      <c r="O152" s="1"/>
    </row>
    <row r="153" spans="1:15" ht="12.75" customHeight="1">
      <c r="A153" s="30">
        <v>143</v>
      </c>
      <c r="B153" s="436" t="s">
        <v>102</v>
      </c>
      <c r="C153" s="377">
        <v>179.95</v>
      </c>
      <c r="D153" s="378">
        <v>179.46666666666667</v>
      </c>
      <c r="E153" s="378">
        <v>177.93333333333334</v>
      </c>
      <c r="F153" s="378">
        <v>175.91666666666666</v>
      </c>
      <c r="G153" s="378">
        <v>174.38333333333333</v>
      </c>
      <c r="H153" s="378">
        <v>181.48333333333335</v>
      </c>
      <c r="I153" s="378">
        <v>183.01666666666671</v>
      </c>
      <c r="J153" s="378">
        <v>185.03333333333336</v>
      </c>
      <c r="K153" s="377">
        <v>181</v>
      </c>
      <c r="L153" s="377">
        <v>177.45</v>
      </c>
      <c r="M153" s="377">
        <v>21.364190000000001</v>
      </c>
      <c r="N153" s="1"/>
      <c r="O153" s="1"/>
    </row>
    <row r="154" spans="1:15" ht="12.75" customHeight="1">
      <c r="A154" s="30">
        <v>144</v>
      </c>
      <c r="B154" s="436" t="s">
        <v>840</v>
      </c>
      <c r="C154" s="377">
        <v>151.80000000000001</v>
      </c>
      <c r="D154" s="378">
        <v>150.58333333333334</v>
      </c>
      <c r="E154" s="378">
        <v>147.2166666666667</v>
      </c>
      <c r="F154" s="378">
        <v>142.63333333333335</v>
      </c>
      <c r="G154" s="378">
        <v>139.26666666666671</v>
      </c>
      <c r="H154" s="378">
        <v>155.16666666666669</v>
      </c>
      <c r="I154" s="378">
        <v>158.5333333333333</v>
      </c>
      <c r="J154" s="378">
        <v>163.11666666666667</v>
      </c>
      <c r="K154" s="377">
        <v>153.94999999999999</v>
      </c>
      <c r="L154" s="377">
        <v>146</v>
      </c>
      <c r="M154" s="377">
        <v>16.655049999999999</v>
      </c>
      <c r="N154" s="1"/>
      <c r="O154" s="1"/>
    </row>
    <row r="155" spans="1:15" ht="12.75" customHeight="1">
      <c r="A155" s="30">
        <v>145</v>
      </c>
      <c r="B155" s="436" t="s">
        <v>360</v>
      </c>
      <c r="C155" s="377">
        <v>291.39999999999998</v>
      </c>
      <c r="D155" s="378">
        <v>293.68333333333334</v>
      </c>
      <c r="E155" s="378">
        <v>287.76666666666665</v>
      </c>
      <c r="F155" s="378">
        <v>284.13333333333333</v>
      </c>
      <c r="G155" s="378">
        <v>278.21666666666664</v>
      </c>
      <c r="H155" s="378">
        <v>297.31666666666666</v>
      </c>
      <c r="I155" s="378">
        <v>303.23333333333329</v>
      </c>
      <c r="J155" s="378">
        <v>306.86666666666667</v>
      </c>
      <c r="K155" s="377">
        <v>299.60000000000002</v>
      </c>
      <c r="L155" s="377">
        <v>290.05</v>
      </c>
      <c r="M155" s="377">
        <v>3.3047200000000001</v>
      </c>
      <c r="N155" s="1"/>
      <c r="O155" s="1"/>
    </row>
    <row r="156" spans="1:15" ht="12.75" customHeight="1">
      <c r="A156" s="30">
        <v>146</v>
      </c>
      <c r="B156" s="436" t="s">
        <v>103</v>
      </c>
      <c r="C156" s="377">
        <v>98.55</v>
      </c>
      <c r="D156" s="378">
        <v>98.55</v>
      </c>
      <c r="E156" s="378">
        <v>97.3</v>
      </c>
      <c r="F156" s="378">
        <v>96.05</v>
      </c>
      <c r="G156" s="378">
        <v>94.8</v>
      </c>
      <c r="H156" s="378">
        <v>99.8</v>
      </c>
      <c r="I156" s="378">
        <v>101.05</v>
      </c>
      <c r="J156" s="378">
        <v>102.3</v>
      </c>
      <c r="K156" s="377">
        <v>99.8</v>
      </c>
      <c r="L156" s="377">
        <v>97.3</v>
      </c>
      <c r="M156" s="377">
        <v>129.24189999999999</v>
      </c>
      <c r="N156" s="1"/>
      <c r="O156" s="1"/>
    </row>
    <row r="157" spans="1:15" ht="12.75" customHeight="1">
      <c r="A157" s="30">
        <v>147</v>
      </c>
      <c r="B157" s="436" t="s">
        <v>362</v>
      </c>
      <c r="C157" s="377">
        <v>524.85</v>
      </c>
      <c r="D157" s="378">
        <v>526.2166666666667</v>
      </c>
      <c r="E157" s="378">
        <v>521.58333333333337</v>
      </c>
      <c r="F157" s="378">
        <v>518.31666666666672</v>
      </c>
      <c r="G157" s="378">
        <v>513.68333333333339</v>
      </c>
      <c r="H157" s="378">
        <v>529.48333333333335</v>
      </c>
      <c r="I157" s="378">
        <v>534.11666666666656</v>
      </c>
      <c r="J157" s="378">
        <v>537.38333333333333</v>
      </c>
      <c r="K157" s="377">
        <v>530.85</v>
      </c>
      <c r="L157" s="377">
        <v>522.95000000000005</v>
      </c>
      <c r="M157" s="377">
        <v>1.1277200000000001</v>
      </c>
      <c r="N157" s="1"/>
      <c r="O157" s="1"/>
    </row>
    <row r="158" spans="1:15" ht="12.75" customHeight="1">
      <c r="A158" s="30">
        <v>148</v>
      </c>
      <c r="B158" s="436" t="s">
        <v>361</v>
      </c>
      <c r="C158" s="377">
        <v>3674.7</v>
      </c>
      <c r="D158" s="378">
        <v>3663.0499999999997</v>
      </c>
      <c r="E158" s="378">
        <v>3587.2999999999993</v>
      </c>
      <c r="F158" s="378">
        <v>3499.8999999999996</v>
      </c>
      <c r="G158" s="378">
        <v>3424.1499999999992</v>
      </c>
      <c r="H158" s="378">
        <v>3750.4499999999994</v>
      </c>
      <c r="I158" s="378">
        <v>3826.2000000000003</v>
      </c>
      <c r="J158" s="378">
        <v>3913.5999999999995</v>
      </c>
      <c r="K158" s="377">
        <v>3738.8</v>
      </c>
      <c r="L158" s="377">
        <v>3575.65</v>
      </c>
      <c r="M158" s="377">
        <v>0.50416000000000005</v>
      </c>
      <c r="N158" s="1"/>
      <c r="O158" s="1"/>
    </row>
    <row r="159" spans="1:15" ht="12.75" customHeight="1">
      <c r="A159" s="30">
        <v>149</v>
      </c>
      <c r="B159" s="436" t="s">
        <v>363</v>
      </c>
      <c r="C159" s="377">
        <v>193.55</v>
      </c>
      <c r="D159" s="378">
        <v>194.18333333333331</v>
      </c>
      <c r="E159" s="378">
        <v>191.91666666666663</v>
      </c>
      <c r="F159" s="378">
        <v>190.28333333333333</v>
      </c>
      <c r="G159" s="378">
        <v>188.01666666666665</v>
      </c>
      <c r="H159" s="378">
        <v>195.81666666666661</v>
      </c>
      <c r="I159" s="378">
        <v>198.08333333333331</v>
      </c>
      <c r="J159" s="378">
        <v>199.71666666666658</v>
      </c>
      <c r="K159" s="377">
        <v>196.45</v>
      </c>
      <c r="L159" s="377">
        <v>192.55</v>
      </c>
      <c r="M159" s="377">
        <v>3.7439300000000002</v>
      </c>
      <c r="N159" s="1"/>
      <c r="O159" s="1"/>
    </row>
    <row r="160" spans="1:15" ht="12.75" customHeight="1">
      <c r="A160" s="30">
        <v>150</v>
      </c>
      <c r="B160" s="436" t="s">
        <v>380</v>
      </c>
      <c r="C160" s="377">
        <v>2764</v>
      </c>
      <c r="D160" s="378">
        <v>2760.35</v>
      </c>
      <c r="E160" s="378">
        <v>2701.7999999999997</v>
      </c>
      <c r="F160" s="378">
        <v>2639.6</v>
      </c>
      <c r="G160" s="378">
        <v>2581.0499999999997</v>
      </c>
      <c r="H160" s="378">
        <v>2822.5499999999997</v>
      </c>
      <c r="I160" s="378">
        <v>2881.1</v>
      </c>
      <c r="J160" s="378">
        <v>2943.2999999999997</v>
      </c>
      <c r="K160" s="377">
        <v>2818.9</v>
      </c>
      <c r="L160" s="377">
        <v>2698.15</v>
      </c>
      <c r="M160" s="377">
        <v>0.85309999999999997</v>
      </c>
      <c r="N160" s="1"/>
      <c r="O160" s="1"/>
    </row>
    <row r="161" spans="1:15" ht="12.75" customHeight="1">
      <c r="A161" s="30">
        <v>151</v>
      </c>
      <c r="B161" s="436" t="s">
        <v>257</v>
      </c>
      <c r="C161" s="377">
        <v>286.5</v>
      </c>
      <c r="D161" s="378">
        <v>286.86666666666667</v>
      </c>
      <c r="E161" s="378">
        <v>283.73333333333335</v>
      </c>
      <c r="F161" s="378">
        <v>280.9666666666667</v>
      </c>
      <c r="G161" s="378">
        <v>277.83333333333337</v>
      </c>
      <c r="H161" s="378">
        <v>289.63333333333333</v>
      </c>
      <c r="I161" s="378">
        <v>292.76666666666665</v>
      </c>
      <c r="J161" s="378">
        <v>295.5333333333333</v>
      </c>
      <c r="K161" s="377">
        <v>290</v>
      </c>
      <c r="L161" s="377">
        <v>284.10000000000002</v>
      </c>
      <c r="M161" s="377">
        <v>7.7832999999999997</v>
      </c>
      <c r="N161" s="1"/>
      <c r="O161" s="1"/>
    </row>
    <row r="162" spans="1:15" ht="12.75" customHeight="1">
      <c r="A162" s="30">
        <v>152</v>
      </c>
      <c r="B162" s="436" t="s">
        <v>366</v>
      </c>
      <c r="C162" s="377">
        <v>50.8</v>
      </c>
      <c r="D162" s="378">
        <v>50.65</v>
      </c>
      <c r="E162" s="378">
        <v>49.8</v>
      </c>
      <c r="F162" s="378">
        <v>48.8</v>
      </c>
      <c r="G162" s="378">
        <v>47.949999999999996</v>
      </c>
      <c r="H162" s="378">
        <v>51.65</v>
      </c>
      <c r="I162" s="378">
        <v>52.500000000000007</v>
      </c>
      <c r="J162" s="378">
        <v>53.5</v>
      </c>
      <c r="K162" s="377">
        <v>51.5</v>
      </c>
      <c r="L162" s="377">
        <v>49.65</v>
      </c>
      <c r="M162" s="377">
        <v>21.39639</v>
      </c>
      <c r="N162" s="1"/>
      <c r="O162" s="1"/>
    </row>
    <row r="163" spans="1:15" ht="12.75" customHeight="1">
      <c r="A163" s="30">
        <v>153</v>
      </c>
      <c r="B163" s="436" t="s">
        <v>364</v>
      </c>
      <c r="C163" s="377">
        <v>170</v>
      </c>
      <c r="D163" s="378">
        <v>168.88333333333333</v>
      </c>
      <c r="E163" s="378">
        <v>166.31666666666666</v>
      </c>
      <c r="F163" s="378">
        <v>162.63333333333333</v>
      </c>
      <c r="G163" s="378">
        <v>160.06666666666666</v>
      </c>
      <c r="H163" s="378">
        <v>172.56666666666666</v>
      </c>
      <c r="I163" s="378">
        <v>175.13333333333333</v>
      </c>
      <c r="J163" s="378">
        <v>178.81666666666666</v>
      </c>
      <c r="K163" s="377">
        <v>171.45</v>
      </c>
      <c r="L163" s="377">
        <v>165.2</v>
      </c>
      <c r="M163" s="377">
        <v>34.626159999999999</v>
      </c>
      <c r="N163" s="1"/>
      <c r="O163" s="1"/>
    </row>
    <row r="164" spans="1:15" ht="12.75" customHeight="1">
      <c r="A164" s="30">
        <v>154</v>
      </c>
      <c r="B164" s="436" t="s">
        <v>379</v>
      </c>
      <c r="C164" s="377">
        <v>195.95</v>
      </c>
      <c r="D164" s="378">
        <v>195.70000000000002</v>
      </c>
      <c r="E164" s="378">
        <v>191.50000000000003</v>
      </c>
      <c r="F164" s="378">
        <v>187.05</v>
      </c>
      <c r="G164" s="378">
        <v>182.85000000000002</v>
      </c>
      <c r="H164" s="378">
        <v>200.15000000000003</v>
      </c>
      <c r="I164" s="378">
        <v>204.35000000000002</v>
      </c>
      <c r="J164" s="378">
        <v>208.80000000000004</v>
      </c>
      <c r="K164" s="377">
        <v>199.9</v>
      </c>
      <c r="L164" s="377">
        <v>191.25</v>
      </c>
      <c r="M164" s="377">
        <v>27.86684</v>
      </c>
      <c r="N164" s="1"/>
      <c r="O164" s="1"/>
    </row>
    <row r="165" spans="1:15" ht="12.75" customHeight="1">
      <c r="A165" s="30">
        <v>155</v>
      </c>
      <c r="B165" s="436" t="s">
        <v>104</v>
      </c>
      <c r="C165" s="377">
        <v>147.94999999999999</v>
      </c>
      <c r="D165" s="378">
        <v>146.28333333333333</v>
      </c>
      <c r="E165" s="378">
        <v>144.06666666666666</v>
      </c>
      <c r="F165" s="378">
        <v>140.18333333333334</v>
      </c>
      <c r="G165" s="378">
        <v>137.96666666666667</v>
      </c>
      <c r="H165" s="378">
        <v>150.16666666666666</v>
      </c>
      <c r="I165" s="378">
        <v>152.3833333333333</v>
      </c>
      <c r="J165" s="378">
        <v>156.26666666666665</v>
      </c>
      <c r="K165" s="377">
        <v>148.5</v>
      </c>
      <c r="L165" s="377">
        <v>142.4</v>
      </c>
      <c r="M165" s="377">
        <v>199.30096</v>
      </c>
      <c r="N165" s="1"/>
      <c r="O165" s="1"/>
    </row>
    <row r="166" spans="1:15" ht="12.75" customHeight="1">
      <c r="A166" s="30">
        <v>156</v>
      </c>
      <c r="B166" s="436" t="s">
        <v>368</v>
      </c>
      <c r="C166" s="377">
        <v>3124.9</v>
      </c>
      <c r="D166" s="378">
        <v>3114.5833333333335</v>
      </c>
      <c r="E166" s="378">
        <v>3095.3166666666671</v>
      </c>
      <c r="F166" s="378">
        <v>3065.7333333333336</v>
      </c>
      <c r="G166" s="378">
        <v>3046.4666666666672</v>
      </c>
      <c r="H166" s="378">
        <v>3144.166666666667</v>
      </c>
      <c r="I166" s="378">
        <v>3163.4333333333334</v>
      </c>
      <c r="J166" s="378">
        <v>3193.0166666666669</v>
      </c>
      <c r="K166" s="377">
        <v>3133.85</v>
      </c>
      <c r="L166" s="377">
        <v>3085</v>
      </c>
      <c r="M166" s="377">
        <v>0.18203</v>
      </c>
      <c r="N166" s="1"/>
      <c r="O166" s="1"/>
    </row>
    <row r="167" spans="1:15" ht="12.75" customHeight="1">
      <c r="A167" s="30">
        <v>157</v>
      </c>
      <c r="B167" s="436" t="s">
        <v>369</v>
      </c>
      <c r="C167" s="377">
        <v>3254.2</v>
      </c>
      <c r="D167" s="378">
        <v>3249.7999999999997</v>
      </c>
      <c r="E167" s="378">
        <v>3223.3999999999996</v>
      </c>
      <c r="F167" s="378">
        <v>3192.6</v>
      </c>
      <c r="G167" s="378">
        <v>3166.2</v>
      </c>
      <c r="H167" s="378">
        <v>3280.5999999999995</v>
      </c>
      <c r="I167" s="378">
        <v>3307</v>
      </c>
      <c r="J167" s="378">
        <v>3337.7999999999993</v>
      </c>
      <c r="K167" s="377">
        <v>3276.2</v>
      </c>
      <c r="L167" s="377">
        <v>3219</v>
      </c>
      <c r="M167" s="377">
        <v>7.0129999999999998E-2</v>
      </c>
      <c r="N167" s="1"/>
      <c r="O167" s="1"/>
    </row>
    <row r="168" spans="1:15" ht="12.75" customHeight="1">
      <c r="A168" s="30">
        <v>158</v>
      </c>
      <c r="B168" s="436" t="s">
        <v>375</v>
      </c>
      <c r="C168" s="377">
        <v>320.39999999999998</v>
      </c>
      <c r="D168" s="378">
        <v>319.18333333333334</v>
      </c>
      <c r="E168" s="378">
        <v>313.61666666666667</v>
      </c>
      <c r="F168" s="378">
        <v>306.83333333333331</v>
      </c>
      <c r="G168" s="378">
        <v>301.26666666666665</v>
      </c>
      <c r="H168" s="378">
        <v>325.9666666666667</v>
      </c>
      <c r="I168" s="378">
        <v>331.53333333333342</v>
      </c>
      <c r="J168" s="378">
        <v>338.31666666666672</v>
      </c>
      <c r="K168" s="377">
        <v>324.75</v>
      </c>
      <c r="L168" s="377">
        <v>312.39999999999998</v>
      </c>
      <c r="M168" s="377">
        <v>3.3795700000000002</v>
      </c>
      <c r="N168" s="1"/>
      <c r="O168" s="1"/>
    </row>
    <row r="169" spans="1:15" ht="12.75" customHeight="1">
      <c r="A169" s="30">
        <v>159</v>
      </c>
      <c r="B169" s="436" t="s">
        <v>370</v>
      </c>
      <c r="C169" s="377">
        <v>140.94999999999999</v>
      </c>
      <c r="D169" s="378">
        <v>140.63333333333333</v>
      </c>
      <c r="E169" s="378">
        <v>139.56666666666666</v>
      </c>
      <c r="F169" s="378">
        <v>138.18333333333334</v>
      </c>
      <c r="G169" s="378">
        <v>137.11666666666667</v>
      </c>
      <c r="H169" s="378">
        <v>142.01666666666665</v>
      </c>
      <c r="I169" s="378">
        <v>143.08333333333331</v>
      </c>
      <c r="J169" s="378">
        <v>144.46666666666664</v>
      </c>
      <c r="K169" s="377">
        <v>141.69999999999999</v>
      </c>
      <c r="L169" s="377">
        <v>139.25</v>
      </c>
      <c r="M169" s="377">
        <v>2.8009400000000002</v>
      </c>
      <c r="N169" s="1"/>
      <c r="O169" s="1"/>
    </row>
    <row r="170" spans="1:15" ht="12.75" customHeight="1">
      <c r="A170" s="30">
        <v>160</v>
      </c>
      <c r="B170" s="436" t="s">
        <v>371</v>
      </c>
      <c r="C170" s="377">
        <v>5227.05</v>
      </c>
      <c r="D170" s="378">
        <v>5229.2666666666664</v>
      </c>
      <c r="E170" s="378">
        <v>5200.5333333333328</v>
      </c>
      <c r="F170" s="378">
        <v>5174.0166666666664</v>
      </c>
      <c r="G170" s="378">
        <v>5145.2833333333328</v>
      </c>
      <c r="H170" s="378">
        <v>5255.7833333333328</v>
      </c>
      <c r="I170" s="378">
        <v>5284.5166666666664</v>
      </c>
      <c r="J170" s="378">
        <v>5311.0333333333328</v>
      </c>
      <c r="K170" s="377">
        <v>5258</v>
      </c>
      <c r="L170" s="377">
        <v>5202.75</v>
      </c>
      <c r="M170" s="377">
        <v>2.5829999999999999E-2</v>
      </c>
      <c r="N170" s="1"/>
      <c r="O170" s="1"/>
    </row>
    <row r="171" spans="1:15" ht="12.75" customHeight="1">
      <c r="A171" s="30">
        <v>161</v>
      </c>
      <c r="B171" s="436" t="s">
        <v>258</v>
      </c>
      <c r="C171" s="377">
        <v>3679.95</v>
      </c>
      <c r="D171" s="378">
        <v>3660.7999999999997</v>
      </c>
      <c r="E171" s="378">
        <v>3623.3999999999996</v>
      </c>
      <c r="F171" s="378">
        <v>3566.85</v>
      </c>
      <c r="G171" s="378">
        <v>3529.45</v>
      </c>
      <c r="H171" s="378">
        <v>3717.3499999999995</v>
      </c>
      <c r="I171" s="378">
        <v>3754.75</v>
      </c>
      <c r="J171" s="378">
        <v>3811.2999999999993</v>
      </c>
      <c r="K171" s="377">
        <v>3698.2</v>
      </c>
      <c r="L171" s="377">
        <v>3604.25</v>
      </c>
      <c r="M171" s="377">
        <v>1.1579699999999999</v>
      </c>
      <c r="N171" s="1"/>
      <c r="O171" s="1"/>
    </row>
    <row r="172" spans="1:15" ht="12.75" customHeight="1">
      <c r="A172" s="30">
        <v>162</v>
      </c>
      <c r="B172" s="436" t="s">
        <v>372</v>
      </c>
      <c r="C172" s="377">
        <v>1713.3</v>
      </c>
      <c r="D172" s="378">
        <v>1707.0666666666668</v>
      </c>
      <c r="E172" s="378">
        <v>1690.1333333333337</v>
      </c>
      <c r="F172" s="378">
        <v>1666.9666666666669</v>
      </c>
      <c r="G172" s="378">
        <v>1650.0333333333338</v>
      </c>
      <c r="H172" s="378">
        <v>1730.2333333333336</v>
      </c>
      <c r="I172" s="378">
        <v>1747.1666666666665</v>
      </c>
      <c r="J172" s="378">
        <v>1770.3333333333335</v>
      </c>
      <c r="K172" s="377">
        <v>1724</v>
      </c>
      <c r="L172" s="377">
        <v>1683.9</v>
      </c>
      <c r="M172" s="377">
        <v>0.32379999999999998</v>
      </c>
      <c r="N172" s="1"/>
      <c r="O172" s="1"/>
    </row>
    <row r="173" spans="1:15" ht="12.75" customHeight="1">
      <c r="A173" s="30">
        <v>163</v>
      </c>
      <c r="B173" s="436" t="s">
        <v>105</v>
      </c>
      <c r="C173" s="377">
        <v>498.15</v>
      </c>
      <c r="D173" s="378">
        <v>495.73333333333335</v>
      </c>
      <c r="E173" s="378">
        <v>491.4666666666667</v>
      </c>
      <c r="F173" s="378">
        <v>484.78333333333336</v>
      </c>
      <c r="G173" s="378">
        <v>480.51666666666671</v>
      </c>
      <c r="H173" s="378">
        <v>502.41666666666669</v>
      </c>
      <c r="I173" s="378">
        <v>506.68333333333334</v>
      </c>
      <c r="J173" s="378">
        <v>513.36666666666667</v>
      </c>
      <c r="K173" s="377">
        <v>500</v>
      </c>
      <c r="L173" s="377">
        <v>489.05</v>
      </c>
      <c r="M173" s="377">
        <v>8.07972</v>
      </c>
      <c r="N173" s="1"/>
      <c r="O173" s="1"/>
    </row>
    <row r="174" spans="1:15" ht="12.75" customHeight="1">
      <c r="A174" s="30">
        <v>164</v>
      </c>
      <c r="B174" s="436" t="s">
        <v>367</v>
      </c>
      <c r="C174" s="377">
        <v>4870.05</v>
      </c>
      <c r="D174" s="378">
        <v>4892.7833333333338</v>
      </c>
      <c r="E174" s="378">
        <v>4802.2666666666673</v>
      </c>
      <c r="F174" s="378">
        <v>4734.4833333333336</v>
      </c>
      <c r="G174" s="378">
        <v>4643.9666666666672</v>
      </c>
      <c r="H174" s="378">
        <v>4960.5666666666675</v>
      </c>
      <c r="I174" s="378">
        <v>5051.0833333333339</v>
      </c>
      <c r="J174" s="378">
        <v>5118.8666666666677</v>
      </c>
      <c r="K174" s="377">
        <v>4983.3</v>
      </c>
      <c r="L174" s="377">
        <v>4825</v>
      </c>
      <c r="M174" s="377">
        <v>0.21826000000000001</v>
      </c>
      <c r="N174" s="1"/>
      <c r="O174" s="1"/>
    </row>
    <row r="175" spans="1:15" ht="12.75" customHeight="1">
      <c r="A175" s="30">
        <v>165</v>
      </c>
      <c r="B175" s="436" t="s">
        <v>107</v>
      </c>
      <c r="C175" s="377">
        <v>44.05</v>
      </c>
      <c r="D175" s="378">
        <v>43.449999999999996</v>
      </c>
      <c r="E175" s="378">
        <v>42.699999999999989</v>
      </c>
      <c r="F175" s="378">
        <v>41.349999999999994</v>
      </c>
      <c r="G175" s="378">
        <v>40.599999999999987</v>
      </c>
      <c r="H175" s="378">
        <v>44.79999999999999</v>
      </c>
      <c r="I175" s="378">
        <v>45.550000000000004</v>
      </c>
      <c r="J175" s="378">
        <v>46.899999999999991</v>
      </c>
      <c r="K175" s="377">
        <v>44.2</v>
      </c>
      <c r="L175" s="377">
        <v>42.1</v>
      </c>
      <c r="M175" s="377">
        <v>156.24046999999999</v>
      </c>
      <c r="N175" s="1"/>
      <c r="O175" s="1"/>
    </row>
    <row r="176" spans="1:15" ht="12.75" customHeight="1">
      <c r="A176" s="30">
        <v>166</v>
      </c>
      <c r="B176" s="436" t="s">
        <v>381</v>
      </c>
      <c r="C176" s="377">
        <v>488.95</v>
      </c>
      <c r="D176" s="378">
        <v>484.31666666666666</v>
      </c>
      <c r="E176" s="378">
        <v>476.63333333333333</v>
      </c>
      <c r="F176" s="378">
        <v>464.31666666666666</v>
      </c>
      <c r="G176" s="378">
        <v>456.63333333333333</v>
      </c>
      <c r="H176" s="378">
        <v>496.63333333333333</v>
      </c>
      <c r="I176" s="378">
        <v>504.31666666666661</v>
      </c>
      <c r="J176" s="378">
        <v>516.63333333333333</v>
      </c>
      <c r="K176" s="377">
        <v>492</v>
      </c>
      <c r="L176" s="377">
        <v>472</v>
      </c>
      <c r="M176" s="377">
        <v>19.467189999999999</v>
      </c>
      <c r="N176" s="1"/>
      <c r="O176" s="1"/>
    </row>
    <row r="177" spans="1:15" ht="12.75" customHeight="1">
      <c r="A177" s="30">
        <v>167</v>
      </c>
      <c r="B177" s="436" t="s">
        <v>373</v>
      </c>
      <c r="C177" s="377">
        <v>1146.1500000000001</v>
      </c>
      <c r="D177" s="378">
        <v>1142.2166666666667</v>
      </c>
      <c r="E177" s="378">
        <v>1126.4333333333334</v>
      </c>
      <c r="F177" s="378">
        <v>1106.7166666666667</v>
      </c>
      <c r="G177" s="378">
        <v>1090.9333333333334</v>
      </c>
      <c r="H177" s="378">
        <v>1161.9333333333334</v>
      </c>
      <c r="I177" s="378">
        <v>1177.7166666666667</v>
      </c>
      <c r="J177" s="378">
        <v>1197.4333333333334</v>
      </c>
      <c r="K177" s="377">
        <v>1158</v>
      </c>
      <c r="L177" s="377">
        <v>1122.5</v>
      </c>
      <c r="M177" s="377">
        <v>0.11518</v>
      </c>
      <c r="N177" s="1"/>
      <c r="O177" s="1"/>
    </row>
    <row r="178" spans="1:15" ht="12.75" customHeight="1">
      <c r="A178" s="30">
        <v>168</v>
      </c>
      <c r="B178" s="436" t="s">
        <v>259</v>
      </c>
      <c r="C178" s="377">
        <v>531.6</v>
      </c>
      <c r="D178" s="378">
        <v>530.63333333333333</v>
      </c>
      <c r="E178" s="378">
        <v>524.61666666666667</v>
      </c>
      <c r="F178" s="378">
        <v>517.63333333333333</v>
      </c>
      <c r="G178" s="378">
        <v>511.61666666666667</v>
      </c>
      <c r="H178" s="378">
        <v>537.61666666666667</v>
      </c>
      <c r="I178" s="378">
        <v>543.63333333333333</v>
      </c>
      <c r="J178" s="378">
        <v>550.61666666666667</v>
      </c>
      <c r="K178" s="377">
        <v>536.65</v>
      </c>
      <c r="L178" s="377">
        <v>523.65</v>
      </c>
      <c r="M178" s="377">
        <v>0.64988000000000001</v>
      </c>
      <c r="N178" s="1"/>
      <c r="O178" s="1"/>
    </row>
    <row r="179" spans="1:15" ht="12.75" customHeight="1">
      <c r="A179" s="30">
        <v>169</v>
      </c>
      <c r="B179" s="436" t="s">
        <v>108</v>
      </c>
      <c r="C179" s="377">
        <v>937.55</v>
      </c>
      <c r="D179" s="378">
        <v>936.9</v>
      </c>
      <c r="E179" s="378">
        <v>930.19999999999993</v>
      </c>
      <c r="F179" s="378">
        <v>922.84999999999991</v>
      </c>
      <c r="G179" s="378">
        <v>916.14999999999986</v>
      </c>
      <c r="H179" s="378">
        <v>944.25</v>
      </c>
      <c r="I179" s="378">
        <v>950.95</v>
      </c>
      <c r="J179" s="378">
        <v>958.30000000000007</v>
      </c>
      <c r="K179" s="377">
        <v>943.6</v>
      </c>
      <c r="L179" s="377">
        <v>929.55</v>
      </c>
      <c r="M179" s="377">
        <v>9.8667700000000007</v>
      </c>
      <c r="N179" s="1"/>
      <c r="O179" s="1"/>
    </row>
    <row r="180" spans="1:15" ht="12.75" customHeight="1">
      <c r="A180" s="30">
        <v>170</v>
      </c>
      <c r="B180" s="436" t="s">
        <v>260</v>
      </c>
      <c r="C180" s="377">
        <v>624.70000000000005</v>
      </c>
      <c r="D180" s="378">
        <v>624.05000000000007</v>
      </c>
      <c r="E180" s="378">
        <v>614.30000000000018</v>
      </c>
      <c r="F180" s="378">
        <v>603.90000000000009</v>
      </c>
      <c r="G180" s="378">
        <v>594.1500000000002</v>
      </c>
      <c r="H180" s="378">
        <v>634.45000000000016</v>
      </c>
      <c r="I180" s="378">
        <v>644.19999999999993</v>
      </c>
      <c r="J180" s="378">
        <v>654.60000000000014</v>
      </c>
      <c r="K180" s="377">
        <v>633.79999999999995</v>
      </c>
      <c r="L180" s="377">
        <v>613.65</v>
      </c>
      <c r="M180" s="377">
        <v>1.1382300000000001</v>
      </c>
      <c r="N180" s="1"/>
      <c r="O180" s="1"/>
    </row>
    <row r="181" spans="1:15" ht="12.75" customHeight="1">
      <c r="A181" s="30">
        <v>171</v>
      </c>
      <c r="B181" s="436" t="s">
        <v>109</v>
      </c>
      <c r="C181" s="377">
        <v>1851.2</v>
      </c>
      <c r="D181" s="378">
        <v>1856.5333333333335</v>
      </c>
      <c r="E181" s="378">
        <v>1815.0666666666671</v>
      </c>
      <c r="F181" s="378">
        <v>1778.9333333333336</v>
      </c>
      <c r="G181" s="378">
        <v>1737.4666666666672</v>
      </c>
      <c r="H181" s="378">
        <v>1892.666666666667</v>
      </c>
      <c r="I181" s="378">
        <v>1934.1333333333337</v>
      </c>
      <c r="J181" s="378">
        <v>1970.2666666666669</v>
      </c>
      <c r="K181" s="377">
        <v>1898</v>
      </c>
      <c r="L181" s="377">
        <v>1820.4</v>
      </c>
      <c r="M181" s="377">
        <v>12.496790000000001</v>
      </c>
      <c r="N181" s="1"/>
      <c r="O181" s="1"/>
    </row>
    <row r="182" spans="1:15" ht="12.75" customHeight="1">
      <c r="A182" s="30">
        <v>172</v>
      </c>
      <c r="B182" s="436" t="s">
        <v>382</v>
      </c>
      <c r="C182" s="377">
        <v>94.9</v>
      </c>
      <c r="D182" s="378">
        <v>95.800000000000011</v>
      </c>
      <c r="E182" s="378">
        <v>93.40000000000002</v>
      </c>
      <c r="F182" s="378">
        <v>91.9</v>
      </c>
      <c r="G182" s="378">
        <v>89.500000000000014</v>
      </c>
      <c r="H182" s="378">
        <v>97.300000000000026</v>
      </c>
      <c r="I182" s="378">
        <v>99.7</v>
      </c>
      <c r="J182" s="378">
        <v>101.20000000000003</v>
      </c>
      <c r="K182" s="377">
        <v>98.2</v>
      </c>
      <c r="L182" s="377">
        <v>94.3</v>
      </c>
      <c r="M182" s="377">
        <v>7.9669699999999999</v>
      </c>
      <c r="N182" s="1"/>
      <c r="O182" s="1"/>
    </row>
    <row r="183" spans="1:15" ht="12.75" customHeight="1">
      <c r="A183" s="30">
        <v>173</v>
      </c>
      <c r="B183" s="436" t="s">
        <v>110</v>
      </c>
      <c r="C183" s="377">
        <v>317.3</v>
      </c>
      <c r="D183" s="378">
        <v>317.91666666666669</v>
      </c>
      <c r="E183" s="378">
        <v>312.38333333333338</v>
      </c>
      <c r="F183" s="378">
        <v>307.4666666666667</v>
      </c>
      <c r="G183" s="378">
        <v>301.93333333333339</v>
      </c>
      <c r="H183" s="378">
        <v>322.83333333333337</v>
      </c>
      <c r="I183" s="378">
        <v>328.36666666666667</v>
      </c>
      <c r="J183" s="378">
        <v>333.28333333333336</v>
      </c>
      <c r="K183" s="377">
        <v>323.45</v>
      </c>
      <c r="L183" s="377">
        <v>313</v>
      </c>
      <c r="M183" s="377">
        <v>34.868020000000001</v>
      </c>
      <c r="N183" s="1"/>
      <c r="O183" s="1"/>
    </row>
    <row r="184" spans="1:15" ht="12.75" customHeight="1">
      <c r="A184" s="30">
        <v>174</v>
      </c>
      <c r="B184" s="436" t="s">
        <v>374</v>
      </c>
      <c r="C184" s="377">
        <v>539.04999999999995</v>
      </c>
      <c r="D184" s="378">
        <v>538.86666666666667</v>
      </c>
      <c r="E184" s="378">
        <v>528.0333333333333</v>
      </c>
      <c r="F184" s="378">
        <v>517.01666666666665</v>
      </c>
      <c r="G184" s="378">
        <v>506.18333333333328</v>
      </c>
      <c r="H184" s="378">
        <v>549.88333333333333</v>
      </c>
      <c r="I184" s="378">
        <v>560.71666666666658</v>
      </c>
      <c r="J184" s="378">
        <v>571.73333333333335</v>
      </c>
      <c r="K184" s="377">
        <v>549.70000000000005</v>
      </c>
      <c r="L184" s="377">
        <v>527.85</v>
      </c>
      <c r="M184" s="377">
        <v>13.36225</v>
      </c>
      <c r="N184" s="1"/>
      <c r="O184" s="1"/>
    </row>
    <row r="185" spans="1:15" ht="12.75" customHeight="1">
      <c r="A185" s="30">
        <v>175</v>
      </c>
      <c r="B185" s="436" t="s">
        <v>111</v>
      </c>
      <c r="C185" s="377">
        <v>1806.5</v>
      </c>
      <c r="D185" s="378">
        <v>1822.2333333333333</v>
      </c>
      <c r="E185" s="378">
        <v>1780.5666666666666</v>
      </c>
      <c r="F185" s="378">
        <v>1754.6333333333332</v>
      </c>
      <c r="G185" s="378">
        <v>1712.9666666666665</v>
      </c>
      <c r="H185" s="378">
        <v>1848.1666666666667</v>
      </c>
      <c r="I185" s="378">
        <v>1889.8333333333333</v>
      </c>
      <c r="J185" s="378">
        <v>1915.7666666666669</v>
      </c>
      <c r="K185" s="377">
        <v>1863.9</v>
      </c>
      <c r="L185" s="377">
        <v>1796.3</v>
      </c>
      <c r="M185" s="377">
        <v>8.0609000000000002</v>
      </c>
      <c r="N185" s="1"/>
      <c r="O185" s="1"/>
    </row>
    <row r="186" spans="1:15" ht="12.75" customHeight="1">
      <c r="A186" s="30">
        <v>176</v>
      </c>
      <c r="B186" s="436" t="s">
        <v>376</v>
      </c>
      <c r="C186" s="377">
        <v>228.6</v>
      </c>
      <c r="D186" s="378">
        <v>228.53333333333333</v>
      </c>
      <c r="E186" s="378">
        <v>222.06666666666666</v>
      </c>
      <c r="F186" s="378">
        <v>215.53333333333333</v>
      </c>
      <c r="G186" s="378">
        <v>209.06666666666666</v>
      </c>
      <c r="H186" s="378">
        <v>235.06666666666666</v>
      </c>
      <c r="I186" s="378">
        <v>241.5333333333333</v>
      </c>
      <c r="J186" s="378">
        <v>248.06666666666666</v>
      </c>
      <c r="K186" s="377">
        <v>235</v>
      </c>
      <c r="L186" s="377">
        <v>222</v>
      </c>
      <c r="M186" s="377">
        <v>23.24457</v>
      </c>
      <c r="N186" s="1"/>
      <c r="O186" s="1"/>
    </row>
    <row r="187" spans="1:15" ht="12.75" customHeight="1">
      <c r="A187" s="30">
        <v>177</v>
      </c>
      <c r="B187" s="436" t="s">
        <v>377</v>
      </c>
      <c r="C187" s="377">
        <v>1949.65</v>
      </c>
      <c r="D187" s="378">
        <v>1931.5333333333335</v>
      </c>
      <c r="E187" s="378">
        <v>1913.0666666666671</v>
      </c>
      <c r="F187" s="378">
        <v>1876.4833333333336</v>
      </c>
      <c r="G187" s="378">
        <v>1858.0166666666671</v>
      </c>
      <c r="H187" s="378">
        <v>1968.116666666667</v>
      </c>
      <c r="I187" s="378">
        <v>1986.5833333333337</v>
      </c>
      <c r="J187" s="378">
        <v>2023.166666666667</v>
      </c>
      <c r="K187" s="377">
        <v>1950</v>
      </c>
      <c r="L187" s="377">
        <v>1894.95</v>
      </c>
      <c r="M187" s="377">
        <v>0.63392999999999999</v>
      </c>
      <c r="N187" s="1"/>
      <c r="O187" s="1"/>
    </row>
    <row r="188" spans="1:15" ht="12.75" customHeight="1">
      <c r="A188" s="30">
        <v>178</v>
      </c>
      <c r="B188" s="436" t="s">
        <v>383</v>
      </c>
      <c r="C188" s="377">
        <v>131.1</v>
      </c>
      <c r="D188" s="378">
        <v>132.29999999999998</v>
      </c>
      <c r="E188" s="378">
        <v>128.79999999999995</v>
      </c>
      <c r="F188" s="378">
        <v>126.49999999999997</v>
      </c>
      <c r="G188" s="378">
        <v>122.99999999999994</v>
      </c>
      <c r="H188" s="378">
        <v>134.59999999999997</v>
      </c>
      <c r="I188" s="378">
        <v>138.10000000000002</v>
      </c>
      <c r="J188" s="378">
        <v>140.39999999999998</v>
      </c>
      <c r="K188" s="377">
        <v>135.80000000000001</v>
      </c>
      <c r="L188" s="377">
        <v>130</v>
      </c>
      <c r="M188" s="377">
        <v>20.997229999999998</v>
      </c>
      <c r="N188" s="1"/>
      <c r="O188" s="1"/>
    </row>
    <row r="189" spans="1:15" ht="12.75" customHeight="1">
      <c r="A189" s="30">
        <v>179</v>
      </c>
      <c r="B189" s="436" t="s">
        <v>261</v>
      </c>
      <c r="C189" s="377">
        <v>318.64999999999998</v>
      </c>
      <c r="D189" s="378">
        <v>317.68333333333334</v>
      </c>
      <c r="E189" s="378">
        <v>310.4666666666667</v>
      </c>
      <c r="F189" s="378">
        <v>302.28333333333336</v>
      </c>
      <c r="G189" s="378">
        <v>295.06666666666672</v>
      </c>
      <c r="H189" s="378">
        <v>325.86666666666667</v>
      </c>
      <c r="I189" s="378">
        <v>333.08333333333326</v>
      </c>
      <c r="J189" s="378">
        <v>341.26666666666665</v>
      </c>
      <c r="K189" s="377">
        <v>324.89999999999998</v>
      </c>
      <c r="L189" s="377">
        <v>309.5</v>
      </c>
      <c r="M189" s="377">
        <v>10.92535</v>
      </c>
      <c r="N189" s="1"/>
      <c r="O189" s="1"/>
    </row>
    <row r="190" spans="1:15" ht="12.75" customHeight="1">
      <c r="A190" s="30">
        <v>180</v>
      </c>
      <c r="B190" s="436" t="s">
        <v>378</v>
      </c>
      <c r="C190" s="377">
        <v>711.2</v>
      </c>
      <c r="D190" s="378">
        <v>701.28333333333342</v>
      </c>
      <c r="E190" s="378">
        <v>683.96666666666681</v>
      </c>
      <c r="F190" s="378">
        <v>656.73333333333335</v>
      </c>
      <c r="G190" s="378">
        <v>639.41666666666674</v>
      </c>
      <c r="H190" s="378">
        <v>728.51666666666688</v>
      </c>
      <c r="I190" s="378">
        <v>745.83333333333348</v>
      </c>
      <c r="J190" s="378">
        <v>773.06666666666695</v>
      </c>
      <c r="K190" s="377">
        <v>718.6</v>
      </c>
      <c r="L190" s="377">
        <v>674.05</v>
      </c>
      <c r="M190" s="377">
        <v>5.3219099999999999</v>
      </c>
      <c r="N190" s="1"/>
      <c r="O190" s="1"/>
    </row>
    <row r="191" spans="1:15" ht="12.75" customHeight="1">
      <c r="A191" s="30">
        <v>181</v>
      </c>
      <c r="B191" s="436" t="s">
        <v>112</v>
      </c>
      <c r="C191" s="377">
        <v>696.75</v>
      </c>
      <c r="D191" s="378">
        <v>689.63333333333321</v>
      </c>
      <c r="E191" s="378">
        <v>679.9166666666664</v>
      </c>
      <c r="F191" s="378">
        <v>663.08333333333314</v>
      </c>
      <c r="G191" s="378">
        <v>653.36666666666633</v>
      </c>
      <c r="H191" s="378">
        <v>706.46666666666647</v>
      </c>
      <c r="I191" s="378">
        <v>716.18333333333317</v>
      </c>
      <c r="J191" s="378">
        <v>733.01666666666654</v>
      </c>
      <c r="K191" s="377">
        <v>699.35</v>
      </c>
      <c r="L191" s="377">
        <v>672.8</v>
      </c>
      <c r="M191" s="377">
        <v>14.87548</v>
      </c>
      <c r="N191" s="1"/>
      <c r="O191" s="1"/>
    </row>
    <row r="192" spans="1:15" ht="12.75" customHeight="1">
      <c r="A192" s="30">
        <v>182</v>
      </c>
      <c r="B192" s="436" t="s">
        <v>262</v>
      </c>
      <c r="C192" s="377">
        <v>1432.2</v>
      </c>
      <c r="D192" s="378">
        <v>1415.1499999999999</v>
      </c>
      <c r="E192" s="378">
        <v>1388.2999999999997</v>
      </c>
      <c r="F192" s="378">
        <v>1344.3999999999999</v>
      </c>
      <c r="G192" s="378">
        <v>1317.5499999999997</v>
      </c>
      <c r="H192" s="378">
        <v>1459.0499999999997</v>
      </c>
      <c r="I192" s="378">
        <v>1485.8999999999996</v>
      </c>
      <c r="J192" s="378">
        <v>1529.7999999999997</v>
      </c>
      <c r="K192" s="377">
        <v>1442</v>
      </c>
      <c r="L192" s="377">
        <v>1371.25</v>
      </c>
      <c r="M192" s="377">
        <v>9.1610899999999997</v>
      </c>
      <c r="N192" s="1"/>
      <c r="O192" s="1"/>
    </row>
    <row r="193" spans="1:15" ht="12.75" customHeight="1">
      <c r="A193" s="30">
        <v>183</v>
      </c>
      <c r="B193" s="436" t="s">
        <v>387</v>
      </c>
      <c r="C193" s="377">
        <v>1272.6500000000001</v>
      </c>
      <c r="D193" s="378">
        <v>1269.55</v>
      </c>
      <c r="E193" s="378">
        <v>1259.0999999999999</v>
      </c>
      <c r="F193" s="378">
        <v>1245.55</v>
      </c>
      <c r="G193" s="378">
        <v>1235.0999999999999</v>
      </c>
      <c r="H193" s="378">
        <v>1283.0999999999999</v>
      </c>
      <c r="I193" s="378">
        <v>1293.5500000000002</v>
      </c>
      <c r="J193" s="378">
        <v>1307.0999999999999</v>
      </c>
      <c r="K193" s="377">
        <v>1280</v>
      </c>
      <c r="L193" s="377">
        <v>1256</v>
      </c>
      <c r="M193" s="377">
        <v>2.5294099999999999</v>
      </c>
      <c r="N193" s="1"/>
      <c r="O193" s="1"/>
    </row>
    <row r="194" spans="1:15" ht="12.75" customHeight="1">
      <c r="A194" s="30">
        <v>184</v>
      </c>
      <c r="B194" s="436" t="s">
        <v>841</v>
      </c>
      <c r="C194" s="377">
        <v>22.55</v>
      </c>
      <c r="D194" s="378">
        <v>22.716666666666669</v>
      </c>
      <c r="E194" s="378">
        <v>22.133333333333336</v>
      </c>
      <c r="F194" s="378">
        <v>21.716666666666669</v>
      </c>
      <c r="G194" s="378">
        <v>21.133333333333336</v>
      </c>
      <c r="H194" s="378">
        <v>23.133333333333336</v>
      </c>
      <c r="I194" s="378">
        <v>23.716666666666665</v>
      </c>
      <c r="J194" s="378">
        <v>24.133333333333336</v>
      </c>
      <c r="K194" s="377">
        <v>23.3</v>
      </c>
      <c r="L194" s="377">
        <v>22.3</v>
      </c>
      <c r="M194" s="377">
        <v>68.963310000000007</v>
      </c>
      <c r="N194" s="1"/>
      <c r="O194" s="1"/>
    </row>
    <row r="195" spans="1:15" ht="12.75" customHeight="1">
      <c r="A195" s="30">
        <v>185</v>
      </c>
      <c r="B195" s="436" t="s">
        <v>388</v>
      </c>
      <c r="C195" s="377">
        <v>1189</v>
      </c>
      <c r="D195" s="378">
        <v>1191.4833333333333</v>
      </c>
      <c r="E195" s="378">
        <v>1173.9666666666667</v>
      </c>
      <c r="F195" s="378">
        <v>1158.9333333333334</v>
      </c>
      <c r="G195" s="378">
        <v>1141.4166666666667</v>
      </c>
      <c r="H195" s="378">
        <v>1206.5166666666667</v>
      </c>
      <c r="I195" s="378">
        <v>1224.0333333333335</v>
      </c>
      <c r="J195" s="378">
        <v>1239.0666666666666</v>
      </c>
      <c r="K195" s="377">
        <v>1209</v>
      </c>
      <c r="L195" s="377">
        <v>1176.45</v>
      </c>
      <c r="M195" s="377">
        <v>0.22434000000000001</v>
      </c>
      <c r="N195" s="1"/>
      <c r="O195" s="1"/>
    </row>
    <row r="196" spans="1:15" ht="12.75" customHeight="1">
      <c r="A196" s="30">
        <v>186</v>
      </c>
      <c r="B196" s="436" t="s">
        <v>113</v>
      </c>
      <c r="C196" s="377">
        <v>1308.75</v>
      </c>
      <c r="D196" s="378">
        <v>1311.8</v>
      </c>
      <c r="E196" s="378">
        <v>1290.9499999999998</v>
      </c>
      <c r="F196" s="378">
        <v>1273.1499999999999</v>
      </c>
      <c r="G196" s="378">
        <v>1252.2999999999997</v>
      </c>
      <c r="H196" s="378">
        <v>1329.6</v>
      </c>
      <c r="I196" s="378">
        <v>1350.4499999999998</v>
      </c>
      <c r="J196" s="378">
        <v>1368.25</v>
      </c>
      <c r="K196" s="377">
        <v>1332.65</v>
      </c>
      <c r="L196" s="377">
        <v>1294</v>
      </c>
      <c r="M196" s="377">
        <v>11.05569</v>
      </c>
      <c r="N196" s="1"/>
      <c r="O196" s="1"/>
    </row>
    <row r="197" spans="1:15" ht="12.75" customHeight="1">
      <c r="A197" s="30">
        <v>187</v>
      </c>
      <c r="B197" s="436" t="s">
        <v>114</v>
      </c>
      <c r="C197" s="377">
        <v>1199.2</v>
      </c>
      <c r="D197" s="378">
        <v>1203.5666666666666</v>
      </c>
      <c r="E197" s="378">
        <v>1186.6333333333332</v>
      </c>
      <c r="F197" s="378">
        <v>1174.0666666666666</v>
      </c>
      <c r="G197" s="378">
        <v>1157.1333333333332</v>
      </c>
      <c r="H197" s="378">
        <v>1216.1333333333332</v>
      </c>
      <c r="I197" s="378">
        <v>1233.0666666666666</v>
      </c>
      <c r="J197" s="378">
        <v>1245.6333333333332</v>
      </c>
      <c r="K197" s="377">
        <v>1220.5</v>
      </c>
      <c r="L197" s="377">
        <v>1191</v>
      </c>
      <c r="M197" s="377">
        <v>84.642150000000001</v>
      </c>
      <c r="N197" s="1"/>
      <c r="O197" s="1"/>
    </row>
    <row r="198" spans="1:15" ht="12.75" customHeight="1">
      <c r="A198" s="30">
        <v>188</v>
      </c>
      <c r="B198" s="436" t="s">
        <v>115</v>
      </c>
      <c r="C198" s="377">
        <v>2620.25</v>
      </c>
      <c r="D198" s="378">
        <v>2642.4</v>
      </c>
      <c r="E198" s="378">
        <v>2585.9500000000003</v>
      </c>
      <c r="F198" s="378">
        <v>2551.65</v>
      </c>
      <c r="G198" s="378">
        <v>2495.2000000000003</v>
      </c>
      <c r="H198" s="378">
        <v>2676.7000000000003</v>
      </c>
      <c r="I198" s="378">
        <v>2733.15</v>
      </c>
      <c r="J198" s="378">
        <v>2767.4500000000003</v>
      </c>
      <c r="K198" s="377">
        <v>2698.85</v>
      </c>
      <c r="L198" s="377">
        <v>2608.1</v>
      </c>
      <c r="M198" s="377">
        <v>17.937480000000001</v>
      </c>
      <c r="N198" s="1"/>
      <c r="O198" s="1"/>
    </row>
    <row r="199" spans="1:15" ht="12.75" customHeight="1">
      <c r="A199" s="30">
        <v>189</v>
      </c>
      <c r="B199" s="436" t="s">
        <v>116</v>
      </c>
      <c r="C199" s="377">
        <v>2394.1999999999998</v>
      </c>
      <c r="D199" s="378">
        <v>2415.3166666666666</v>
      </c>
      <c r="E199" s="378">
        <v>2367.4333333333334</v>
      </c>
      <c r="F199" s="378">
        <v>2340.666666666667</v>
      </c>
      <c r="G199" s="378">
        <v>2292.7833333333338</v>
      </c>
      <c r="H199" s="378">
        <v>2442.083333333333</v>
      </c>
      <c r="I199" s="378">
        <v>2489.9666666666662</v>
      </c>
      <c r="J199" s="378">
        <v>2516.7333333333327</v>
      </c>
      <c r="K199" s="377">
        <v>2463.1999999999998</v>
      </c>
      <c r="L199" s="377">
        <v>2388.5500000000002</v>
      </c>
      <c r="M199" s="377">
        <v>2.6461299999999999</v>
      </c>
      <c r="N199" s="1"/>
      <c r="O199" s="1"/>
    </row>
    <row r="200" spans="1:15" ht="12.75" customHeight="1">
      <c r="A200" s="30">
        <v>190</v>
      </c>
      <c r="B200" s="436" t="s">
        <v>117</v>
      </c>
      <c r="C200" s="377">
        <v>1518.45</v>
      </c>
      <c r="D200" s="378">
        <v>1523.8499999999997</v>
      </c>
      <c r="E200" s="378">
        <v>1507.9499999999994</v>
      </c>
      <c r="F200" s="378">
        <v>1497.4499999999996</v>
      </c>
      <c r="G200" s="378">
        <v>1481.5499999999993</v>
      </c>
      <c r="H200" s="378">
        <v>1534.3499999999995</v>
      </c>
      <c r="I200" s="378">
        <v>1550.2499999999995</v>
      </c>
      <c r="J200" s="378">
        <v>1560.7499999999995</v>
      </c>
      <c r="K200" s="377">
        <v>1539.75</v>
      </c>
      <c r="L200" s="377">
        <v>1513.35</v>
      </c>
      <c r="M200" s="377">
        <v>71.588130000000007</v>
      </c>
      <c r="N200" s="1"/>
      <c r="O200" s="1"/>
    </row>
    <row r="201" spans="1:15" ht="12.75" customHeight="1">
      <c r="A201" s="30">
        <v>191</v>
      </c>
      <c r="B201" s="436" t="s">
        <v>118</v>
      </c>
      <c r="C201" s="377">
        <v>656.05</v>
      </c>
      <c r="D201" s="378">
        <v>658.56666666666661</v>
      </c>
      <c r="E201" s="378">
        <v>649.73333333333323</v>
      </c>
      <c r="F201" s="378">
        <v>643.41666666666663</v>
      </c>
      <c r="G201" s="378">
        <v>634.58333333333326</v>
      </c>
      <c r="H201" s="378">
        <v>664.88333333333321</v>
      </c>
      <c r="I201" s="378">
        <v>673.7166666666667</v>
      </c>
      <c r="J201" s="378">
        <v>680.03333333333319</v>
      </c>
      <c r="K201" s="377">
        <v>667.4</v>
      </c>
      <c r="L201" s="377">
        <v>652.25</v>
      </c>
      <c r="M201" s="377">
        <v>19.458570000000002</v>
      </c>
      <c r="N201" s="1"/>
      <c r="O201" s="1"/>
    </row>
    <row r="202" spans="1:15" ht="12.75" customHeight="1">
      <c r="A202" s="30">
        <v>192</v>
      </c>
      <c r="B202" s="436" t="s">
        <v>385</v>
      </c>
      <c r="C202" s="377">
        <v>1740.6</v>
      </c>
      <c r="D202" s="378">
        <v>1752.9333333333334</v>
      </c>
      <c r="E202" s="378">
        <v>1718.9166666666667</v>
      </c>
      <c r="F202" s="378">
        <v>1697.2333333333333</v>
      </c>
      <c r="G202" s="378">
        <v>1663.2166666666667</v>
      </c>
      <c r="H202" s="378">
        <v>1774.6166666666668</v>
      </c>
      <c r="I202" s="378">
        <v>1808.6333333333332</v>
      </c>
      <c r="J202" s="378">
        <v>1830.3166666666668</v>
      </c>
      <c r="K202" s="377">
        <v>1786.95</v>
      </c>
      <c r="L202" s="377">
        <v>1731.25</v>
      </c>
      <c r="M202" s="377">
        <v>2.8964699999999999</v>
      </c>
      <c r="N202" s="1"/>
      <c r="O202" s="1"/>
    </row>
    <row r="203" spans="1:15" ht="12.75" customHeight="1">
      <c r="A203" s="30">
        <v>193</v>
      </c>
      <c r="B203" s="436" t="s">
        <v>389</v>
      </c>
      <c r="C203" s="377">
        <v>234.85</v>
      </c>
      <c r="D203" s="378">
        <v>234.11666666666667</v>
      </c>
      <c r="E203" s="378">
        <v>232.23333333333335</v>
      </c>
      <c r="F203" s="378">
        <v>229.61666666666667</v>
      </c>
      <c r="G203" s="378">
        <v>227.73333333333335</v>
      </c>
      <c r="H203" s="378">
        <v>236.73333333333335</v>
      </c>
      <c r="I203" s="378">
        <v>238.61666666666667</v>
      </c>
      <c r="J203" s="378">
        <v>241.23333333333335</v>
      </c>
      <c r="K203" s="377">
        <v>236</v>
      </c>
      <c r="L203" s="377">
        <v>231.5</v>
      </c>
      <c r="M203" s="377">
        <v>0.59004999999999996</v>
      </c>
      <c r="N203" s="1"/>
      <c r="O203" s="1"/>
    </row>
    <row r="204" spans="1:15" ht="12.75" customHeight="1">
      <c r="A204" s="30">
        <v>194</v>
      </c>
      <c r="B204" s="436" t="s">
        <v>390</v>
      </c>
      <c r="C204" s="377">
        <v>157.75</v>
      </c>
      <c r="D204" s="378">
        <v>158.54999999999998</v>
      </c>
      <c r="E204" s="378">
        <v>151.19999999999996</v>
      </c>
      <c r="F204" s="378">
        <v>144.64999999999998</v>
      </c>
      <c r="G204" s="378">
        <v>137.29999999999995</v>
      </c>
      <c r="H204" s="378">
        <v>165.09999999999997</v>
      </c>
      <c r="I204" s="378">
        <v>172.45</v>
      </c>
      <c r="J204" s="378">
        <v>178.99999999999997</v>
      </c>
      <c r="K204" s="377">
        <v>165.9</v>
      </c>
      <c r="L204" s="377">
        <v>152</v>
      </c>
      <c r="M204" s="377">
        <v>136.36355</v>
      </c>
      <c r="N204" s="1"/>
      <c r="O204" s="1"/>
    </row>
    <row r="205" spans="1:15" ht="12.75" customHeight="1">
      <c r="A205" s="30">
        <v>195</v>
      </c>
      <c r="B205" s="436" t="s">
        <v>119</v>
      </c>
      <c r="C205" s="377">
        <v>2699.8</v>
      </c>
      <c r="D205" s="378">
        <v>2704.9500000000003</v>
      </c>
      <c r="E205" s="378">
        <v>2669.9000000000005</v>
      </c>
      <c r="F205" s="378">
        <v>2640.0000000000005</v>
      </c>
      <c r="G205" s="378">
        <v>2604.9500000000007</v>
      </c>
      <c r="H205" s="378">
        <v>2734.8500000000004</v>
      </c>
      <c r="I205" s="378">
        <v>2769.9000000000005</v>
      </c>
      <c r="J205" s="378">
        <v>2799.8</v>
      </c>
      <c r="K205" s="377">
        <v>2740</v>
      </c>
      <c r="L205" s="377">
        <v>2675.05</v>
      </c>
      <c r="M205" s="377">
        <v>7.6303999999999998</v>
      </c>
      <c r="N205" s="1"/>
      <c r="O205" s="1"/>
    </row>
    <row r="206" spans="1:15" ht="12.75" customHeight="1">
      <c r="A206" s="30">
        <v>196</v>
      </c>
      <c r="B206" s="436" t="s">
        <v>386</v>
      </c>
      <c r="C206" s="377">
        <v>88.2</v>
      </c>
      <c r="D206" s="378">
        <v>88.84999999999998</v>
      </c>
      <c r="E206" s="378">
        <v>86.69999999999996</v>
      </c>
      <c r="F206" s="378">
        <v>85.199999999999974</v>
      </c>
      <c r="G206" s="378">
        <v>83.049999999999955</v>
      </c>
      <c r="H206" s="378">
        <v>90.349999999999966</v>
      </c>
      <c r="I206" s="378">
        <v>92.499999999999972</v>
      </c>
      <c r="J206" s="378">
        <v>93.999999999999972</v>
      </c>
      <c r="K206" s="377">
        <v>91</v>
      </c>
      <c r="L206" s="377">
        <v>87.35</v>
      </c>
      <c r="M206" s="377">
        <v>203.45483999999999</v>
      </c>
      <c r="N206" s="1"/>
      <c r="O206" s="1"/>
    </row>
    <row r="207" spans="1:15" ht="12.75" customHeight="1">
      <c r="A207" s="30">
        <v>197</v>
      </c>
      <c r="B207" s="436" t="s">
        <v>842</v>
      </c>
      <c r="C207" s="377">
        <v>2785.25</v>
      </c>
      <c r="D207" s="378">
        <v>2799.8333333333335</v>
      </c>
      <c r="E207" s="378">
        <v>2765.416666666667</v>
      </c>
      <c r="F207" s="378">
        <v>2745.5833333333335</v>
      </c>
      <c r="G207" s="378">
        <v>2711.166666666667</v>
      </c>
      <c r="H207" s="378">
        <v>2819.666666666667</v>
      </c>
      <c r="I207" s="378">
        <v>2854.0833333333339</v>
      </c>
      <c r="J207" s="378">
        <v>2873.916666666667</v>
      </c>
      <c r="K207" s="377">
        <v>2834.25</v>
      </c>
      <c r="L207" s="377">
        <v>2780</v>
      </c>
      <c r="M207" s="377">
        <v>0.92132999999999998</v>
      </c>
      <c r="N207" s="1"/>
      <c r="O207" s="1"/>
    </row>
    <row r="208" spans="1:15" ht="12.75" customHeight="1">
      <c r="A208" s="30">
        <v>198</v>
      </c>
      <c r="B208" s="436" t="s">
        <v>828</v>
      </c>
      <c r="C208" s="377">
        <v>444.35</v>
      </c>
      <c r="D208" s="378">
        <v>448.8</v>
      </c>
      <c r="E208" s="378">
        <v>437.75</v>
      </c>
      <c r="F208" s="378">
        <v>431.15</v>
      </c>
      <c r="G208" s="378">
        <v>420.09999999999997</v>
      </c>
      <c r="H208" s="378">
        <v>455.40000000000003</v>
      </c>
      <c r="I208" s="378">
        <v>466.4500000000001</v>
      </c>
      <c r="J208" s="378">
        <v>473.05000000000007</v>
      </c>
      <c r="K208" s="377">
        <v>459.85</v>
      </c>
      <c r="L208" s="377">
        <v>442.2</v>
      </c>
      <c r="M208" s="377">
        <v>3.9897100000000001</v>
      </c>
      <c r="N208" s="1"/>
      <c r="O208" s="1"/>
    </row>
    <row r="209" spans="1:15" ht="12.75" customHeight="1">
      <c r="A209" s="30">
        <v>199</v>
      </c>
      <c r="B209" s="436" t="s">
        <v>121</v>
      </c>
      <c r="C209" s="377">
        <v>504.8</v>
      </c>
      <c r="D209" s="378">
        <v>500.45</v>
      </c>
      <c r="E209" s="378">
        <v>494.65</v>
      </c>
      <c r="F209" s="378">
        <v>484.5</v>
      </c>
      <c r="G209" s="378">
        <v>478.7</v>
      </c>
      <c r="H209" s="378">
        <v>510.59999999999997</v>
      </c>
      <c r="I209" s="378">
        <v>516.40000000000009</v>
      </c>
      <c r="J209" s="378">
        <v>526.54999999999995</v>
      </c>
      <c r="K209" s="377">
        <v>506.25</v>
      </c>
      <c r="L209" s="377">
        <v>490.3</v>
      </c>
      <c r="M209" s="377">
        <v>57.99747</v>
      </c>
      <c r="N209" s="1"/>
      <c r="O209" s="1"/>
    </row>
    <row r="210" spans="1:15" ht="12.75" customHeight="1">
      <c r="A210" s="30">
        <v>200</v>
      </c>
      <c r="B210" s="436" t="s">
        <v>391</v>
      </c>
      <c r="C210" s="377">
        <v>129.6</v>
      </c>
      <c r="D210" s="378">
        <v>129.31666666666669</v>
      </c>
      <c r="E210" s="378">
        <v>126.88333333333338</v>
      </c>
      <c r="F210" s="378">
        <v>124.16666666666669</v>
      </c>
      <c r="G210" s="378">
        <v>121.73333333333338</v>
      </c>
      <c r="H210" s="378">
        <v>132.03333333333339</v>
      </c>
      <c r="I210" s="378">
        <v>134.46666666666673</v>
      </c>
      <c r="J210" s="378">
        <v>137.18333333333339</v>
      </c>
      <c r="K210" s="377">
        <v>131.75</v>
      </c>
      <c r="L210" s="377">
        <v>126.6</v>
      </c>
      <c r="M210" s="377">
        <v>48.858379999999997</v>
      </c>
      <c r="N210" s="1"/>
      <c r="O210" s="1"/>
    </row>
    <row r="211" spans="1:15" ht="12.75" customHeight="1">
      <c r="A211" s="30">
        <v>201</v>
      </c>
      <c r="B211" s="436" t="s">
        <v>122</v>
      </c>
      <c r="C211" s="377">
        <v>324.35000000000002</v>
      </c>
      <c r="D211" s="378">
        <v>323.84999999999997</v>
      </c>
      <c r="E211" s="378">
        <v>318.69999999999993</v>
      </c>
      <c r="F211" s="378">
        <v>313.04999999999995</v>
      </c>
      <c r="G211" s="378">
        <v>307.89999999999992</v>
      </c>
      <c r="H211" s="378">
        <v>329.49999999999994</v>
      </c>
      <c r="I211" s="378">
        <v>334.64999999999992</v>
      </c>
      <c r="J211" s="378">
        <v>340.29999999999995</v>
      </c>
      <c r="K211" s="377">
        <v>329</v>
      </c>
      <c r="L211" s="377">
        <v>318.2</v>
      </c>
      <c r="M211" s="377">
        <v>25.668119999999998</v>
      </c>
      <c r="N211" s="1"/>
      <c r="O211" s="1"/>
    </row>
    <row r="212" spans="1:15" ht="12.75" customHeight="1">
      <c r="A212" s="30">
        <v>202</v>
      </c>
      <c r="B212" s="436" t="s">
        <v>123</v>
      </c>
      <c r="C212" s="377">
        <v>2309.9</v>
      </c>
      <c r="D212" s="378">
        <v>2327.85</v>
      </c>
      <c r="E212" s="378">
        <v>2287.1</v>
      </c>
      <c r="F212" s="378">
        <v>2264.3000000000002</v>
      </c>
      <c r="G212" s="378">
        <v>2223.5500000000002</v>
      </c>
      <c r="H212" s="378">
        <v>2350.6499999999996</v>
      </c>
      <c r="I212" s="378">
        <v>2391.3999999999996</v>
      </c>
      <c r="J212" s="378">
        <v>2414.1999999999994</v>
      </c>
      <c r="K212" s="377">
        <v>2368.6</v>
      </c>
      <c r="L212" s="377">
        <v>2305.0500000000002</v>
      </c>
      <c r="M212" s="377">
        <v>21.452549999999999</v>
      </c>
      <c r="N212" s="1"/>
      <c r="O212" s="1"/>
    </row>
    <row r="213" spans="1:15" ht="12.75" customHeight="1">
      <c r="A213" s="30">
        <v>203</v>
      </c>
      <c r="B213" s="436" t="s">
        <v>263</v>
      </c>
      <c r="C213" s="377">
        <v>324.2</v>
      </c>
      <c r="D213" s="378">
        <v>325.25</v>
      </c>
      <c r="E213" s="378">
        <v>321.95</v>
      </c>
      <c r="F213" s="378">
        <v>319.7</v>
      </c>
      <c r="G213" s="378">
        <v>316.39999999999998</v>
      </c>
      <c r="H213" s="378">
        <v>327.5</v>
      </c>
      <c r="I213" s="378">
        <v>330.79999999999995</v>
      </c>
      <c r="J213" s="378">
        <v>333.05</v>
      </c>
      <c r="K213" s="377">
        <v>328.55</v>
      </c>
      <c r="L213" s="377">
        <v>323</v>
      </c>
      <c r="M213" s="377">
        <v>2.9270100000000001</v>
      </c>
      <c r="N213" s="1"/>
      <c r="O213" s="1"/>
    </row>
    <row r="214" spans="1:15" ht="12.75" customHeight="1">
      <c r="A214" s="30">
        <v>204</v>
      </c>
      <c r="B214" s="436" t="s">
        <v>843</v>
      </c>
      <c r="C214" s="377">
        <v>806.2</v>
      </c>
      <c r="D214" s="378">
        <v>814.56666666666661</v>
      </c>
      <c r="E214" s="378">
        <v>793.08333333333326</v>
      </c>
      <c r="F214" s="378">
        <v>779.9666666666667</v>
      </c>
      <c r="G214" s="378">
        <v>758.48333333333335</v>
      </c>
      <c r="H214" s="378">
        <v>827.68333333333317</v>
      </c>
      <c r="I214" s="378">
        <v>849.16666666666652</v>
      </c>
      <c r="J214" s="378">
        <v>862.28333333333308</v>
      </c>
      <c r="K214" s="377">
        <v>836.05</v>
      </c>
      <c r="L214" s="377">
        <v>801.45</v>
      </c>
      <c r="M214" s="377">
        <v>0.57272000000000001</v>
      </c>
      <c r="N214" s="1"/>
      <c r="O214" s="1"/>
    </row>
    <row r="215" spans="1:15" ht="12.75" customHeight="1">
      <c r="A215" s="30">
        <v>205</v>
      </c>
      <c r="B215" s="436" t="s">
        <v>392</v>
      </c>
      <c r="C215" s="377">
        <v>45528.15</v>
      </c>
      <c r="D215" s="378">
        <v>45237.266666666663</v>
      </c>
      <c r="E215" s="378">
        <v>44596.883333333324</v>
      </c>
      <c r="F215" s="378">
        <v>43665.616666666661</v>
      </c>
      <c r="G215" s="378">
        <v>43025.233333333323</v>
      </c>
      <c r="H215" s="378">
        <v>46168.533333333326</v>
      </c>
      <c r="I215" s="378">
        <v>46808.916666666657</v>
      </c>
      <c r="J215" s="378">
        <v>47740.183333333327</v>
      </c>
      <c r="K215" s="377">
        <v>45877.65</v>
      </c>
      <c r="L215" s="377">
        <v>44306</v>
      </c>
      <c r="M215" s="377">
        <v>4.0250000000000001E-2</v>
      </c>
      <c r="N215" s="1"/>
      <c r="O215" s="1"/>
    </row>
    <row r="216" spans="1:15" ht="12.75" customHeight="1">
      <c r="A216" s="30">
        <v>206</v>
      </c>
      <c r="B216" s="436" t="s">
        <v>393</v>
      </c>
      <c r="C216" s="377">
        <v>41.95</v>
      </c>
      <c r="D216" s="378">
        <v>41.85</v>
      </c>
      <c r="E216" s="378">
        <v>41.5</v>
      </c>
      <c r="F216" s="378">
        <v>41.05</v>
      </c>
      <c r="G216" s="378">
        <v>40.699999999999996</v>
      </c>
      <c r="H216" s="378">
        <v>42.300000000000004</v>
      </c>
      <c r="I216" s="378">
        <v>42.650000000000013</v>
      </c>
      <c r="J216" s="378">
        <v>43.100000000000009</v>
      </c>
      <c r="K216" s="377">
        <v>42.2</v>
      </c>
      <c r="L216" s="377">
        <v>41.4</v>
      </c>
      <c r="M216" s="377">
        <v>15.003030000000001</v>
      </c>
      <c r="N216" s="1"/>
      <c r="O216" s="1"/>
    </row>
    <row r="217" spans="1:15" ht="12.75" customHeight="1">
      <c r="A217" s="30">
        <v>207</v>
      </c>
      <c r="B217" s="436" t="s">
        <v>405</v>
      </c>
      <c r="C217" s="377">
        <v>159.80000000000001</v>
      </c>
      <c r="D217" s="378">
        <v>160.65</v>
      </c>
      <c r="E217" s="378">
        <v>157.9</v>
      </c>
      <c r="F217" s="378">
        <v>156</v>
      </c>
      <c r="G217" s="378">
        <v>153.25</v>
      </c>
      <c r="H217" s="378">
        <v>162.55000000000001</v>
      </c>
      <c r="I217" s="378">
        <v>165.3</v>
      </c>
      <c r="J217" s="378">
        <v>167.20000000000002</v>
      </c>
      <c r="K217" s="377">
        <v>163.4</v>
      </c>
      <c r="L217" s="377">
        <v>158.75</v>
      </c>
      <c r="M217" s="377">
        <v>103.76235</v>
      </c>
      <c r="N217" s="1"/>
      <c r="O217" s="1"/>
    </row>
    <row r="218" spans="1:15" ht="12.75" customHeight="1">
      <c r="A218" s="30">
        <v>208</v>
      </c>
      <c r="B218" s="436" t="s">
        <v>124</v>
      </c>
      <c r="C218" s="377">
        <v>218.8</v>
      </c>
      <c r="D218" s="378">
        <v>219.4</v>
      </c>
      <c r="E218" s="378">
        <v>216.9</v>
      </c>
      <c r="F218" s="378">
        <v>215</v>
      </c>
      <c r="G218" s="378">
        <v>212.5</v>
      </c>
      <c r="H218" s="378">
        <v>221.3</v>
      </c>
      <c r="I218" s="378">
        <v>223.8</v>
      </c>
      <c r="J218" s="378">
        <v>225.70000000000002</v>
      </c>
      <c r="K218" s="377">
        <v>221.9</v>
      </c>
      <c r="L218" s="377">
        <v>217.5</v>
      </c>
      <c r="M218" s="377">
        <v>75.816980000000001</v>
      </c>
      <c r="N218" s="1"/>
      <c r="O218" s="1"/>
    </row>
    <row r="219" spans="1:15" ht="12.75" customHeight="1">
      <c r="A219" s="30">
        <v>209</v>
      </c>
      <c r="B219" s="436" t="s">
        <v>125</v>
      </c>
      <c r="C219" s="377">
        <v>808.6</v>
      </c>
      <c r="D219" s="378">
        <v>810.94999999999993</v>
      </c>
      <c r="E219" s="378">
        <v>800.89999999999986</v>
      </c>
      <c r="F219" s="378">
        <v>793.19999999999993</v>
      </c>
      <c r="G219" s="378">
        <v>783.14999999999986</v>
      </c>
      <c r="H219" s="378">
        <v>818.64999999999986</v>
      </c>
      <c r="I219" s="378">
        <v>828.69999999999982</v>
      </c>
      <c r="J219" s="378">
        <v>836.39999999999986</v>
      </c>
      <c r="K219" s="377">
        <v>821</v>
      </c>
      <c r="L219" s="377">
        <v>803.25</v>
      </c>
      <c r="M219" s="377">
        <v>164.16144</v>
      </c>
      <c r="N219" s="1"/>
      <c r="O219" s="1"/>
    </row>
    <row r="220" spans="1:15" ht="12.75" customHeight="1">
      <c r="A220" s="30">
        <v>210</v>
      </c>
      <c r="B220" s="436" t="s">
        <v>126</v>
      </c>
      <c r="C220" s="377">
        <v>1423</v>
      </c>
      <c r="D220" s="378">
        <v>1430.3333333333333</v>
      </c>
      <c r="E220" s="378">
        <v>1404.7666666666664</v>
      </c>
      <c r="F220" s="378">
        <v>1386.5333333333331</v>
      </c>
      <c r="G220" s="378">
        <v>1360.9666666666662</v>
      </c>
      <c r="H220" s="378">
        <v>1448.5666666666666</v>
      </c>
      <c r="I220" s="378">
        <v>1474.1333333333337</v>
      </c>
      <c r="J220" s="378">
        <v>1492.3666666666668</v>
      </c>
      <c r="K220" s="377">
        <v>1455.9</v>
      </c>
      <c r="L220" s="377">
        <v>1412.1</v>
      </c>
      <c r="M220" s="377">
        <v>4.5259600000000004</v>
      </c>
      <c r="N220" s="1"/>
      <c r="O220" s="1"/>
    </row>
    <row r="221" spans="1:15" ht="12.75" customHeight="1">
      <c r="A221" s="30">
        <v>211</v>
      </c>
      <c r="B221" s="436" t="s">
        <v>127</v>
      </c>
      <c r="C221" s="377">
        <v>573.79999999999995</v>
      </c>
      <c r="D221" s="378">
        <v>579.93333333333328</v>
      </c>
      <c r="E221" s="378">
        <v>558.86666666666656</v>
      </c>
      <c r="F221" s="378">
        <v>543.93333333333328</v>
      </c>
      <c r="G221" s="378">
        <v>522.86666666666656</v>
      </c>
      <c r="H221" s="378">
        <v>594.86666666666656</v>
      </c>
      <c r="I221" s="378">
        <v>615.93333333333339</v>
      </c>
      <c r="J221" s="378">
        <v>630.86666666666656</v>
      </c>
      <c r="K221" s="377">
        <v>601</v>
      </c>
      <c r="L221" s="377">
        <v>565</v>
      </c>
      <c r="M221" s="377">
        <v>35.674430000000001</v>
      </c>
      <c r="N221" s="1"/>
      <c r="O221" s="1"/>
    </row>
    <row r="222" spans="1:15" ht="12.75" customHeight="1">
      <c r="A222" s="30">
        <v>212</v>
      </c>
      <c r="B222" s="436" t="s">
        <v>409</v>
      </c>
      <c r="C222" s="377">
        <v>256.8</v>
      </c>
      <c r="D222" s="378">
        <v>257.78333333333336</v>
      </c>
      <c r="E222" s="378">
        <v>254.01666666666671</v>
      </c>
      <c r="F222" s="378">
        <v>251.23333333333335</v>
      </c>
      <c r="G222" s="378">
        <v>247.4666666666667</v>
      </c>
      <c r="H222" s="378">
        <v>260.56666666666672</v>
      </c>
      <c r="I222" s="378">
        <v>264.33333333333337</v>
      </c>
      <c r="J222" s="378">
        <v>267.11666666666673</v>
      </c>
      <c r="K222" s="377">
        <v>261.55</v>
      </c>
      <c r="L222" s="377">
        <v>255</v>
      </c>
      <c r="M222" s="377">
        <v>2.2323</v>
      </c>
      <c r="N222" s="1"/>
      <c r="O222" s="1"/>
    </row>
    <row r="223" spans="1:15" ht="12.75" customHeight="1">
      <c r="A223" s="30">
        <v>213</v>
      </c>
      <c r="B223" s="436" t="s">
        <v>395</v>
      </c>
      <c r="C223" s="377">
        <v>50.75</v>
      </c>
      <c r="D223" s="378">
        <v>50.516666666666673</v>
      </c>
      <c r="E223" s="378">
        <v>50.033333333333346</v>
      </c>
      <c r="F223" s="378">
        <v>49.31666666666667</v>
      </c>
      <c r="G223" s="378">
        <v>48.833333333333343</v>
      </c>
      <c r="H223" s="378">
        <v>51.233333333333348</v>
      </c>
      <c r="I223" s="378">
        <v>51.716666666666683</v>
      </c>
      <c r="J223" s="378">
        <v>52.433333333333351</v>
      </c>
      <c r="K223" s="377">
        <v>51</v>
      </c>
      <c r="L223" s="377">
        <v>49.8</v>
      </c>
      <c r="M223" s="377">
        <v>88.786959999999993</v>
      </c>
      <c r="N223" s="1"/>
      <c r="O223" s="1"/>
    </row>
    <row r="224" spans="1:15" ht="12.75" customHeight="1">
      <c r="A224" s="30">
        <v>214</v>
      </c>
      <c r="B224" s="436" t="s">
        <v>128</v>
      </c>
      <c r="C224" s="377">
        <v>11.95</v>
      </c>
      <c r="D224" s="378">
        <v>11.866666666666667</v>
      </c>
      <c r="E224" s="378">
        <v>11.683333333333334</v>
      </c>
      <c r="F224" s="378">
        <v>11.416666666666666</v>
      </c>
      <c r="G224" s="378">
        <v>11.233333333333333</v>
      </c>
      <c r="H224" s="378">
        <v>12.133333333333335</v>
      </c>
      <c r="I224" s="378">
        <v>12.316666666666668</v>
      </c>
      <c r="J224" s="378">
        <v>12.583333333333336</v>
      </c>
      <c r="K224" s="377">
        <v>12.05</v>
      </c>
      <c r="L224" s="377">
        <v>11.6</v>
      </c>
      <c r="M224" s="377">
        <v>2293.7746200000001</v>
      </c>
      <c r="N224" s="1"/>
      <c r="O224" s="1"/>
    </row>
    <row r="225" spans="1:15" ht="12.75" customHeight="1">
      <c r="A225" s="30">
        <v>215</v>
      </c>
      <c r="B225" s="436" t="s">
        <v>396</v>
      </c>
      <c r="C225" s="377">
        <v>64.75</v>
      </c>
      <c r="D225" s="378">
        <v>63.916666666666664</v>
      </c>
      <c r="E225" s="378">
        <v>62.833333333333329</v>
      </c>
      <c r="F225" s="378">
        <v>60.916666666666664</v>
      </c>
      <c r="G225" s="378">
        <v>59.833333333333329</v>
      </c>
      <c r="H225" s="378">
        <v>65.833333333333329</v>
      </c>
      <c r="I225" s="378">
        <v>66.916666666666657</v>
      </c>
      <c r="J225" s="378">
        <v>68.833333333333329</v>
      </c>
      <c r="K225" s="377">
        <v>65</v>
      </c>
      <c r="L225" s="377">
        <v>62</v>
      </c>
      <c r="M225" s="377">
        <v>151.13471999999999</v>
      </c>
      <c r="N225" s="1"/>
      <c r="O225" s="1"/>
    </row>
    <row r="226" spans="1:15" ht="12.75" customHeight="1">
      <c r="A226" s="30">
        <v>216</v>
      </c>
      <c r="B226" s="436" t="s">
        <v>129</v>
      </c>
      <c r="C226" s="377">
        <v>48.95</v>
      </c>
      <c r="D226" s="378">
        <v>48.4</v>
      </c>
      <c r="E226" s="378">
        <v>47.65</v>
      </c>
      <c r="F226" s="378">
        <v>46.35</v>
      </c>
      <c r="G226" s="378">
        <v>45.6</v>
      </c>
      <c r="H226" s="378">
        <v>49.699999999999996</v>
      </c>
      <c r="I226" s="378">
        <v>50.449999999999996</v>
      </c>
      <c r="J226" s="378">
        <v>51.749999999999993</v>
      </c>
      <c r="K226" s="377">
        <v>49.15</v>
      </c>
      <c r="L226" s="377">
        <v>47.1</v>
      </c>
      <c r="M226" s="377">
        <v>236.14427000000001</v>
      </c>
      <c r="N226" s="1"/>
      <c r="O226" s="1"/>
    </row>
    <row r="227" spans="1:15" ht="12.75" customHeight="1">
      <c r="A227" s="30">
        <v>217</v>
      </c>
      <c r="B227" s="436" t="s">
        <v>407</v>
      </c>
      <c r="C227" s="377">
        <v>260.05</v>
      </c>
      <c r="D227" s="378">
        <v>257.68333333333334</v>
      </c>
      <c r="E227" s="378">
        <v>253.36666666666667</v>
      </c>
      <c r="F227" s="378">
        <v>246.68333333333334</v>
      </c>
      <c r="G227" s="378">
        <v>242.36666666666667</v>
      </c>
      <c r="H227" s="378">
        <v>264.36666666666667</v>
      </c>
      <c r="I227" s="378">
        <v>268.68333333333339</v>
      </c>
      <c r="J227" s="378">
        <v>275.36666666666667</v>
      </c>
      <c r="K227" s="377">
        <v>262</v>
      </c>
      <c r="L227" s="377">
        <v>251</v>
      </c>
      <c r="M227" s="377">
        <v>114.84514</v>
      </c>
      <c r="N227" s="1"/>
      <c r="O227" s="1"/>
    </row>
    <row r="228" spans="1:15" ht="12.75" customHeight="1">
      <c r="A228" s="30">
        <v>218</v>
      </c>
      <c r="B228" s="436" t="s">
        <v>397</v>
      </c>
      <c r="C228" s="377">
        <v>1171.75</v>
      </c>
      <c r="D228" s="378">
        <v>1178.9166666666667</v>
      </c>
      <c r="E228" s="378">
        <v>1152.8333333333335</v>
      </c>
      <c r="F228" s="378">
        <v>1133.9166666666667</v>
      </c>
      <c r="G228" s="378">
        <v>1107.8333333333335</v>
      </c>
      <c r="H228" s="378">
        <v>1197.8333333333335</v>
      </c>
      <c r="I228" s="378">
        <v>1223.916666666667</v>
      </c>
      <c r="J228" s="378">
        <v>1242.8333333333335</v>
      </c>
      <c r="K228" s="377">
        <v>1205</v>
      </c>
      <c r="L228" s="377">
        <v>1160</v>
      </c>
      <c r="M228" s="377">
        <v>9.6490000000000006E-2</v>
      </c>
      <c r="N228" s="1"/>
      <c r="O228" s="1"/>
    </row>
    <row r="229" spans="1:15" ht="12.75" customHeight="1">
      <c r="A229" s="30">
        <v>219</v>
      </c>
      <c r="B229" s="436" t="s">
        <v>130</v>
      </c>
      <c r="C229" s="377">
        <v>438.6</v>
      </c>
      <c r="D229" s="378">
        <v>442.95</v>
      </c>
      <c r="E229" s="378">
        <v>430.65</v>
      </c>
      <c r="F229" s="378">
        <v>422.7</v>
      </c>
      <c r="G229" s="378">
        <v>410.4</v>
      </c>
      <c r="H229" s="378">
        <v>450.9</v>
      </c>
      <c r="I229" s="378">
        <v>463.20000000000005</v>
      </c>
      <c r="J229" s="378">
        <v>471.15</v>
      </c>
      <c r="K229" s="377">
        <v>455.25</v>
      </c>
      <c r="L229" s="377">
        <v>435</v>
      </c>
      <c r="M229" s="377">
        <v>93.650400000000005</v>
      </c>
      <c r="N229" s="1"/>
      <c r="O229" s="1"/>
    </row>
    <row r="230" spans="1:15" ht="12.75" customHeight="1">
      <c r="A230" s="30">
        <v>220</v>
      </c>
      <c r="B230" s="436" t="s">
        <v>398</v>
      </c>
      <c r="C230" s="377">
        <v>306.25</v>
      </c>
      <c r="D230" s="378">
        <v>305.06666666666666</v>
      </c>
      <c r="E230" s="378">
        <v>300.23333333333335</v>
      </c>
      <c r="F230" s="378">
        <v>294.2166666666667</v>
      </c>
      <c r="G230" s="378">
        <v>289.38333333333338</v>
      </c>
      <c r="H230" s="378">
        <v>311.08333333333331</v>
      </c>
      <c r="I230" s="378">
        <v>315.91666666666669</v>
      </c>
      <c r="J230" s="378">
        <v>321.93333333333328</v>
      </c>
      <c r="K230" s="377">
        <v>309.89999999999998</v>
      </c>
      <c r="L230" s="377">
        <v>299.05</v>
      </c>
      <c r="M230" s="377">
        <v>6.0108699999999997</v>
      </c>
      <c r="N230" s="1"/>
      <c r="O230" s="1"/>
    </row>
    <row r="231" spans="1:15" ht="12.75" customHeight="1">
      <c r="A231" s="30">
        <v>221</v>
      </c>
      <c r="B231" s="436" t="s">
        <v>399</v>
      </c>
      <c r="C231" s="377">
        <v>1595.45</v>
      </c>
      <c r="D231" s="378">
        <v>1579.8166666666666</v>
      </c>
      <c r="E231" s="378">
        <v>1549.6333333333332</v>
      </c>
      <c r="F231" s="378">
        <v>1503.8166666666666</v>
      </c>
      <c r="G231" s="378">
        <v>1473.6333333333332</v>
      </c>
      <c r="H231" s="378">
        <v>1625.6333333333332</v>
      </c>
      <c r="I231" s="378">
        <v>1655.8166666666666</v>
      </c>
      <c r="J231" s="378">
        <v>1701.6333333333332</v>
      </c>
      <c r="K231" s="377">
        <v>1610</v>
      </c>
      <c r="L231" s="377">
        <v>1534</v>
      </c>
      <c r="M231" s="377">
        <v>0.50746000000000002</v>
      </c>
      <c r="N231" s="1"/>
      <c r="O231" s="1"/>
    </row>
    <row r="232" spans="1:15" ht="12.75" customHeight="1">
      <c r="A232" s="30">
        <v>222</v>
      </c>
      <c r="B232" s="436" t="s">
        <v>131</v>
      </c>
      <c r="C232" s="377">
        <v>207.45</v>
      </c>
      <c r="D232" s="378">
        <v>206.4</v>
      </c>
      <c r="E232" s="378">
        <v>203.9</v>
      </c>
      <c r="F232" s="378">
        <v>200.35</v>
      </c>
      <c r="G232" s="378">
        <v>197.85</v>
      </c>
      <c r="H232" s="378">
        <v>209.95000000000002</v>
      </c>
      <c r="I232" s="378">
        <v>212.45000000000002</v>
      </c>
      <c r="J232" s="378">
        <v>216.00000000000003</v>
      </c>
      <c r="K232" s="377">
        <v>208.9</v>
      </c>
      <c r="L232" s="377">
        <v>202.85</v>
      </c>
      <c r="M232" s="377">
        <v>25.035689999999999</v>
      </c>
      <c r="N232" s="1"/>
      <c r="O232" s="1"/>
    </row>
    <row r="233" spans="1:15" ht="12.75" customHeight="1">
      <c r="A233" s="30">
        <v>223</v>
      </c>
      <c r="B233" s="436" t="s">
        <v>404</v>
      </c>
      <c r="C233" s="377">
        <v>237.8</v>
      </c>
      <c r="D233" s="378">
        <v>235.91666666666666</v>
      </c>
      <c r="E233" s="378">
        <v>231.98333333333332</v>
      </c>
      <c r="F233" s="378">
        <v>226.16666666666666</v>
      </c>
      <c r="G233" s="378">
        <v>222.23333333333332</v>
      </c>
      <c r="H233" s="378">
        <v>241.73333333333332</v>
      </c>
      <c r="I233" s="378">
        <v>245.66666666666666</v>
      </c>
      <c r="J233" s="378">
        <v>251.48333333333332</v>
      </c>
      <c r="K233" s="377">
        <v>239.85</v>
      </c>
      <c r="L233" s="377">
        <v>230.1</v>
      </c>
      <c r="M233" s="377">
        <v>48.938989999999997</v>
      </c>
      <c r="N233" s="1"/>
      <c r="O233" s="1"/>
    </row>
    <row r="234" spans="1:15" ht="12.75" customHeight="1">
      <c r="A234" s="30">
        <v>224</v>
      </c>
      <c r="B234" s="436" t="s">
        <v>265</v>
      </c>
      <c r="C234" s="377">
        <v>6412</v>
      </c>
      <c r="D234" s="378">
        <v>6442</v>
      </c>
      <c r="E234" s="378">
        <v>6345</v>
      </c>
      <c r="F234" s="378">
        <v>6278</v>
      </c>
      <c r="G234" s="378">
        <v>6181</v>
      </c>
      <c r="H234" s="378">
        <v>6509</v>
      </c>
      <c r="I234" s="378">
        <v>6606</v>
      </c>
      <c r="J234" s="378">
        <v>6673</v>
      </c>
      <c r="K234" s="377">
        <v>6539</v>
      </c>
      <c r="L234" s="377">
        <v>6375</v>
      </c>
      <c r="M234" s="377">
        <v>0.83628000000000002</v>
      </c>
      <c r="N234" s="1"/>
      <c r="O234" s="1"/>
    </row>
    <row r="235" spans="1:15" ht="12.75" customHeight="1">
      <c r="A235" s="30">
        <v>225</v>
      </c>
      <c r="B235" s="436" t="s">
        <v>406</v>
      </c>
      <c r="C235" s="377">
        <v>141.75</v>
      </c>
      <c r="D235" s="378">
        <v>141.43333333333334</v>
      </c>
      <c r="E235" s="378">
        <v>140.11666666666667</v>
      </c>
      <c r="F235" s="378">
        <v>138.48333333333335</v>
      </c>
      <c r="G235" s="378">
        <v>137.16666666666669</v>
      </c>
      <c r="H235" s="378">
        <v>143.06666666666666</v>
      </c>
      <c r="I235" s="378">
        <v>144.38333333333333</v>
      </c>
      <c r="J235" s="378">
        <v>146.01666666666665</v>
      </c>
      <c r="K235" s="377">
        <v>142.75</v>
      </c>
      <c r="L235" s="377">
        <v>139.80000000000001</v>
      </c>
      <c r="M235" s="377">
        <v>19.98676</v>
      </c>
      <c r="N235" s="1"/>
      <c r="O235" s="1"/>
    </row>
    <row r="236" spans="1:15" ht="12.75" customHeight="1">
      <c r="A236" s="30">
        <v>226</v>
      </c>
      <c r="B236" s="436" t="s">
        <v>132</v>
      </c>
      <c r="C236" s="377">
        <v>2079.5</v>
      </c>
      <c r="D236" s="378">
        <v>2086.7000000000003</v>
      </c>
      <c r="E236" s="378">
        <v>2050.4000000000005</v>
      </c>
      <c r="F236" s="378">
        <v>2021.3000000000002</v>
      </c>
      <c r="G236" s="378">
        <v>1985.0000000000005</v>
      </c>
      <c r="H236" s="378">
        <v>2115.8000000000006</v>
      </c>
      <c r="I236" s="378">
        <v>2152.1000000000008</v>
      </c>
      <c r="J236" s="378">
        <v>2181.2000000000007</v>
      </c>
      <c r="K236" s="377">
        <v>2123</v>
      </c>
      <c r="L236" s="377">
        <v>2057.6</v>
      </c>
      <c r="M236" s="377">
        <v>4.5935699999999997</v>
      </c>
      <c r="N236" s="1"/>
      <c r="O236" s="1"/>
    </row>
    <row r="237" spans="1:15" ht="12.75" customHeight="1">
      <c r="A237" s="30">
        <v>227</v>
      </c>
      <c r="B237" s="436" t="s">
        <v>844</v>
      </c>
      <c r="C237" s="377">
        <v>1999.75</v>
      </c>
      <c r="D237" s="378">
        <v>2015.9666666666665</v>
      </c>
      <c r="E237" s="378">
        <v>1974.333333333333</v>
      </c>
      <c r="F237" s="378">
        <v>1948.9166666666665</v>
      </c>
      <c r="G237" s="378">
        <v>1907.2833333333331</v>
      </c>
      <c r="H237" s="378">
        <v>2041.383333333333</v>
      </c>
      <c r="I237" s="378">
        <v>2083.0166666666664</v>
      </c>
      <c r="J237" s="378">
        <v>2108.4333333333329</v>
      </c>
      <c r="K237" s="377">
        <v>2057.6</v>
      </c>
      <c r="L237" s="377">
        <v>1990.55</v>
      </c>
      <c r="M237" s="377">
        <v>0.23860999999999999</v>
      </c>
      <c r="N237" s="1"/>
      <c r="O237" s="1"/>
    </row>
    <row r="238" spans="1:15" ht="12.75" customHeight="1">
      <c r="A238" s="30">
        <v>228</v>
      </c>
      <c r="B238" s="436" t="s">
        <v>410</v>
      </c>
      <c r="C238" s="377">
        <v>428.95</v>
      </c>
      <c r="D238" s="378">
        <v>428.7833333333333</v>
      </c>
      <c r="E238" s="378">
        <v>424.16666666666663</v>
      </c>
      <c r="F238" s="378">
        <v>419.38333333333333</v>
      </c>
      <c r="G238" s="378">
        <v>414.76666666666665</v>
      </c>
      <c r="H238" s="378">
        <v>433.56666666666661</v>
      </c>
      <c r="I238" s="378">
        <v>438.18333333333328</v>
      </c>
      <c r="J238" s="378">
        <v>442.96666666666658</v>
      </c>
      <c r="K238" s="377">
        <v>433.4</v>
      </c>
      <c r="L238" s="377">
        <v>424</v>
      </c>
      <c r="M238" s="377">
        <v>0.57455000000000001</v>
      </c>
      <c r="N238" s="1"/>
      <c r="O238" s="1"/>
    </row>
    <row r="239" spans="1:15" ht="12.75" customHeight="1">
      <c r="A239" s="30">
        <v>229</v>
      </c>
      <c r="B239" s="436" t="s">
        <v>133</v>
      </c>
      <c r="C239" s="377">
        <v>893.25</v>
      </c>
      <c r="D239" s="378">
        <v>893.73333333333323</v>
      </c>
      <c r="E239" s="378">
        <v>883.66666666666652</v>
      </c>
      <c r="F239" s="378">
        <v>874.08333333333326</v>
      </c>
      <c r="G239" s="378">
        <v>864.01666666666654</v>
      </c>
      <c r="H239" s="378">
        <v>903.31666666666649</v>
      </c>
      <c r="I239" s="378">
        <v>913.38333333333333</v>
      </c>
      <c r="J239" s="378">
        <v>922.96666666666647</v>
      </c>
      <c r="K239" s="377">
        <v>903.8</v>
      </c>
      <c r="L239" s="377">
        <v>884.15</v>
      </c>
      <c r="M239" s="377">
        <v>36.28266</v>
      </c>
      <c r="N239" s="1"/>
      <c r="O239" s="1"/>
    </row>
    <row r="240" spans="1:15" ht="12.75" customHeight="1">
      <c r="A240" s="30">
        <v>230</v>
      </c>
      <c r="B240" s="436" t="s">
        <v>134</v>
      </c>
      <c r="C240" s="377">
        <v>270.7</v>
      </c>
      <c r="D240" s="378">
        <v>268.18333333333334</v>
      </c>
      <c r="E240" s="378">
        <v>264.51666666666665</v>
      </c>
      <c r="F240" s="378">
        <v>258.33333333333331</v>
      </c>
      <c r="G240" s="378">
        <v>254.66666666666663</v>
      </c>
      <c r="H240" s="378">
        <v>274.36666666666667</v>
      </c>
      <c r="I240" s="378">
        <v>278.0333333333333</v>
      </c>
      <c r="J240" s="378">
        <v>284.2166666666667</v>
      </c>
      <c r="K240" s="377">
        <v>271.85000000000002</v>
      </c>
      <c r="L240" s="377">
        <v>262</v>
      </c>
      <c r="M240" s="377">
        <v>36.835740000000001</v>
      </c>
      <c r="N240" s="1"/>
      <c r="O240" s="1"/>
    </row>
    <row r="241" spans="1:15" ht="12.75" customHeight="1">
      <c r="A241" s="30">
        <v>231</v>
      </c>
      <c r="B241" s="436" t="s">
        <v>411</v>
      </c>
      <c r="C241" s="377">
        <v>44.75</v>
      </c>
      <c r="D241" s="378">
        <v>44.75</v>
      </c>
      <c r="E241" s="378">
        <v>43.9</v>
      </c>
      <c r="F241" s="378">
        <v>43.05</v>
      </c>
      <c r="G241" s="378">
        <v>42.199999999999996</v>
      </c>
      <c r="H241" s="378">
        <v>45.6</v>
      </c>
      <c r="I241" s="378">
        <v>46.449999999999996</v>
      </c>
      <c r="J241" s="378">
        <v>47.300000000000004</v>
      </c>
      <c r="K241" s="377">
        <v>45.6</v>
      </c>
      <c r="L241" s="377">
        <v>43.9</v>
      </c>
      <c r="M241" s="377">
        <v>73.393020000000007</v>
      </c>
      <c r="N241" s="1"/>
      <c r="O241" s="1"/>
    </row>
    <row r="242" spans="1:15" ht="12.75" customHeight="1">
      <c r="A242" s="30">
        <v>232</v>
      </c>
      <c r="B242" s="436" t="s">
        <v>135</v>
      </c>
      <c r="C242" s="377">
        <v>1867.05</v>
      </c>
      <c r="D242" s="378">
        <v>1881.9666666666665</v>
      </c>
      <c r="E242" s="378">
        <v>1847.9333333333329</v>
      </c>
      <c r="F242" s="378">
        <v>1828.8166666666664</v>
      </c>
      <c r="G242" s="378">
        <v>1794.7833333333328</v>
      </c>
      <c r="H242" s="378">
        <v>1901.083333333333</v>
      </c>
      <c r="I242" s="378">
        <v>1935.1166666666663</v>
      </c>
      <c r="J242" s="378">
        <v>1954.2333333333331</v>
      </c>
      <c r="K242" s="377">
        <v>1916</v>
      </c>
      <c r="L242" s="377">
        <v>1862.85</v>
      </c>
      <c r="M242" s="377">
        <v>57.477699999999999</v>
      </c>
      <c r="N242" s="1"/>
      <c r="O242" s="1"/>
    </row>
    <row r="243" spans="1:15" ht="12.75" customHeight="1">
      <c r="A243" s="30">
        <v>233</v>
      </c>
      <c r="B243" s="436" t="s">
        <v>412</v>
      </c>
      <c r="C243" s="377">
        <v>1362.5</v>
      </c>
      <c r="D243" s="378">
        <v>1348.0333333333333</v>
      </c>
      <c r="E243" s="378">
        <v>1327.1166666666666</v>
      </c>
      <c r="F243" s="378">
        <v>1291.7333333333333</v>
      </c>
      <c r="G243" s="378">
        <v>1270.8166666666666</v>
      </c>
      <c r="H243" s="378">
        <v>1383.4166666666665</v>
      </c>
      <c r="I243" s="378">
        <v>1404.3333333333335</v>
      </c>
      <c r="J243" s="378">
        <v>1439.7166666666665</v>
      </c>
      <c r="K243" s="377">
        <v>1368.95</v>
      </c>
      <c r="L243" s="377">
        <v>1312.65</v>
      </c>
      <c r="M243" s="377">
        <v>0.25566</v>
      </c>
      <c r="N243" s="1"/>
      <c r="O243" s="1"/>
    </row>
    <row r="244" spans="1:15" ht="12.75" customHeight="1">
      <c r="A244" s="30">
        <v>234</v>
      </c>
      <c r="B244" s="436" t="s">
        <v>413</v>
      </c>
      <c r="C244" s="377">
        <v>391.55</v>
      </c>
      <c r="D244" s="378">
        <v>386.5333333333333</v>
      </c>
      <c r="E244" s="378">
        <v>379.01666666666659</v>
      </c>
      <c r="F244" s="378">
        <v>366.48333333333329</v>
      </c>
      <c r="G244" s="378">
        <v>358.96666666666658</v>
      </c>
      <c r="H244" s="378">
        <v>399.06666666666661</v>
      </c>
      <c r="I244" s="378">
        <v>406.58333333333326</v>
      </c>
      <c r="J244" s="378">
        <v>419.11666666666662</v>
      </c>
      <c r="K244" s="377">
        <v>394.05</v>
      </c>
      <c r="L244" s="377">
        <v>374</v>
      </c>
      <c r="M244" s="377">
        <v>6.8712799999999996</v>
      </c>
      <c r="N244" s="1"/>
      <c r="O244" s="1"/>
    </row>
    <row r="245" spans="1:15" ht="12.75" customHeight="1">
      <c r="A245" s="30">
        <v>235</v>
      </c>
      <c r="B245" s="436" t="s">
        <v>414</v>
      </c>
      <c r="C245" s="377">
        <v>765.6</v>
      </c>
      <c r="D245" s="378">
        <v>760.7833333333333</v>
      </c>
      <c r="E245" s="378">
        <v>746.81666666666661</v>
      </c>
      <c r="F245" s="378">
        <v>728.0333333333333</v>
      </c>
      <c r="G245" s="378">
        <v>714.06666666666661</v>
      </c>
      <c r="H245" s="378">
        <v>779.56666666666661</v>
      </c>
      <c r="I245" s="378">
        <v>793.5333333333333</v>
      </c>
      <c r="J245" s="378">
        <v>812.31666666666661</v>
      </c>
      <c r="K245" s="377">
        <v>774.75</v>
      </c>
      <c r="L245" s="377">
        <v>742</v>
      </c>
      <c r="M245" s="377">
        <v>2.45865</v>
      </c>
      <c r="N245" s="1"/>
      <c r="O245" s="1"/>
    </row>
    <row r="246" spans="1:15" ht="12.75" customHeight="1">
      <c r="A246" s="30">
        <v>236</v>
      </c>
      <c r="B246" s="436" t="s">
        <v>408</v>
      </c>
      <c r="C246" s="377">
        <v>20.9</v>
      </c>
      <c r="D246" s="378">
        <v>20.766666666666669</v>
      </c>
      <c r="E246" s="378">
        <v>20.483333333333338</v>
      </c>
      <c r="F246" s="378">
        <v>20.06666666666667</v>
      </c>
      <c r="G246" s="378">
        <v>19.783333333333339</v>
      </c>
      <c r="H246" s="378">
        <v>21.183333333333337</v>
      </c>
      <c r="I246" s="378">
        <v>21.466666666666669</v>
      </c>
      <c r="J246" s="378">
        <v>21.883333333333336</v>
      </c>
      <c r="K246" s="377">
        <v>21.05</v>
      </c>
      <c r="L246" s="377">
        <v>20.350000000000001</v>
      </c>
      <c r="M246" s="377">
        <v>46.068890000000003</v>
      </c>
      <c r="N246" s="1"/>
      <c r="O246" s="1"/>
    </row>
    <row r="247" spans="1:15" ht="12.75" customHeight="1">
      <c r="A247" s="30">
        <v>237</v>
      </c>
      <c r="B247" s="436" t="s">
        <v>136</v>
      </c>
      <c r="C247" s="377">
        <v>125.1</v>
      </c>
      <c r="D247" s="378">
        <v>124.56666666666666</v>
      </c>
      <c r="E247" s="378">
        <v>123.53333333333333</v>
      </c>
      <c r="F247" s="378">
        <v>121.96666666666667</v>
      </c>
      <c r="G247" s="378">
        <v>120.93333333333334</v>
      </c>
      <c r="H247" s="378">
        <v>126.13333333333333</v>
      </c>
      <c r="I247" s="378">
        <v>127.16666666666666</v>
      </c>
      <c r="J247" s="378">
        <v>128.73333333333332</v>
      </c>
      <c r="K247" s="377">
        <v>125.6</v>
      </c>
      <c r="L247" s="377">
        <v>123</v>
      </c>
      <c r="M247" s="377">
        <v>99.134069999999994</v>
      </c>
      <c r="N247" s="1"/>
      <c r="O247" s="1"/>
    </row>
    <row r="248" spans="1:15" ht="12.75" customHeight="1">
      <c r="A248" s="30">
        <v>238</v>
      </c>
      <c r="B248" s="436" t="s">
        <v>400</v>
      </c>
      <c r="C248" s="377">
        <v>462.45</v>
      </c>
      <c r="D248" s="378">
        <v>463.7</v>
      </c>
      <c r="E248" s="378">
        <v>457.2</v>
      </c>
      <c r="F248" s="378">
        <v>451.95</v>
      </c>
      <c r="G248" s="378">
        <v>445.45</v>
      </c>
      <c r="H248" s="378">
        <v>468.95</v>
      </c>
      <c r="I248" s="378">
        <v>475.45</v>
      </c>
      <c r="J248" s="378">
        <v>480.7</v>
      </c>
      <c r="K248" s="377">
        <v>470.2</v>
      </c>
      <c r="L248" s="377">
        <v>458.45</v>
      </c>
      <c r="M248" s="377">
        <v>1.33081</v>
      </c>
      <c r="N248" s="1"/>
      <c r="O248" s="1"/>
    </row>
    <row r="249" spans="1:15" ht="12.75" customHeight="1">
      <c r="A249" s="30">
        <v>239</v>
      </c>
      <c r="B249" s="436" t="s">
        <v>266</v>
      </c>
      <c r="C249" s="377">
        <v>1075.1500000000001</v>
      </c>
      <c r="D249" s="378">
        <v>1062.5833333333333</v>
      </c>
      <c r="E249" s="378">
        <v>1042.5666666666666</v>
      </c>
      <c r="F249" s="378">
        <v>1009.9833333333333</v>
      </c>
      <c r="G249" s="378">
        <v>989.9666666666667</v>
      </c>
      <c r="H249" s="378">
        <v>1095.1666666666665</v>
      </c>
      <c r="I249" s="378">
        <v>1115.1833333333334</v>
      </c>
      <c r="J249" s="378">
        <v>1147.7666666666664</v>
      </c>
      <c r="K249" s="377">
        <v>1082.5999999999999</v>
      </c>
      <c r="L249" s="377">
        <v>1030</v>
      </c>
      <c r="M249" s="377">
        <v>8.7801500000000008</v>
      </c>
      <c r="N249" s="1"/>
      <c r="O249" s="1"/>
    </row>
    <row r="250" spans="1:15" ht="12.75" customHeight="1">
      <c r="A250" s="30">
        <v>240</v>
      </c>
      <c r="B250" s="436" t="s">
        <v>401</v>
      </c>
      <c r="C250" s="377">
        <v>242.1</v>
      </c>
      <c r="D250" s="378">
        <v>242.83333333333334</v>
      </c>
      <c r="E250" s="378">
        <v>239.26666666666668</v>
      </c>
      <c r="F250" s="378">
        <v>236.43333333333334</v>
      </c>
      <c r="G250" s="378">
        <v>232.86666666666667</v>
      </c>
      <c r="H250" s="378">
        <v>245.66666666666669</v>
      </c>
      <c r="I250" s="378">
        <v>249.23333333333335</v>
      </c>
      <c r="J250" s="378">
        <v>252.06666666666669</v>
      </c>
      <c r="K250" s="377">
        <v>246.4</v>
      </c>
      <c r="L250" s="377">
        <v>240</v>
      </c>
      <c r="M250" s="377">
        <v>8.59877</v>
      </c>
      <c r="N250" s="1"/>
      <c r="O250" s="1"/>
    </row>
    <row r="251" spans="1:15" ht="12.75" customHeight="1">
      <c r="A251" s="30">
        <v>241</v>
      </c>
      <c r="B251" s="436" t="s">
        <v>402</v>
      </c>
      <c r="C251" s="377">
        <v>46.4</v>
      </c>
      <c r="D251" s="378">
        <v>46.449999999999996</v>
      </c>
      <c r="E251" s="378">
        <v>46.04999999999999</v>
      </c>
      <c r="F251" s="378">
        <v>45.699999999999996</v>
      </c>
      <c r="G251" s="378">
        <v>45.29999999999999</v>
      </c>
      <c r="H251" s="378">
        <v>46.79999999999999</v>
      </c>
      <c r="I251" s="378">
        <v>47.199999999999996</v>
      </c>
      <c r="J251" s="378">
        <v>47.54999999999999</v>
      </c>
      <c r="K251" s="377">
        <v>46.85</v>
      </c>
      <c r="L251" s="377">
        <v>46.1</v>
      </c>
      <c r="M251" s="377">
        <v>9.6977399999999996</v>
      </c>
      <c r="N251" s="1"/>
      <c r="O251" s="1"/>
    </row>
    <row r="252" spans="1:15" ht="12.75" customHeight="1">
      <c r="A252" s="30">
        <v>242</v>
      </c>
      <c r="B252" s="436" t="s">
        <v>137</v>
      </c>
      <c r="C252" s="377">
        <v>875.95</v>
      </c>
      <c r="D252" s="378">
        <v>868.06666666666661</v>
      </c>
      <c r="E252" s="378">
        <v>858.18333333333317</v>
      </c>
      <c r="F252" s="378">
        <v>840.41666666666652</v>
      </c>
      <c r="G252" s="378">
        <v>830.53333333333308</v>
      </c>
      <c r="H252" s="378">
        <v>885.83333333333326</v>
      </c>
      <c r="I252" s="378">
        <v>895.7166666666667</v>
      </c>
      <c r="J252" s="378">
        <v>913.48333333333335</v>
      </c>
      <c r="K252" s="377">
        <v>877.95</v>
      </c>
      <c r="L252" s="377">
        <v>850.3</v>
      </c>
      <c r="M252" s="377">
        <v>44.37914</v>
      </c>
      <c r="N252" s="1"/>
      <c r="O252" s="1"/>
    </row>
    <row r="253" spans="1:15" ht="12.75" customHeight="1">
      <c r="A253" s="30">
        <v>243</v>
      </c>
      <c r="B253" s="436" t="s">
        <v>837</v>
      </c>
      <c r="C253" s="377">
        <v>23.55</v>
      </c>
      <c r="D253" s="378">
        <v>23.599999999999998</v>
      </c>
      <c r="E253" s="378">
        <v>23.449999999999996</v>
      </c>
      <c r="F253" s="378">
        <v>23.349999999999998</v>
      </c>
      <c r="G253" s="378">
        <v>23.199999999999996</v>
      </c>
      <c r="H253" s="378">
        <v>23.699999999999996</v>
      </c>
      <c r="I253" s="378">
        <v>23.849999999999994</v>
      </c>
      <c r="J253" s="378">
        <v>23.949999999999996</v>
      </c>
      <c r="K253" s="377">
        <v>23.75</v>
      </c>
      <c r="L253" s="377">
        <v>23.5</v>
      </c>
      <c r="M253" s="377">
        <v>55.041739999999997</v>
      </c>
      <c r="N253" s="1"/>
      <c r="O253" s="1"/>
    </row>
    <row r="254" spans="1:15" ht="12.75" customHeight="1">
      <c r="A254" s="30">
        <v>244</v>
      </c>
      <c r="B254" s="436" t="s">
        <v>264</v>
      </c>
      <c r="C254" s="377">
        <v>787.65</v>
      </c>
      <c r="D254" s="378">
        <v>796.76666666666677</v>
      </c>
      <c r="E254" s="378">
        <v>772.58333333333348</v>
      </c>
      <c r="F254" s="378">
        <v>757.51666666666677</v>
      </c>
      <c r="G254" s="378">
        <v>733.33333333333348</v>
      </c>
      <c r="H254" s="378">
        <v>811.83333333333348</v>
      </c>
      <c r="I254" s="378">
        <v>836.01666666666665</v>
      </c>
      <c r="J254" s="378">
        <v>851.08333333333348</v>
      </c>
      <c r="K254" s="377">
        <v>820.95</v>
      </c>
      <c r="L254" s="377">
        <v>781.7</v>
      </c>
      <c r="M254" s="377">
        <v>5.0977199999999998</v>
      </c>
      <c r="N254" s="1"/>
      <c r="O254" s="1"/>
    </row>
    <row r="255" spans="1:15" ht="12.75" customHeight="1">
      <c r="A255" s="30">
        <v>245</v>
      </c>
      <c r="B255" s="436" t="s">
        <v>138</v>
      </c>
      <c r="C255" s="377">
        <v>220.35</v>
      </c>
      <c r="D255" s="378">
        <v>220.48333333333335</v>
      </c>
      <c r="E255" s="378">
        <v>218.56666666666669</v>
      </c>
      <c r="F255" s="378">
        <v>216.78333333333333</v>
      </c>
      <c r="G255" s="378">
        <v>214.86666666666667</v>
      </c>
      <c r="H255" s="378">
        <v>222.26666666666671</v>
      </c>
      <c r="I255" s="378">
        <v>224.18333333333334</v>
      </c>
      <c r="J255" s="378">
        <v>225.96666666666673</v>
      </c>
      <c r="K255" s="377">
        <v>222.4</v>
      </c>
      <c r="L255" s="377">
        <v>218.7</v>
      </c>
      <c r="M255" s="377">
        <v>114.73796</v>
      </c>
      <c r="N255" s="1"/>
      <c r="O255" s="1"/>
    </row>
    <row r="256" spans="1:15" ht="12.75" customHeight="1">
      <c r="A256" s="30">
        <v>246</v>
      </c>
      <c r="B256" s="436" t="s">
        <v>403</v>
      </c>
      <c r="C256" s="377">
        <v>118.7</v>
      </c>
      <c r="D256" s="378">
        <v>118.66666666666667</v>
      </c>
      <c r="E256" s="378">
        <v>117.53333333333335</v>
      </c>
      <c r="F256" s="378">
        <v>116.36666666666667</v>
      </c>
      <c r="G256" s="378">
        <v>115.23333333333335</v>
      </c>
      <c r="H256" s="378">
        <v>119.83333333333334</v>
      </c>
      <c r="I256" s="378">
        <v>120.96666666666667</v>
      </c>
      <c r="J256" s="378">
        <v>122.13333333333334</v>
      </c>
      <c r="K256" s="377">
        <v>119.8</v>
      </c>
      <c r="L256" s="377">
        <v>117.5</v>
      </c>
      <c r="M256" s="377">
        <v>1.38948</v>
      </c>
      <c r="N256" s="1"/>
      <c r="O256" s="1"/>
    </row>
    <row r="257" spans="1:15" ht="12.75" customHeight="1">
      <c r="A257" s="30">
        <v>247</v>
      </c>
      <c r="B257" s="436" t="s">
        <v>421</v>
      </c>
      <c r="C257" s="377">
        <v>110.65</v>
      </c>
      <c r="D257" s="378">
        <v>111.23333333333335</v>
      </c>
      <c r="E257" s="378">
        <v>108.56666666666669</v>
      </c>
      <c r="F257" s="378">
        <v>106.48333333333335</v>
      </c>
      <c r="G257" s="378">
        <v>103.81666666666669</v>
      </c>
      <c r="H257" s="378">
        <v>113.31666666666669</v>
      </c>
      <c r="I257" s="378">
        <v>115.98333333333335</v>
      </c>
      <c r="J257" s="378">
        <v>118.06666666666669</v>
      </c>
      <c r="K257" s="377">
        <v>113.9</v>
      </c>
      <c r="L257" s="377">
        <v>109.15</v>
      </c>
      <c r="M257" s="377">
        <v>30.68927</v>
      </c>
      <c r="N257" s="1"/>
      <c r="O257" s="1"/>
    </row>
    <row r="258" spans="1:15" ht="12.75" customHeight="1">
      <c r="A258" s="30">
        <v>248</v>
      </c>
      <c r="B258" s="436" t="s">
        <v>415</v>
      </c>
      <c r="C258" s="377">
        <v>1754.2</v>
      </c>
      <c r="D258" s="378">
        <v>1744.1166666666668</v>
      </c>
      <c r="E258" s="378">
        <v>1728.2333333333336</v>
      </c>
      <c r="F258" s="378">
        <v>1702.2666666666669</v>
      </c>
      <c r="G258" s="378">
        <v>1686.3833333333337</v>
      </c>
      <c r="H258" s="378">
        <v>1770.0833333333335</v>
      </c>
      <c r="I258" s="378">
        <v>1785.9666666666667</v>
      </c>
      <c r="J258" s="378">
        <v>1811.9333333333334</v>
      </c>
      <c r="K258" s="377">
        <v>1760</v>
      </c>
      <c r="L258" s="377">
        <v>1718.15</v>
      </c>
      <c r="M258" s="377">
        <v>0.61595999999999995</v>
      </c>
      <c r="N258" s="1"/>
      <c r="O258" s="1"/>
    </row>
    <row r="259" spans="1:15" ht="12.75" customHeight="1">
      <c r="A259" s="30">
        <v>249</v>
      </c>
      <c r="B259" s="436" t="s">
        <v>425</v>
      </c>
      <c r="C259" s="377">
        <v>1928.6</v>
      </c>
      <c r="D259" s="378">
        <v>1936.0333333333335</v>
      </c>
      <c r="E259" s="378">
        <v>1907.5666666666671</v>
      </c>
      <c r="F259" s="378">
        <v>1886.5333333333335</v>
      </c>
      <c r="G259" s="378">
        <v>1858.0666666666671</v>
      </c>
      <c r="H259" s="378">
        <v>1957.0666666666671</v>
      </c>
      <c r="I259" s="378">
        <v>1985.5333333333338</v>
      </c>
      <c r="J259" s="378">
        <v>2006.5666666666671</v>
      </c>
      <c r="K259" s="377">
        <v>1964.5</v>
      </c>
      <c r="L259" s="377">
        <v>1915</v>
      </c>
      <c r="M259" s="377">
        <v>4.267E-2</v>
      </c>
      <c r="N259" s="1"/>
      <c r="O259" s="1"/>
    </row>
    <row r="260" spans="1:15" ht="12.75" customHeight="1">
      <c r="A260" s="30">
        <v>250</v>
      </c>
      <c r="B260" s="436" t="s">
        <v>422</v>
      </c>
      <c r="C260" s="377">
        <v>112.15</v>
      </c>
      <c r="D260" s="378">
        <v>112.39999999999999</v>
      </c>
      <c r="E260" s="378">
        <v>109.44999999999999</v>
      </c>
      <c r="F260" s="378">
        <v>106.75</v>
      </c>
      <c r="G260" s="378">
        <v>103.8</v>
      </c>
      <c r="H260" s="378">
        <v>115.09999999999998</v>
      </c>
      <c r="I260" s="378">
        <v>118.05</v>
      </c>
      <c r="J260" s="378">
        <v>120.74999999999997</v>
      </c>
      <c r="K260" s="377">
        <v>115.35</v>
      </c>
      <c r="L260" s="377">
        <v>109.7</v>
      </c>
      <c r="M260" s="377">
        <v>29.504180000000002</v>
      </c>
      <c r="N260" s="1"/>
      <c r="O260" s="1"/>
    </row>
    <row r="261" spans="1:15" ht="12.75" customHeight="1">
      <c r="A261" s="30">
        <v>251</v>
      </c>
      <c r="B261" s="436" t="s">
        <v>139</v>
      </c>
      <c r="C261" s="377">
        <v>409</v>
      </c>
      <c r="D261" s="378">
        <v>406.98333333333335</v>
      </c>
      <c r="E261" s="378">
        <v>400.36666666666667</v>
      </c>
      <c r="F261" s="378">
        <v>391.73333333333335</v>
      </c>
      <c r="G261" s="378">
        <v>385.11666666666667</v>
      </c>
      <c r="H261" s="378">
        <v>415.61666666666667</v>
      </c>
      <c r="I261" s="378">
        <v>422.23333333333335</v>
      </c>
      <c r="J261" s="378">
        <v>430.86666666666667</v>
      </c>
      <c r="K261" s="377">
        <v>413.6</v>
      </c>
      <c r="L261" s="377">
        <v>398.35</v>
      </c>
      <c r="M261" s="377">
        <v>63.385390000000001</v>
      </c>
      <c r="N261" s="1"/>
      <c r="O261" s="1"/>
    </row>
    <row r="262" spans="1:15" ht="12.75" customHeight="1">
      <c r="A262" s="30">
        <v>252</v>
      </c>
      <c r="B262" s="436" t="s">
        <v>416</v>
      </c>
      <c r="C262" s="377">
        <v>3438.4</v>
      </c>
      <c r="D262" s="378">
        <v>3428.9333333333329</v>
      </c>
      <c r="E262" s="378">
        <v>3365.8666666666659</v>
      </c>
      <c r="F262" s="378">
        <v>3293.333333333333</v>
      </c>
      <c r="G262" s="378">
        <v>3230.266666666666</v>
      </c>
      <c r="H262" s="378">
        <v>3501.4666666666658</v>
      </c>
      <c r="I262" s="378">
        <v>3564.5333333333324</v>
      </c>
      <c r="J262" s="378">
        <v>3637.0666666666657</v>
      </c>
      <c r="K262" s="377">
        <v>3492</v>
      </c>
      <c r="L262" s="377">
        <v>3356.4</v>
      </c>
      <c r="M262" s="377">
        <v>0.58320000000000005</v>
      </c>
      <c r="N262" s="1"/>
      <c r="O262" s="1"/>
    </row>
    <row r="263" spans="1:15" ht="12.75" customHeight="1">
      <c r="A263" s="30">
        <v>253</v>
      </c>
      <c r="B263" s="436" t="s">
        <v>417</v>
      </c>
      <c r="C263" s="377">
        <v>606.15</v>
      </c>
      <c r="D263" s="378">
        <v>604.71666666666658</v>
      </c>
      <c r="E263" s="378">
        <v>596.63333333333321</v>
      </c>
      <c r="F263" s="378">
        <v>587.11666666666667</v>
      </c>
      <c r="G263" s="378">
        <v>579.0333333333333</v>
      </c>
      <c r="H263" s="378">
        <v>614.23333333333312</v>
      </c>
      <c r="I263" s="378">
        <v>622.31666666666638</v>
      </c>
      <c r="J263" s="378">
        <v>631.83333333333303</v>
      </c>
      <c r="K263" s="377">
        <v>612.79999999999995</v>
      </c>
      <c r="L263" s="377">
        <v>595.20000000000005</v>
      </c>
      <c r="M263" s="377">
        <v>1.0239799999999999</v>
      </c>
      <c r="N263" s="1"/>
      <c r="O263" s="1"/>
    </row>
    <row r="264" spans="1:15" ht="12.75" customHeight="1">
      <c r="A264" s="30">
        <v>254</v>
      </c>
      <c r="B264" s="436" t="s">
        <v>418</v>
      </c>
      <c r="C264" s="377">
        <v>227.25</v>
      </c>
      <c r="D264" s="378">
        <v>226.46666666666667</v>
      </c>
      <c r="E264" s="378">
        <v>222.93333333333334</v>
      </c>
      <c r="F264" s="378">
        <v>218.61666666666667</v>
      </c>
      <c r="G264" s="378">
        <v>215.08333333333334</v>
      </c>
      <c r="H264" s="378">
        <v>230.78333333333333</v>
      </c>
      <c r="I264" s="378">
        <v>234.31666666666669</v>
      </c>
      <c r="J264" s="378">
        <v>238.63333333333333</v>
      </c>
      <c r="K264" s="377">
        <v>230</v>
      </c>
      <c r="L264" s="377">
        <v>222.15</v>
      </c>
      <c r="M264" s="377">
        <v>15.68675</v>
      </c>
      <c r="N264" s="1"/>
      <c r="O264" s="1"/>
    </row>
    <row r="265" spans="1:15" ht="12.75" customHeight="1">
      <c r="A265" s="30">
        <v>255</v>
      </c>
      <c r="B265" s="436" t="s">
        <v>419</v>
      </c>
      <c r="C265" s="377">
        <v>140.85</v>
      </c>
      <c r="D265" s="378">
        <v>140.36666666666667</v>
      </c>
      <c r="E265" s="378">
        <v>138.23333333333335</v>
      </c>
      <c r="F265" s="378">
        <v>135.61666666666667</v>
      </c>
      <c r="G265" s="378">
        <v>133.48333333333335</v>
      </c>
      <c r="H265" s="378">
        <v>142.98333333333335</v>
      </c>
      <c r="I265" s="378">
        <v>145.11666666666667</v>
      </c>
      <c r="J265" s="378">
        <v>147.73333333333335</v>
      </c>
      <c r="K265" s="377">
        <v>142.5</v>
      </c>
      <c r="L265" s="377">
        <v>137.75</v>
      </c>
      <c r="M265" s="377">
        <v>12.392519999999999</v>
      </c>
      <c r="N265" s="1"/>
      <c r="O265" s="1"/>
    </row>
    <row r="266" spans="1:15" ht="12.75" customHeight="1">
      <c r="A266" s="30">
        <v>256</v>
      </c>
      <c r="B266" s="436" t="s">
        <v>420</v>
      </c>
      <c r="C266" s="377">
        <v>74.7</v>
      </c>
      <c r="D266" s="378">
        <v>75.05</v>
      </c>
      <c r="E266" s="378">
        <v>74.149999999999991</v>
      </c>
      <c r="F266" s="378">
        <v>73.599999999999994</v>
      </c>
      <c r="G266" s="378">
        <v>72.699999999999989</v>
      </c>
      <c r="H266" s="378">
        <v>75.599999999999994</v>
      </c>
      <c r="I266" s="378">
        <v>76.5</v>
      </c>
      <c r="J266" s="378">
        <v>77.05</v>
      </c>
      <c r="K266" s="377">
        <v>75.95</v>
      </c>
      <c r="L266" s="377">
        <v>74.5</v>
      </c>
      <c r="M266" s="377">
        <v>4.9920900000000001</v>
      </c>
      <c r="N266" s="1"/>
      <c r="O266" s="1"/>
    </row>
    <row r="267" spans="1:15" ht="12.75" customHeight="1">
      <c r="A267" s="30">
        <v>257</v>
      </c>
      <c r="B267" s="436" t="s">
        <v>424</v>
      </c>
      <c r="C267" s="377">
        <v>210.4</v>
      </c>
      <c r="D267" s="378">
        <v>207.95000000000002</v>
      </c>
      <c r="E267" s="378">
        <v>204.45000000000005</v>
      </c>
      <c r="F267" s="378">
        <v>198.50000000000003</v>
      </c>
      <c r="G267" s="378">
        <v>195.00000000000006</v>
      </c>
      <c r="H267" s="378">
        <v>213.90000000000003</v>
      </c>
      <c r="I267" s="378">
        <v>217.39999999999998</v>
      </c>
      <c r="J267" s="378">
        <v>223.35000000000002</v>
      </c>
      <c r="K267" s="377">
        <v>211.45</v>
      </c>
      <c r="L267" s="377">
        <v>202</v>
      </c>
      <c r="M267" s="377">
        <v>18.66987</v>
      </c>
      <c r="N267" s="1"/>
      <c r="O267" s="1"/>
    </row>
    <row r="268" spans="1:15" ht="12.75" customHeight="1">
      <c r="A268" s="30">
        <v>258</v>
      </c>
      <c r="B268" s="436" t="s">
        <v>423</v>
      </c>
      <c r="C268" s="377">
        <v>396.35</v>
      </c>
      <c r="D268" s="378">
        <v>391.76666666666665</v>
      </c>
      <c r="E268" s="378">
        <v>383.5333333333333</v>
      </c>
      <c r="F268" s="378">
        <v>370.71666666666664</v>
      </c>
      <c r="G268" s="378">
        <v>362.48333333333329</v>
      </c>
      <c r="H268" s="378">
        <v>404.58333333333331</v>
      </c>
      <c r="I268" s="378">
        <v>412.81666666666666</v>
      </c>
      <c r="J268" s="378">
        <v>425.63333333333333</v>
      </c>
      <c r="K268" s="377">
        <v>400</v>
      </c>
      <c r="L268" s="377">
        <v>378.95</v>
      </c>
      <c r="M268" s="377">
        <v>2.8154599999999999</v>
      </c>
      <c r="N268" s="1"/>
      <c r="O268" s="1"/>
    </row>
    <row r="269" spans="1:15" ht="12.75" customHeight="1">
      <c r="A269" s="30">
        <v>259</v>
      </c>
      <c r="B269" s="436" t="s">
        <v>267</v>
      </c>
      <c r="C269" s="377">
        <v>313.8</v>
      </c>
      <c r="D269" s="378">
        <v>308.40000000000003</v>
      </c>
      <c r="E269" s="378">
        <v>297.95000000000005</v>
      </c>
      <c r="F269" s="378">
        <v>282.10000000000002</v>
      </c>
      <c r="G269" s="378">
        <v>271.65000000000003</v>
      </c>
      <c r="H269" s="378">
        <v>324.25000000000006</v>
      </c>
      <c r="I269" s="378">
        <v>334.7</v>
      </c>
      <c r="J269" s="378">
        <v>350.55000000000007</v>
      </c>
      <c r="K269" s="377">
        <v>318.85000000000002</v>
      </c>
      <c r="L269" s="377">
        <v>292.55</v>
      </c>
      <c r="M269" s="377">
        <v>6.6193600000000004</v>
      </c>
      <c r="N269" s="1"/>
      <c r="O269" s="1"/>
    </row>
    <row r="270" spans="1:15" ht="12.75" customHeight="1">
      <c r="A270" s="30">
        <v>260</v>
      </c>
      <c r="B270" s="436" t="s">
        <v>140</v>
      </c>
      <c r="C270" s="377">
        <v>674.65</v>
      </c>
      <c r="D270" s="378">
        <v>674.63333333333333</v>
      </c>
      <c r="E270" s="378">
        <v>660.01666666666665</v>
      </c>
      <c r="F270" s="378">
        <v>645.38333333333333</v>
      </c>
      <c r="G270" s="378">
        <v>630.76666666666665</v>
      </c>
      <c r="H270" s="378">
        <v>689.26666666666665</v>
      </c>
      <c r="I270" s="378">
        <v>703.88333333333321</v>
      </c>
      <c r="J270" s="378">
        <v>718.51666666666665</v>
      </c>
      <c r="K270" s="377">
        <v>689.25</v>
      </c>
      <c r="L270" s="377">
        <v>660</v>
      </c>
      <c r="M270" s="377">
        <v>48.8992</v>
      </c>
      <c r="N270" s="1"/>
      <c r="O270" s="1"/>
    </row>
    <row r="271" spans="1:15" ht="12.75" customHeight="1">
      <c r="A271" s="30">
        <v>261</v>
      </c>
      <c r="B271" s="436" t="s">
        <v>141</v>
      </c>
      <c r="C271" s="377">
        <v>3741.5</v>
      </c>
      <c r="D271" s="378">
        <v>3750.1666666666665</v>
      </c>
      <c r="E271" s="378">
        <v>3701.333333333333</v>
      </c>
      <c r="F271" s="378">
        <v>3661.1666666666665</v>
      </c>
      <c r="G271" s="378">
        <v>3612.333333333333</v>
      </c>
      <c r="H271" s="378">
        <v>3790.333333333333</v>
      </c>
      <c r="I271" s="378">
        <v>3839.1666666666661</v>
      </c>
      <c r="J271" s="378">
        <v>3879.333333333333</v>
      </c>
      <c r="K271" s="377">
        <v>3799</v>
      </c>
      <c r="L271" s="377">
        <v>3710</v>
      </c>
      <c r="M271" s="377">
        <v>4.6836700000000002</v>
      </c>
      <c r="N271" s="1"/>
      <c r="O271" s="1"/>
    </row>
    <row r="272" spans="1:15" ht="12.75" customHeight="1">
      <c r="A272" s="30">
        <v>262</v>
      </c>
      <c r="B272" s="436" t="s">
        <v>845</v>
      </c>
      <c r="C272" s="377">
        <v>598.5</v>
      </c>
      <c r="D272" s="378">
        <v>600.76666666666665</v>
      </c>
      <c r="E272" s="378">
        <v>588.5333333333333</v>
      </c>
      <c r="F272" s="378">
        <v>578.56666666666661</v>
      </c>
      <c r="G272" s="378">
        <v>566.33333333333326</v>
      </c>
      <c r="H272" s="378">
        <v>610.73333333333335</v>
      </c>
      <c r="I272" s="378">
        <v>622.9666666666667</v>
      </c>
      <c r="J272" s="378">
        <v>632.93333333333339</v>
      </c>
      <c r="K272" s="377">
        <v>613</v>
      </c>
      <c r="L272" s="377">
        <v>590.79999999999995</v>
      </c>
      <c r="M272" s="377">
        <v>4.3248899999999999</v>
      </c>
      <c r="N272" s="1"/>
      <c r="O272" s="1"/>
    </row>
    <row r="273" spans="1:15" ht="12.75" customHeight="1">
      <c r="A273" s="30">
        <v>263</v>
      </c>
      <c r="B273" s="436" t="s">
        <v>846</v>
      </c>
      <c r="C273" s="377">
        <v>561.79999999999995</v>
      </c>
      <c r="D273" s="378">
        <v>560.73333333333323</v>
      </c>
      <c r="E273" s="378">
        <v>557.06666666666649</v>
      </c>
      <c r="F273" s="378">
        <v>552.33333333333326</v>
      </c>
      <c r="G273" s="378">
        <v>548.66666666666652</v>
      </c>
      <c r="H273" s="378">
        <v>565.46666666666647</v>
      </c>
      <c r="I273" s="378">
        <v>569.13333333333321</v>
      </c>
      <c r="J273" s="378">
        <v>573.86666666666645</v>
      </c>
      <c r="K273" s="377">
        <v>564.4</v>
      </c>
      <c r="L273" s="377">
        <v>556</v>
      </c>
      <c r="M273" s="377">
        <v>0.78359999999999996</v>
      </c>
      <c r="N273" s="1"/>
      <c r="O273" s="1"/>
    </row>
    <row r="274" spans="1:15" ht="12.75" customHeight="1">
      <c r="A274" s="30">
        <v>264</v>
      </c>
      <c r="B274" s="436" t="s">
        <v>426</v>
      </c>
      <c r="C274" s="377">
        <v>815.1</v>
      </c>
      <c r="D274" s="378">
        <v>812.6</v>
      </c>
      <c r="E274" s="378">
        <v>792.5</v>
      </c>
      <c r="F274" s="378">
        <v>769.9</v>
      </c>
      <c r="G274" s="378">
        <v>749.8</v>
      </c>
      <c r="H274" s="378">
        <v>835.2</v>
      </c>
      <c r="I274" s="378">
        <v>855.30000000000018</v>
      </c>
      <c r="J274" s="378">
        <v>877.90000000000009</v>
      </c>
      <c r="K274" s="377">
        <v>832.7</v>
      </c>
      <c r="L274" s="377">
        <v>790</v>
      </c>
      <c r="M274" s="377">
        <v>16.469159999999999</v>
      </c>
      <c r="N274" s="1"/>
      <c r="O274" s="1"/>
    </row>
    <row r="275" spans="1:15" ht="12.75" customHeight="1">
      <c r="A275" s="30">
        <v>265</v>
      </c>
      <c r="B275" s="436" t="s">
        <v>427</v>
      </c>
      <c r="C275" s="377">
        <v>141.19999999999999</v>
      </c>
      <c r="D275" s="378">
        <v>140.76666666666665</v>
      </c>
      <c r="E275" s="378">
        <v>139.83333333333331</v>
      </c>
      <c r="F275" s="378">
        <v>138.46666666666667</v>
      </c>
      <c r="G275" s="378">
        <v>137.53333333333333</v>
      </c>
      <c r="H275" s="378">
        <v>142.1333333333333</v>
      </c>
      <c r="I275" s="378">
        <v>143.06666666666663</v>
      </c>
      <c r="J275" s="378">
        <v>144.43333333333328</v>
      </c>
      <c r="K275" s="377">
        <v>141.69999999999999</v>
      </c>
      <c r="L275" s="377">
        <v>139.4</v>
      </c>
      <c r="M275" s="377">
        <v>1.4536800000000001</v>
      </c>
      <c r="N275" s="1"/>
      <c r="O275" s="1"/>
    </row>
    <row r="276" spans="1:15" ht="12.75" customHeight="1">
      <c r="A276" s="30">
        <v>266</v>
      </c>
      <c r="B276" s="436" t="s">
        <v>434</v>
      </c>
      <c r="C276" s="377">
        <v>1363.55</v>
      </c>
      <c r="D276" s="378">
        <v>1357.8833333333334</v>
      </c>
      <c r="E276" s="378">
        <v>1343.7666666666669</v>
      </c>
      <c r="F276" s="378">
        <v>1323.9833333333333</v>
      </c>
      <c r="G276" s="378">
        <v>1309.8666666666668</v>
      </c>
      <c r="H276" s="378">
        <v>1377.666666666667</v>
      </c>
      <c r="I276" s="378">
        <v>1391.7833333333333</v>
      </c>
      <c r="J276" s="378">
        <v>1411.5666666666671</v>
      </c>
      <c r="K276" s="377">
        <v>1372</v>
      </c>
      <c r="L276" s="377">
        <v>1338.1</v>
      </c>
      <c r="M276" s="377">
        <v>2.1728499999999999</v>
      </c>
      <c r="N276" s="1"/>
      <c r="O276" s="1"/>
    </row>
    <row r="277" spans="1:15" ht="12.75" customHeight="1">
      <c r="A277" s="30">
        <v>267</v>
      </c>
      <c r="B277" s="436" t="s">
        <v>435</v>
      </c>
      <c r="C277" s="377">
        <v>409.1</v>
      </c>
      <c r="D277" s="378">
        <v>408.88333333333338</v>
      </c>
      <c r="E277" s="378">
        <v>402.76666666666677</v>
      </c>
      <c r="F277" s="378">
        <v>396.43333333333339</v>
      </c>
      <c r="G277" s="378">
        <v>390.31666666666678</v>
      </c>
      <c r="H277" s="378">
        <v>415.21666666666675</v>
      </c>
      <c r="I277" s="378">
        <v>421.33333333333343</v>
      </c>
      <c r="J277" s="378">
        <v>427.66666666666674</v>
      </c>
      <c r="K277" s="377">
        <v>415</v>
      </c>
      <c r="L277" s="377">
        <v>402.55</v>
      </c>
      <c r="M277" s="377">
        <v>4.0683100000000003</v>
      </c>
      <c r="N277" s="1"/>
      <c r="O277" s="1"/>
    </row>
    <row r="278" spans="1:15" ht="12.75" customHeight="1">
      <c r="A278" s="30">
        <v>268</v>
      </c>
      <c r="B278" s="436" t="s">
        <v>847</v>
      </c>
      <c r="C278" s="377">
        <v>67.95</v>
      </c>
      <c r="D278" s="378">
        <v>68.266666666666666</v>
      </c>
      <c r="E278" s="378">
        <v>67.433333333333337</v>
      </c>
      <c r="F278" s="378">
        <v>66.916666666666671</v>
      </c>
      <c r="G278" s="378">
        <v>66.083333333333343</v>
      </c>
      <c r="H278" s="378">
        <v>68.783333333333331</v>
      </c>
      <c r="I278" s="378">
        <v>69.616666666666674</v>
      </c>
      <c r="J278" s="378">
        <v>70.133333333333326</v>
      </c>
      <c r="K278" s="377">
        <v>69.099999999999994</v>
      </c>
      <c r="L278" s="377">
        <v>67.75</v>
      </c>
      <c r="M278" s="377">
        <v>6.7884500000000001</v>
      </c>
      <c r="N278" s="1"/>
      <c r="O278" s="1"/>
    </row>
    <row r="279" spans="1:15" ht="12.75" customHeight="1">
      <c r="A279" s="30">
        <v>269</v>
      </c>
      <c r="B279" s="436" t="s">
        <v>436</v>
      </c>
      <c r="C279" s="377">
        <v>595.5</v>
      </c>
      <c r="D279" s="378">
        <v>595.93333333333328</v>
      </c>
      <c r="E279" s="378">
        <v>590.11666666666656</v>
      </c>
      <c r="F279" s="378">
        <v>584.73333333333323</v>
      </c>
      <c r="G279" s="378">
        <v>578.91666666666652</v>
      </c>
      <c r="H279" s="378">
        <v>601.31666666666661</v>
      </c>
      <c r="I279" s="378">
        <v>607.13333333333344</v>
      </c>
      <c r="J279" s="378">
        <v>612.51666666666665</v>
      </c>
      <c r="K279" s="377">
        <v>601.75</v>
      </c>
      <c r="L279" s="377">
        <v>590.54999999999995</v>
      </c>
      <c r="M279" s="377">
        <v>0.48914999999999997</v>
      </c>
      <c r="N279" s="1"/>
      <c r="O279" s="1"/>
    </row>
    <row r="280" spans="1:15" ht="12.75" customHeight="1">
      <c r="A280" s="30">
        <v>270</v>
      </c>
      <c r="B280" s="436" t="s">
        <v>437</v>
      </c>
      <c r="C280" s="377">
        <v>49.55</v>
      </c>
      <c r="D280" s="378">
        <v>49.466666666666669</v>
      </c>
      <c r="E280" s="378">
        <v>48.833333333333336</v>
      </c>
      <c r="F280" s="378">
        <v>48.116666666666667</v>
      </c>
      <c r="G280" s="378">
        <v>47.483333333333334</v>
      </c>
      <c r="H280" s="378">
        <v>50.183333333333337</v>
      </c>
      <c r="I280" s="378">
        <v>50.816666666666663</v>
      </c>
      <c r="J280" s="378">
        <v>51.533333333333339</v>
      </c>
      <c r="K280" s="377">
        <v>50.1</v>
      </c>
      <c r="L280" s="377">
        <v>48.75</v>
      </c>
      <c r="M280" s="377">
        <v>21.56616</v>
      </c>
      <c r="N280" s="1"/>
      <c r="O280" s="1"/>
    </row>
    <row r="281" spans="1:15" ht="12.75" customHeight="1">
      <c r="A281" s="30">
        <v>271</v>
      </c>
      <c r="B281" s="436" t="s">
        <v>439</v>
      </c>
      <c r="C281" s="377">
        <v>500.25</v>
      </c>
      <c r="D281" s="378">
        <v>496.58333333333331</v>
      </c>
      <c r="E281" s="378">
        <v>491.16666666666663</v>
      </c>
      <c r="F281" s="378">
        <v>482.08333333333331</v>
      </c>
      <c r="G281" s="378">
        <v>476.66666666666663</v>
      </c>
      <c r="H281" s="378">
        <v>505.66666666666663</v>
      </c>
      <c r="I281" s="378">
        <v>511.08333333333326</v>
      </c>
      <c r="J281" s="378">
        <v>520.16666666666663</v>
      </c>
      <c r="K281" s="377">
        <v>502</v>
      </c>
      <c r="L281" s="377">
        <v>487.5</v>
      </c>
      <c r="M281" s="377">
        <v>2.2962099999999999</v>
      </c>
      <c r="N281" s="1"/>
      <c r="O281" s="1"/>
    </row>
    <row r="282" spans="1:15" ht="12.75" customHeight="1">
      <c r="A282" s="30">
        <v>272</v>
      </c>
      <c r="B282" s="436" t="s">
        <v>429</v>
      </c>
      <c r="C282" s="377">
        <v>1210.8499999999999</v>
      </c>
      <c r="D282" s="378">
        <v>1200.8166666666666</v>
      </c>
      <c r="E282" s="378">
        <v>1175.0333333333333</v>
      </c>
      <c r="F282" s="378">
        <v>1139.2166666666667</v>
      </c>
      <c r="G282" s="378">
        <v>1113.4333333333334</v>
      </c>
      <c r="H282" s="378">
        <v>1236.6333333333332</v>
      </c>
      <c r="I282" s="378">
        <v>1262.4166666666665</v>
      </c>
      <c r="J282" s="378">
        <v>1298.2333333333331</v>
      </c>
      <c r="K282" s="377">
        <v>1226.5999999999999</v>
      </c>
      <c r="L282" s="377">
        <v>1165</v>
      </c>
      <c r="M282" s="377">
        <v>5.2438399999999996</v>
      </c>
      <c r="N282" s="1"/>
      <c r="O282" s="1"/>
    </row>
    <row r="283" spans="1:15" ht="12.75" customHeight="1">
      <c r="A283" s="30">
        <v>273</v>
      </c>
      <c r="B283" s="436" t="s">
        <v>430</v>
      </c>
      <c r="C283" s="377">
        <v>309.85000000000002</v>
      </c>
      <c r="D283" s="378">
        <v>311.25</v>
      </c>
      <c r="E283" s="378">
        <v>306.64999999999998</v>
      </c>
      <c r="F283" s="378">
        <v>303.45</v>
      </c>
      <c r="G283" s="378">
        <v>298.84999999999997</v>
      </c>
      <c r="H283" s="378">
        <v>314.45</v>
      </c>
      <c r="I283" s="378">
        <v>319.05</v>
      </c>
      <c r="J283" s="378">
        <v>322.25</v>
      </c>
      <c r="K283" s="377">
        <v>315.85000000000002</v>
      </c>
      <c r="L283" s="377">
        <v>308.05</v>
      </c>
      <c r="M283" s="377">
        <v>3.6645300000000001</v>
      </c>
      <c r="N283" s="1"/>
      <c r="O283" s="1"/>
    </row>
    <row r="284" spans="1:15" ht="12.75" customHeight="1">
      <c r="A284" s="30">
        <v>274</v>
      </c>
      <c r="B284" s="436" t="s">
        <v>142</v>
      </c>
      <c r="C284" s="377">
        <v>1905.65</v>
      </c>
      <c r="D284" s="378">
        <v>1916.9166666666667</v>
      </c>
      <c r="E284" s="378">
        <v>1888.8333333333335</v>
      </c>
      <c r="F284" s="378">
        <v>1872.0166666666667</v>
      </c>
      <c r="G284" s="378">
        <v>1843.9333333333334</v>
      </c>
      <c r="H284" s="378">
        <v>1933.7333333333336</v>
      </c>
      <c r="I284" s="378">
        <v>1961.8166666666671</v>
      </c>
      <c r="J284" s="378">
        <v>1978.6333333333337</v>
      </c>
      <c r="K284" s="377">
        <v>1945</v>
      </c>
      <c r="L284" s="377">
        <v>1900.1</v>
      </c>
      <c r="M284" s="377">
        <v>15.21702</v>
      </c>
      <c r="N284" s="1"/>
      <c r="O284" s="1"/>
    </row>
    <row r="285" spans="1:15" ht="12.75" customHeight="1">
      <c r="A285" s="30">
        <v>275</v>
      </c>
      <c r="B285" s="436" t="s">
        <v>431</v>
      </c>
      <c r="C285" s="377">
        <v>699.15</v>
      </c>
      <c r="D285" s="378">
        <v>697.66666666666663</v>
      </c>
      <c r="E285" s="378">
        <v>684.48333333333323</v>
      </c>
      <c r="F285" s="378">
        <v>669.81666666666661</v>
      </c>
      <c r="G285" s="378">
        <v>656.63333333333321</v>
      </c>
      <c r="H285" s="378">
        <v>712.33333333333326</v>
      </c>
      <c r="I285" s="378">
        <v>725.51666666666665</v>
      </c>
      <c r="J285" s="378">
        <v>740.18333333333328</v>
      </c>
      <c r="K285" s="377">
        <v>710.85</v>
      </c>
      <c r="L285" s="377">
        <v>683</v>
      </c>
      <c r="M285" s="377">
        <v>23.922969999999999</v>
      </c>
      <c r="N285" s="1"/>
      <c r="O285" s="1"/>
    </row>
    <row r="286" spans="1:15" ht="12.75" customHeight="1">
      <c r="A286" s="30">
        <v>276</v>
      </c>
      <c r="B286" s="436" t="s">
        <v>428</v>
      </c>
      <c r="C286" s="377">
        <v>743.9</v>
      </c>
      <c r="D286" s="378">
        <v>742.13333333333333</v>
      </c>
      <c r="E286" s="378">
        <v>734.76666666666665</v>
      </c>
      <c r="F286" s="378">
        <v>725.63333333333333</v>
      </c>
      <c r="G286" s="378">
        <v>718.26666666666665</v>
      </c>
      <c r="H286" s="378">
        <v>751.26666666666665</v>
      </c>
      <c r="I286" s="378">
        <v>758.63333333333321</v>
      </c>
      <c r="J286" s="378">
        <v>767.76666666666665</v>
      </c>
      <c r="K286" s="377">
        <v>749.5</v>
      </c>
      <c r="L286" s="377">
        <v>733</v>
      </c>
      <c r="M286" s="377">
        <v>2.4001199999999998</v>
      </c>
      <c r="N286" s="1"/>
      <c r="O286" s="1"/>
    </row>
    <row r="287" spans="1:15" ht="12.75" customHeight="1">
      <c r="A287" s="30">
        <v>277</v>
      </c>
      <c r="B287" s="436" t="s">
        <v>432</v>
      </c>
      <c r="C287" s="377">
        <v>252.9</v>
      </c>
      <c r="D287" s="378">
        <v>251.81666666666669</v>
      </c>
      <c r="E287" s="378">
        <v>248.48333333333338</v>
      </c>
      <c r="F287" s="378">
        <v>244.06666666666669</v>
      </c>
      <c r="G287" s="378">
        <v>240.73333333333338</v>
      </c>
      <c r="H287" s="378">
        <v>256.23333333333335</v>
      </c>
      <c r="I287" s="378">
        <v>259.56666666666672</v>
      </c>
      <c r="J287" s="378">
        <v>263.98333333333335</v>
      </c>
      <c r="K287" s="377">
        <v>255.15</v>
      </c>
      <c r="L287" s="377">
        <v>247.4</v>
      </c>
      <c r="M287" s="377">
        <v>2.0156999999999998</v>
      </c>
      <c r="N287" s="1"/>
      <c r="O287" s="1"/>
    </row>
    <row r="288" spans="1:15" ht="12.75" customHeight="1">
      <c r="A288" s="30">
        <v>278</v>
      </c>
      <c r="B288" s="436" t="s">
        <v>433</v>
      </c>
      <c r="C288" s="377">
        <v>1252.8499999999999</v>
      </c>
      <c r="D288" s="378">
        <v>1253.9166666666667</v>
      </c>
      <c r="E288" s="378">
        <v>1229.9833333333336</v>
      </c>
      <c r="F288" s="378">
        <v>1207.1166666666668</v>
      </c>
      <c r="G288" s="378">
        <v>1183.1833333333336</v>
      </c>
      <c r="H288" s="378">
        <v>1276.7833333333335</v>
      </c>
      <c r="I288" s="378">
        <v>1300.7166666666665</v>
      </c>
      <c r="J288" s="378">
        <v>1323.5833333333335</v>
      </c>
      <c r="K288" s="377">
        <v>1277.8499999999999</v>
      </c>
      <c r="L288" s="377">
        <v>1231.05</v>
      </c>
      <c r="M288" s="377">
        <v>0.26639000000000002</v>
      </c>
      <c r="N288" s="1"/>
      <c r="O288" s="1"/>
    </row>
    <row r="289" spans="1:15" ht="12.75" customHeight="1">
      <c r="A289" s="30">
        <v>279</v>
      </c>
      <c r="B289" s="436" t="s">
        <v>438</v>
      </c>
      <c r="C289" s="377">
        <v>558.70000000000005</v>
      </c>
      <c r="D289" s="378">
        <v>562.23333333333335</v>
      </c>
      <c r="E289" s="378">
        <v>549.4666666666667</v>
      </c>
      <c r="F289" s="378">
        <v>540.23333333333335</v>
      </c>
      <c r="G289" s="378">
        <v>527.4666666666667</v>
      </c>
      <c r="H289" s="378">
        <v>571.4666666666667</v>
      </c>
      <c r="I289" s="378">
        <v>584.23333333333335</v>
      </c>
      <c r="J289" s="378">
        <v>593.4666666666667</v>
      </c>
      <c r="K289" s="377">
        <v>575</v>
      </c>
      <c r="L289" s="377">
        <v>553</v>
      </c>
      <c r="M289" s="377">
        <v>1.3630500000000001</v>
      </c>
      <c r="N289" s="1"/>
      <c r="O289" s="1"/>
    </row>
    <row r="290" spans="1:15" ht="12.75" customHeight="1">
      <c r="A290" s="30">
        <v>280</v>
      </c>
      <c r="B290" s="436" t="s">
        <v>143</v>
      </c>
      <c r="C290" s="377">
        <v>78.400000000000006</v>
      </c>
      <c r="D290" s="378">
        <v>78.216666666666669</v>
      </c>
      <c r="E290" s="378">
        <v>77.683333333333337</v>
      </c>
      <c r="F290" s="378">
        <v>76.966666666666669</v>
      </c>
      <c r="G290" s="378">
        <v>76.433333333333337</v>
      </c>
      <c r="H290" s="378">
        <v>78.933333333333337</v>
      </c>
      <c r="I290" s="378">
        <v>79.466666666666669</v>
      </c>
      <c r="J290" s="378">
        <v>80.183333333333337</v>
      </c>
      <c r="K290" s="377">
        <v>78.75</v>
      </c>
      <c r="L290" s="377">
        <v>77.5</v>
      </c>
      <c r="M290" s="377">
        <v>55.361339999999998</v>
      </c>
      <c r="N290" s="1"/>
      <c r="O290" s="1"/>
    </row>
    <row r="291" spans="1:15" ht="12.75" customHeight="1">
      <c r="A291" s="30">
        <v>281</v>
      </c>
      <c r="B291" s="436" t="s">
        <v>144</v>
      </c>
      <c r="C291" s="377">
        <v>3265.25</v>
      </c>
      <c r="D291" s="378">
        <v>3290.4500000000003</v>
      </c>
      <c r="E291" s="378">
        <v>3205.9000000000005</v>
      </c>
      <c r="F291" s="378">
        <v>3146.55</v>
      </c>
      <c r="G291" s="378">
        <v>3062.0000000000005</v>
      </c>
      <c r="H291" s="378">
        <v>3349.8000000000006</v>
      </c>
      <c r="I291" s="378">
        <v>3434.3500000000008</v>
      </c>
      <c r="J291" s="378">
        <v>3493.7000000000007</v>
      </c>
      <c r="K291" s="377">
        <v>3375</v>
      </c>
      <c r="L291" s="377">
        <v>3231.1</v>
      </c>
      <c r="M291" s="377">
        <v>3.5879099999999999</v>
      </c>
      <c r="N291" s="1"/>
      <c r="O291" s="1"/>
    </row>
    <row r="292" spans="1:15" ht="12.75" customHeight="1">
      <c r="A292" s="30">
        <v>282</v>
      </c>
      <c r="B292" s="436" t="s">
        <v>440</v>
      </c>
      <c r="C292" s="377">
        <v>385.1</v>
      </c>
      <c r="D292" s="378">
        <v>388.11666666666662</v>
      </c>
      <c r="E292" s="378">
        <v>379.38333333333321</v>
      </c>
      <c r="F292" s="378">
        <v>373.66666666666657</v>
      </c>
      <c r="G292" s="378">
        <v>364.93333333333317</v>
      </c>
      <c r="H292" s="378">
        <v>393.83333333333326</v>
      </c>
      <c r="I292" s="378">
        <v>402.56666666666672</v>
      </c>
      <c r="J292" s="378">
        <v>408.2833333333333</v>
      </c>
      <c r="K292" s="377">
        <v>396.85</v>
      </c>
      <c r="L292" s="377">
        <v>382.4</v>
      </c>
      <c r="M292" s="377">
        <v>1.8548</v>
      </c>
      <c r="N292" s="1"/>
      <c r="O292" s="1"/>
    </row>
    <row r="293" spans="1:15" ht="12.75" customHeight="1">
      <c r="A293" s="30">
        <v>283</v>
      </c>
      <c r="B293" s="436" t="s">
        <v>268</v>
      </c>
      <c r="C293" s="377">
        <v>497.4</v>
      </c>
      <c r="D293" s="378">
        <v>496.83333333333331</v>
      </c>
      <c r="E293" s="378">
        <v>490.56666666666661</v>
      </c>
      <c r="F293" s="378">
        <v>483.73333333333329</v>
      </c>
      <c r="G293" s="378">
        <v>477.46666666666658</v>
      </c>
      <c r="H293" s="378">
        <v>503.66666666666663</v>
      </c>
      <c r="I293" s="378">
        <v>509.93333333333339</v>
      </c>
      <c r="J293" s="378">
        <v>516.76666666666665</v>
      </c>
      <c r="K293" s="377">
        <v>503.1</v>
      </c>
      <c r="L293" s="377">
        <v>490</v>
      </c>
      <c r="M293" s="377">
        <v>30.161809999999999</v>
      </c>
      <c r="N293" s="1"/>
      <c r="O293" s="1"/>
    </row>
    <row r="294" spans="1:15" ht="12.75" customHeight="1">
      <c r="A294" s="30">
        <v>284</v>
      </c>
      <c r="B294" s="436" t="s">
        <v>441</v>
      </c>
      <c r="C294" s="377">
        <v>10950.9</v>
      </c>
      <c r="D294" s="378">
        <v>10752.95</v>
      </c>
      <c r="E294" s="378">
        <v>10478.900000000001</v>
      </c>
      <c r="F294" s="378">
        <v>10006.900000000001</v>
      </c>
      <c r="G294" s="378">
        <v>9732.8500000000022</v>
      </c>
      <c r="H294" s="378">
        <v>11224.95</v>
      </c>
      <c r="I294" s="378">
        <v>11499</v>
      </c>
      <c r="J294" s="378">
        <v>11971</v>
      </c>
      <c r="K294" s="377">
        <v>11027</v>
      </c>
      <c r="L294" s="377">
        <v>10280.950000000001</v>
      </c>
      <c r="M294" s="377">
        <v>0.43686000000000003</v>
      </c>
      <c r="N294" s="1"/>
      <c r="O294" s="1"/>
    </row>
    <row r="295" spans="1:15" ht="12.75" customHeight="1">
      <c r="A295" s="30">
        <v>285</v>
      </c>
      <c r="B295" s="436" t="s">
        <v>442</v>
      </c>
      <c r="C295" s="377">
        <v>48.5</v>
      </c>
      <c r="D295" s="378">
        <v>49.050000000000004</v>
      </c>
      <c r="E295" s="378">
        <v>47.850000000000009</v>
      </c>
      <c r="F295" s="378">
        <v>47.2</v>
      </c>
      <c r="G295" s="378">
        <v>46.000000000000007</v>
      </c>
      <c r="H295" s="378">
        <v>49.70000000000001</v>
      </c>
      <c r="I295" s="378">
        <v>50.900000000000013</v>
      </c>
      <c r="J295" s="378">
        <v>51.550000000000011</v>
      </c>
      <c r="K295" s="377">
        <v>50.25</v>
      </c>
      <c r="L295" s="377">
        <v>48.4</v>
      </c>
      <c r="M295" s="377">
        <v>20.907879999999999</v>
      </c>
      <c r="N295" s="1"/>
      <c r="O295" s="1"/>
    </row>
    <row r="296" spans="1:15" ht="12.75" customHeight="1">
      <c r="A296" s="30">
        <v>286</v>
      </c>
      <c r="B296" s="436" t="s">
        <v>145</v>
      </c>
      <c r="C296" s="377">
        <v>371.05</v>
      </c>
      <c r="D296" s="378">
        <v>372.26666666666665</v>
      </c>
      <c r="E296" s="378">
        <v>365.98333333333329</v>
      </c>
      <c r="F296" s="378">
        <v>360.91666666666663</v>
      </c>
      <c r="G296" s="378">
        <v>354.63333333333327</v>
      </c>
      <c r="H296" s="378">
        <v>377.33333333333331</v>
      </c>
      <c r="I296" s="378">
        <v>383.61666666666662</v>
      </c>
      <c r="J296" s="378">
        <v>388.68333333333334</v>
      </c>
      <c r="K296" s="377">
        <v>378.55</v>
      </c>
      <c r="L296" s="377">
        <v>367.2</v>
      </c>
      <c r="M296" s="377">
        <v>44.1111</v>
      </c>
      <c r="N296" s="1"/>
      <c r="O296" s="1"/>
    </row>
    <row r="297" spans="1:15" ht="12.75" customHeight="1">
      <c r="A297" s="30">
        <v>287</v>
      </c>
      <c r="B297" s="436" t="s">
        <v>443</v>
      </c>
      <c r="C297" s="377">
        <v>2560.65</v>
      </c>
      <c r="D297" s="378">
        <v>2587.8333333333335</v>
      </c>
      <c r="E297" s="378">
        <v>2522.916666666667</v>
      </c>
      <c r="F297" s="378">
        <v>2485.1833333333334</v>
      </c>
      <c r="G297" s="378">
        <v>2420.2666666666669</v>
      </c>
      <c r="H297" s="378">
        <v>2625.5666666666671</v>
      </c>
      <c r="I297" s="378">
        <v>2690.483333333334</v>
      </c>
      <c r="J297" s="378">
        <v>2728.2166666666672</v>
      </c>
      <c r="K297" s="377">
        <v>2652.75</v>
      </c>
      <c r="L297" s="377">
        <v>2550.1</v>
      </c>
      <c r="M297" s="377">
        <v>0.48272999999999999</v>
      </c>
      <c r="N297" s="1"/>
      <c r="O297" s="1"/>
    </row>
    <row r="298" spans="1:15" ht="12.75" customHeight="1">
      <c r="A298" s="30">
        <v>288</v>
      </c>
      <c r="B298" s="436" t="s">
        <v>848</v>
      </c>
      <c r="C298" s="377">
        <v>1238.45</v>
      </c>
      <c r="D298" s="378">
        <v>1233.95</v>
      </c>
      <c r="E298" s="378">
        <v>1216.0500000000002</v>
      </c>
      <c r="F298" s="378">
        <v>1193.6500000000001</v>
      </c>
      <c r="G298" s="378">
        <v>1175.7500000000002</v>
      </c>
      <c r="H298" s="378">
        <v>1256.3500000000001</v>
      </c>
      <c r="I298" s="378">
        <v>1274.2500000000002</v>
      </c>
      <c r="J298" s="378">
        <v>1296.6500000000001</v>
      </c>
      <c r="K298" s="377">
        <v>1251.8499999999999</v>
      </c>
      <c r="L298" s="377">
        <v>1211.55</v>
      </c>
      <c r="M298" s="377">
        <v>2.8068200000000001</v>
      </c>
      <c r="N298" s="1"/>
      <c r="O298" s="1"/>
    </row>
    <row r="299" spans="1:15" ht="12.75" customHeight="1">
      <c r="A299" s="30">
        <v>289</v>
      </c>
      <c r="B299" s="436" t="s">
        <v>146</v>
      </c>
      <c r="C299" s="377">
        <v>2020.9</v>
      </c>
      <c r="D299" s="378">
        <v>2011.6333333333332</v>
      </c>
      <c r="E299" s="378">
        <v>1996.2666666666664</v>
      </c>
      <c r="F299" s="378">
        <v>1971.6333333333332</v>
      </c>
      <c r="G299" s="378">
        <v>1956.2666666666664</v>
      </c>
      <c r="H299" s="378">
        <v>2036.2666666666664</v>
      </c>
      <c r="I299" s="378">
        <v>2051.6333333333332</v>
      </c>
      <c r="J299" s="378">
        <v>2076.2666666666664</v>
      </c>
      <c r="K299" s="377">
        <v>2027</v>
      </c>
      <c r="L299" s="377">
        <v>1987</v>
      </c>
      <c r="M299" s="377">
        <v>23.366790000000002</v>
      </c>
      <c r="N299" s="1"/>
      <c r="O299" s="1"/>
    </row>
    <row r="300" spans="1:15" ht="12.75" customHeight="1">
      <c r="A300" s="30">
        <v>290</v>
      </c>
      <c r="B300" s="436" t="s">
        <v>147</v>
      </c>
      <c r="C300" s="377">
        <v>6697.05</v>
      </c>
      <c r="D300" s="378">
        <v>6661.6833333333334</v>
      </c>
      <c r="E300" s="378">
        <v>6585.3666666666668</v>
      </c>
      <c r="F300" s="378">
        <v>6473.6833333333334</v>
      </c>
      <c r="G300" s="378">
        <v>6397.3666666666668</v>
      </c>
      <c r="H300" s="378">
        <v>6773.3666666666668</v>
      </c>
      <c r="I300" s="378">
        <v>6849.6833333333343</v>
      </c>
      <c r="J300" s="378">
        <v>6961.3666666666668</v>
      </c>
      <c r="K300" s="377">
        <v>6738</v>
      </c>
      <c r="L300" s="377">
        <v>6550</v>
      </c>
      <c r="M300" s="377">
        <v>5.5506099999999998</v>
      </c>
      <c r="N300" s="1"/>
      <c r="O300" s="1"/>
    </row>
    <row r="301" spans="1:15" ht="12.75" customHeight="1">
      <c r="A301" s="30">
        <v>291</v>
      </c>
      <c r="B301" s="436" t="s">
        <v>148</v>
      </c>
      <c r="C301" s="377">
        <v>5077.55</v>
      </c>
      <c r="D301" s="378">
        <v>5070.1833333333334</v>
      </c>
      <c r="E301" s="378">
        <v>4987.3666666666668</v>
      </c>
      <c r="F301" s="378">
        <v>4897.1833333333334</v>
      </c>
      <c r="G301" s="378">
        <v>4814.3666666666668</v>
      </c>
      <c r="H301" s="378">
        <v>5160.3666666666668</v>
      </c>
      <c r="I301" s="378">
        <v>5243.1833333333343</v>
      </c>
      <c r="J301" s="378">
        <v>5333.3666666666668</v>
      </c>
      <c r="K301" s="377">
        <v>5153</v>
      </c>
      <c r="L301" s="377">
        <v>4980</v>
      </c>
      <c r="M301" s="377">
        <v>13.2402</v>
      </c>
      <c r="N301" s="1"/>
      <c r="O301" s="1"/>
    </row>
    <row r="302" spans="1:15" ht="12.75" customHeight="1">
      <c r="A302" s="30">
        <v>292</v>
      </c>
      <c r="B302" s="436" t="s">
        <v>149</v>
      </c>
      <c r="C302" s="377">
        <v>959.45</v>
      </c>
      <c r="D302" s="378">
        <v>953.9666666666667</v>
      </c>
      <c r="E302" s="378">
        <v>938.58333333333337</v>
      </c>
      <c r="F302" s="378">
        <v>917.7166666666667</v>
      </c>
      <c r="G302" s="378">
        <v>902.33333333333337</v>
      </c>
      <c r="H302" s="378">
        <v>974.83333333333337</v>
      </c>
      <c r="I302" s="378">
        <v>990.21666666666658</v>
      </c>
      <c r="J302" s="378">
        <v>1011.0833333333334</v>
      </c>
      <c r="K302" s="377">
        <v>969.35</v>
      </c>
      <c r="L302" s="377">
        <v>933.1</v>
      </c>
      <c r="M302" s="377">
        <v>12.70932</v>
      </c>
      <c r="N302" s="1"/>
      <c r="O302" s="1"/>
    </row>
    <row r="303" spans="1:15" ht="12.75" customHeight="1">
      <c r="A303" s="30">
        <v>293</v>
      </c>
      <c r="B303" s="436" t="s">
        <v>444</v>
      </c>
      <c r="C303" s="377">
        <v>3806.45</v>
      </c>
      <c r="D303" s="378">
        <v>3826.9166666666665</v>
      </c>
      <c r="E303" s="378">
        <v>3753.833333333333</v>
      </c>
      <c r="F303" s="378">
        <v>3701.2166666666667</v>
      </c>
      <c r="G303" s="378">
        <v>3628.1333333333332</v>
      </c>
      <c r="H303" s="378">
        <v>3879.5333333333328</v>
      </c>
      <c r="I303" s="378">
        <v>3952.6166666666659</v>
      </c>
      <c r="J303" s="378">
        <v>4005.2333333333327</v>
      </c>
      <c r="K303" s="377">
        <v>3900</v>
      </c>
      <c r="L303" s="377">
        <v>3774.3</v>
      </c>
      <c r="M303" s="377">
        <v>0.59921999999999997</v>
      </c>
      <c r="N303" s="1"/>
      <c r="O303" s="1"/>
    </row>
    <row r="304" spans="1:15" ht="12.75" customHeight="1">
      <c r="A304" s="30">
        <v>294</v>
      </c>
      <c r="B304" s="436" t="s">
        <v>849</v>
      </c>
      <c r="C304" s="377">
        <v>451.8</v>
      </c>
      <c r="D304" s="378">
        <v>452.98333333333329</v>
      </c>
      <c r="E304" s="378">
        <v>444.96666666666658</v>
      </c>
      <c r="F304" s="378">
        <v>438.13333333333327</v>
      </c>
      <c r="G304" s="378">
        <v>430.11666666666656</v>
      </c>
      <c r="H304" s="378">
        <v>459.81666666666661</v>
      </c>
      <c r="I304" s="378">
        <v>467.83333333333337</v>
      </c>
      <c r="J304" s="378">
        <v>474.66666666666663</v>
      </c>
      <c r="K304" s="377">
        <v>461</v>
      </c>
      <c r="L304" s="377">
        <v>446.15</v>
      </c>
      <c r="M304" s="377">
        <v>5.39114</v>
      </c>
      <c r="N304" s="1"/>
      <c r="O304" s="1"/>
    </row>
    <row r="305" spans="1:15" ht="12.75" customHeight="1">
      <c r="A305" s="30">
        <v>295</v>
      </c>
      <c r="B305" s="436" t="s">
        <v>150</v>
      </c>
      <c r="C305" s="377">
        <v>894.4</v>
      </c>
      <c r="D305" s="378">
        <v>894.71666666666658</v>
      </c>
      <c r="E305" s="378">
        <v>880.48333333333312</v>
      </c>
      <c r="F305" s="378">
        <v>866.56666666666649</v>
      </c>
      <c r="G305" s="378">
        <v>852.33333333333303</v>
      </c>
      <c r="H305" s="378">
        <v>908.63333333333321</v>
      </c>
      <c r="I305" s="378">
        <v>922.86666666666656</v>
      </c>
      <c r="J305" s="378">
        <v>936.7833333333333</v>
      </c>
      <c r="K305" s="377">
        <v>908.95</v>
      </c>
      <c r="L305" s="377">
        <v>880.8</v>
      </c>
      <c r="M305" s="377">
        <v>42.157580000000003</v>
      </c>
      <c r="N305" s="1"/>
      <c r="O305" s="1"/>
    </row>
    <row r="306" spans="1:15" ht="12.75" customHeight="1">
      <c r="A306" s="30">
        <v>296</v>
      </c>
      <c r="B306" s="436" t="s">
        <v>151</v>
      </c>
      <c r="C306" s="377">
        <v>160.1</v>
      </c>
      <c r="D306" s="378">
        <v>160.85</v>
      </c>
      <c r="E306" s="378">
        <v>157.85</v>
      </c>
      <c r="F306" s="378">
        <v>155.6</v>
      </c>
      <c r="G306" s="378">
        <v>152.6</v>
      </c>
      <c r="H306" s="378">
        <v>163.1</v>
      </c>
      <c r="I306" s="378">
        <v>166.1</v>
      </c>
      <c r="J306" s="378">
        <v>168.35</v>
      </c>
      <c r="K306" s="377">
        <v>163.85</v>
      </c>
      <c r="L306" s="377">
        <v>158.6</v>
      </c>
      <c r="M306" s="377">
        <v>43.381799999999998</v>
      </c>
      <c r="N306" s="1"/>
      <c r="O306" s="1"/>
    </row>
    <row r="307" spans="1:15" ht="12.75" customHeight="1">
      <c r="A307" s="30">
        <v>297</v>
      </c>
      <c r="B307" s="436" t="s">
        <v>317</v>
      </c>
      <c r="C307" s="377">
        <v>21.55</v>
      </c>
      <c r="D307" s="378">
        <v>21.183333333333334</v>
      </c>
      <c r="E307" s="378">
        <v>20.666666666666668</v>
      </c>
      <c r="F307" s="378">
        <v>19.783333333333335</v>
      </c>
      <c r="G307" s="378">
        <v>19.266666666666669</v>
      </c>
      <c r="H307" s="378">
        <v>22.066666666666666</v>
      </c>
      <c r="I307" s="378">
        <v>22.583333333333332</v>
      </c>
      <c r="J307" s="378">
        <v>23.466666666666665</v>
      </c>
      <c r="K307" s="377">
        <v>21.7</v>
      </c>
      <c r="L307" s="377">
        <v>20.3</v>
      </c>
      <c r="M307" s="377">
        <v>88.674750000000003</v>
      </c>
      <c r="N307" s="1"/>
      <c r="O307" s="1"/>
    </row>
    <row r="308" spans="1:15" ht="12.75" customHeight="1">
      <c r="A308" s="30">
        <v>298</v>
      </c>
      <c r="B308" s="436" t="s">
        <v>447</v>
      </c>
      <c r="C308" s="377">
        <v>219.85</v>
      </c>
      <c r="D308" s="378">
        <v>220.75</v>
      </c>
      <c r="E308" s="378">
        <v>217.7</v>
      </c>
      <c r="F308" s="378">
        <v>215.54999999999998</v>
      </c>
      <c r="G308" s="378">
        <v>212.49999999999997</v>
      </c>
      <c r="H308" s="378">
        <v>222.9</v>
      </c>
      <c r="I308" s="378">
        <v>225.95000000000002</v>
      </c>
      <c r="J308" s="378">
        <v>228.10000000000002</v>
      </c>
      <c r="K308" s="377">
        <v>223.8</v>
      </c>
      <c r="L308" s="377">
        <v>218.6</v>
      </c>
      <c r="M308" s="377">
        <v>1.92354</v>
      </c>
      <c r="N308" s="1"/>
      <c r="O308" s="1"/>
    </row>
    <row r="309" spans="1:15" ht="12.75" customHeight="1">
      <c r="A309" s="30">
        <v>299</v>
      </c>
      <c r="B309" s="436" t="s">
        <v>449</v>
      </c>
      <c r="C309" s="377">
        <v>719.55</v>
      </c>
      <c r="D309" s="378">
        <v>721.61666666666667</v>
      </c>
      <c r="E309" s="378">
        <v>707.93333333333339</v>
      </c>
      <c r="F309" s="378">
        <v>696.31666666666672</v>
      </c>
      <c r="G309" s="378">
        <v>682.63333333333344</v>
      </c>
      <c r="H309" s="378">
        <v>733.23333333333335</v>
      </c>
      <c r="I309" s="378">
        <v>746.91666666666652</v>
      </c>
      <c r="J309" s="378">
        <v>758.5333333333333</v>
      </c>
      <c r="K309" s="377">
        <v>735.3</v>
      </c>
      <c r="L309" s="377">
        <v>710</v>
      </c>
      <c r="M309" s="377">
        <v>0.83326999999999996</v>
      </c>
      <c r="N309" s="1"/>
      <c r="O309" s="1"/>
    </row>
    <row r="310" spans="1:15" ht="12.75" customHeight="1">
      <c r="A310" s="30">
        <v>300</v>
      </c>
      <c r="B310" s="436" t="s">
        <v>152</v>
      </c>
      <c r="C310" s="377">
        <v>164.6</v>
      </c>
      <c r="D310" s="378">
        <v>162.93333333333334</v>
      </c>
      <c r="E310" s="378">
        <v>160.86666666666667</v>
      </c>
      <c r="F310" s="378">
        <v>157.13333333333333</v>
      </c>
      <c r="G310" s="378">
        <v>155.06666666666666</v>
      </c>
      <c r="H310" s="378">
        <v>166.66666666666669</v>
      </c>
      <c r="I310" s="378">
        <v>168.73333333333335</v>
      </c>
      <c r="J310" s="378">
        <v>172.4666666666667</v>
      </c>
      <c r="K310" s="377">
        <v>165</v>
      </c>
      <c r="L310" s="377">
        <v>159.19999999999999</v>
      </c>
      <c r="M310" s="377">
        <v>55.152659999999997</v>
      </c>
      <c r="N310" s="1"/>
      <c r="O310" s="1"/>
    </row>
    <row r="311" spans="1:15" ht="12.75" customHeight="1">
      <c r="A311" s="30">
        <v>301</v>
      </c>
      <c r="B311" s="436" t="s">
        <v>153</v>
      </c>
      <c r="C311" s="377">
        <v>494.4</v>
      </c>
      <c r="D311" s="378">
        <v>491.39999999999992</v>
      </c>
      <c r="E311" s="378">
        <v>487.09999999999985</v>
      </c>
      <c r="F311" s="378">
        <v>479.79999999999995</v>
      </c>
      <c r="G311" s="378">
        <v>475.49999999999989</v>
      </c>
      <c r="H311" s="378">
        <v>498.69999999999982</v>
      </c>
      <c r="I311" s="378">
        <v>502.99999999999989</v>
      </c>
      <c r="J311" s="378">
        <v>510.29999999999978</v>
      </c>
      <c r="K311" s="377">
        <v>495.7</v>
      </c>
      <c r="L311" s="377">
        <v>484.1</v>
      </c>
      <c r="M311" s="377">
        <v>8.9916</v>
      </c>
      <c r="N311" s="1"/>
      <c r="O311" s="1"/>
    </row>
    <row r="312" spans="1:15" ht="12.75" customHeight="1">
      <c r="A312" s="30">
        <v>302</v>
      </c>
      <c r="B312" s="436" t="s">
        <v>154</v>
      </c>
      <c r="C312" s="377">
        <v>8015.7</v>
      </c>
      <c r="D312" s="378">
        <v>7978.5666666666666</v>
      </c>
      <c r="E312" s="378">
        <v>7897.1333333333332</v>
      </c>
      <c r="F312" s="378">
        <v>7778.5666666666666</v>
      </c>
      <c r="G312" s="378">
        <v>7697.1333333333332</v>
      </c>
      <c r="H312" s="378">
        <v>8097.1333333333332</v>
      </c>
      <c r="I312" s="378">
        <v>8178.5666666666657</v>
      </c>
      <c r="J312" s="378">
        <v>8297.1333333333332</v>
      </c>
      <c r="K312" s="377">
        <v>8060</v>
      </c>
      <c r="L312" s="377">
        <v>7860</v>
      </c>
      <c r="M312" s="377">
        <v>6.8163200000000002</v>
      </c>
      <c r="N312" s="1"/>
      <c r="O312" s="1"/>
    </row>
    <row r="313" spans="1:15" ht="12.75" customHeight="1">
      <c r="A313" s="30">
        <v>303</v>
      </c>
      <c r="B313" s="436" t="s">
        <v>850</v>
      </c>
      <c r="C313" s="377">
        <v>3218.85</v>
      </c>
      <c r="D313" s="378">
        <v>3186.6166666666668</v>
      </c>
      <c r="E313" s="378">
        <v>3102.2333333333336</v>
      </c>
      <c r="F313" s="378">
        <v>2985.6166666666668</v>
      </c>
      <c r="G313" s="378">
        <v>2901.2333333333336</v>
      </c>
      <c r="H313" s="378">
        <v>3303.2333333333336</v>
      </c>
      <c r="I313" s="378">
        <v>3387.6166666666668</v>
      </c>
      <c r="J313" s="378">
        <v>3504.2333333333336</v>
      </c>
      <c r="K313" s="377">
        <v>3271</v>
      </c>
      <c r="L313" s="377">
        <v>3070</v>
      </c>
      <c r="M313" s="377">
        <v>1.18773</v>
      </c>
      <c r="N313" s="1"/>
      <c r="O313" s="1"/>
    </row>
    <row r="314" spans="1:15" ht="12.75" customHeight="1">
      <c r="A314" s="30">
        <v>304</v>
      </c>
      <c r="B314" s="436" t="s">
        <v>451</v>
      </c>
      <c r="C314" s="377">
        <v>384.7</v>
      </c>
      <c r="D314" s="378">
        <v>385.06666666666666</v>
      </c>
      <c r="E314" s="378">
        <v>376.93333333333334</v>
      </c>
      <c r="F314" s="378">
        <v>369.16666666666669</v>
      </c>
      <c r="G314" s="378">
        <v>361.03333333333336</v>
      </c>
      <c r="H314" s="378">
        <v>392.83333333333331</v>
      </c>
      <c r="I314" s="378">
        <v>400.96666666666664</v>
      </c>
      <c r="J314" s="378">
        <v>408.73333333333329</v>
      </c>
      <c r="K314" s="377">
        <v>393.2</v>
      </c>
      <c r="L314" s="377">
        <v>377.3</v>
      </c>
      <c r="M314" s="377">
        <v>25.636040000000001</v>
      </c>
      <c r="N314" s="1"/>
      <c r="O314" s="1"/>
    </row>
    <row r="315" spans="1:15" ht="12.75" customHeight="1">
      <c r="A315" s="30">
        <v>305</v>
      </c>
      <c r="B315" s="436" t="s">
        <v>452</v>
      </c>
      <c r="C315" s="377">
        <v>278.89999999999998</v>
      </c>
      <c r="D315" s="378">
        <v>276.7833333333333</v>
      </c>
      <c r="E315" s="378">
        <v>271.56666666666661</v>
      </c>
      <c r="F315" s="378">
        <v>264.23333333333329</v>
      </c>
      <c r="G315" s="378">
        <v>259.01666666666659</v>
      </c>
      <c r="H315" s="378">
        <v>284.11666666666662</v>
      </c>
      <c r="I315" s="378">
        <v>289.33333333333331</v>
      </c>
      <c r="J315" s="378">
        <v>296.66666666666663</v>
      </c>
      <c r="K315" s="377">
        <v>282</v>
      </c>
      <c r="L315" s="377">
        <v>269.45</v>
      </c>
      <c r="M315" s="377">
        <v>2.6791200000000002</v>
      </c>
      <c r="N315" s="1"/>
      <c r="O315" s="1"/>
    </row>
    <row r="316" spans="1:15" ht="12.75" customHeight="1">
      <c r="A316" s="30">
        <v>306</v>
      </c>
      <c r="B316" s="436" t="s">
        <v>155</v>
      </c>
      <c r="C316" s="377">
        <v>923.55</v>
      </c>
      <c r="D316" s="378">
        <v>921.51666666666677</v>
      </c>
      <c r="E316" s="378">
        <v>908.78333333333353</v>
      </c>
      <c r="F316" s="378">
        <v>894.01666666666677</v>
      </c>
      <c r="G316" s="378">
        <v>881.28333333333353</v>
      </c>
      <c r="H316" s="378">
        <v>936.28333333333353</v>
      </c>
      <c r="I316" s="378">
        <v>949.01666666666688</v>
      </c>
      <c r="J316" s="378">
        <v>963.78333333333353</v>
      </c>
      <c r="K316" s="377">
        <v>934.25</v>
      </c>
      <c r="L316" s="377">
        <v>906.75</v>
      </c>
      <c r="M316" s="377">
        <v>11.32268</v>
      </c>
      <c r="N316" s="1"/>
      <c r="O316" s="1"/>
    </row>
    <row r="317" spans="1:15" ht="12.75" customHeight="1">
      <c r="A317" s="30">
        <v>307</v>
      </c>
      <c r="B317" s="436" t="s">
        <v>457</v>
      </c>
      <c r="C317" s="377">
        <v>1579.85</v>
      </c>
      <c r="D317" s="378">
        <v>1574.5833333333333</v>
      </c>
      <c r="E317" s="378">
        <v>1555.1666666666665</v>
      </c>
      <c r="F317" s="378">
        <v>1530.4833333333333</v>
      </c>
      <c r="G317" s="378">
        <v>1511.0666666666666</v>
      </c>
      <c r="H317" s="378">
        <v>1599.2666666666664</v>
      </c>
      <c r="I317" s="378">
        <v>1618.6833333333329</v>
      </c>
      <c r="J317" s="378">
        <v>1643.3666666666663</v>
      </c>
      <c r="K317" s="377">
        <v>1594</v>
      </c>
      <c r="L317" s="377">
        <v>1549.9</v>
      </c>
      <c r="M317" s="377">
        <v>4.26572</v>
      </c>
      <c r="N317" s="1"/>
      <c r="O317" s="1"/>
    </row>
    <row r="318" spans="1:15" ht="12.75" customHeight="1">
      <c r="A318" s="30">
        <v>308</v>
      </c>
      <c r="B318" s="436" t="s">
        <v>156</v>
      </c>
      <c r="C318" s="377">
        <v>2780.9</v>
      </c>
      <c r="D318" s="378">
        <v>2796.4833333333336</v>
      </c>
      <c r="E318" s="378">
        <v>2748.0166666666673</v>
      </c>
      <c r="F318" s="378">
        <v>2715.1333333333337</v>
      </c>
      <c r="G318" s="378">
        <v>2666.6666666666674</v>
      </c>
      <c r="H318" s="378">
        <v>2829.3666666666672</v>
      </c>
      <c r="I318" s="378">
        <v>2877.8333333333335</v>
      </c>
      <c r="J318" s="378">
        <v>2910.7166666666672</v>
      </c>
      <c r="K318" s="377">
        <v>2844.95</v>
      </c>
      <c r="L318" s="377">
        <v>2763.6</v>
      </c>
      <c r="M318" s="377">
        <v>2.3662299999999998</v>
      </c>
      <c r="N318" s="1"/>
      <c r="O318" s="1"/>
    </row>
    <row r="319" spans="1:15" ht="12.75" customHeight="1">
      <c r="A319" s="30">
        <v>309</v>
      </c>
      <c r="B319" s="436" t="s">
        <v>157</v>
      </c>
      <c r="C319" s="377">
        <v>995</v>
      </c>
      <c r="D319" s="378">
        <v>1001.9666666666666</v>
      </c>
      <c r="E319" s="378">
        <v>984.08333333333314</v>
      </c>
      <c r="F319" s="378">
        <v>973.16666666666652</v>
      </c>
      <c r="G319" s="378">
        <v>955.28333333333308</v>
      </c>
      <c r="H319" s="378">
        <v>1012.8833333333332</v>
      </c>
      <c r="I319" s="378">
        <v>1030.7666666666667</v>
      </c>
      <c r="J319" s="378">
        <v>1041.6833333333334</v>
      </c>
      <c r="K319" s="377">
        <v>1019.85</v>
      </c>
      <c r="L319" s="377">
        <v>991.05</v>
      </c>
      <c r="M319" s="377">
        <v>3.6057399999999999</v>
      </c>
      <c r="N319" s="1"/>
      <c r="O319" s="1"/>
    </row>
    <row r="320" spans="1:15" ht="12.75" customHeight="1">
      <c r="A320" s="30">
        <v>310</v>
      </c>
      <c r="B320" s="436" t="s">
        <v>158</v>
      </c>
      <c r="C320" s="377">
        <v>864.2</v>
      </c>
      <c r="D320" s="378">
        <v>865.68333333333339</v>
      </c>
      <c r="E320" s="378">
        <v>856.46666666666681</v>
      </c>
      <c r="F320" s="378">
        <v>848.73333333333346</v>
      </c>
      <c r="G320" s="378">
        <v>839.51666666666688</v>
      </c>
      <c r="H320" s="378">
        <v>873.41666666666674</v>
      </c>
      <c r="I320" s="378">
        <v>882.63333333333344</v>
      </c>
      <c r="J320" s="378">
        <v>890.36666666666667</v>
      </c>
      <c r="K320" s="377">
        <v>874.9</v>
      </c>
      <c r="L320" s="377">
        <v>857.95</v>
      </c>
      <c r="M320" s="377">
        <v>6.0403200000000004</v>
      </c>
      <c r="N320" s="1"/>
      <c r="O320" s="1"/>
    </row>
    <row r="321" spans="1:15" ht="12.75" customHeight="1">
      <c r="A321" s="30">
        <v>311</v>
      </c>
      <c r="B321" s="436" t="s">
        <v>448</v>
      </c>
      <c r="C321" s="377">
        <v>208.35</v>
      </c>
      <c r="D321" s="378">
        <v>206.20000000000002</v>
      </c>
      <c r="E321" s="378">
        <v>203.40000000000003</v>
      </c>
      <c r="F321" s="378">
        <v>198.45000000000002</v>
      </c>
      <c r="G321" s="378">
        <v>195.65000000000003</v>
      </c>
      <c r="H321" s="378">
        <v>211.15000000000003</v>
      </c>
      <c r="I321" s="378">
        <v>213.95000000000005</v>
      </c>
      <c r="J321" s="378">
        <v>218.90000000000003</v>
      </c>
      <c r="K321" s="377">
        <v>209</v>
      </c>
      <c r="L321" s="377">
        <v>201.25</v>
      </c>
      <c r="M321" s="377">
        <v>2.44773</v>
      </c>
      <c r="N321" s="1"/>
      <c r="O321" s="1"/>
    </row>
    <row r="322" spans="1:15" ht="12.75" customHeight="1">
      <c r="A322" s="30">
        <v>312</v>
      </c>
      <c r="B322" s="436" t="s">
        <v>455</v>
      </c>
      <c r="C322" s="377">
        <v>184.2</v>
      </c>
      <c r="D322" s="378">
        <v>184.5</v>
      </c>
      <c r="E322" s="378">
        <v>183.2</v>
      </c>
      <c r="F322" s="378">
        <v>182.2</v>
      </c>
      <c r="G322" s="378">
        <v>180.89999999999998</v>
      </c>
      <c r="H322" s="378">
        <v>185.5</v>
      </c>
      <c r="I322" s="378">
        <v>186.8</v>
      </c>
      <c r="J322" s="378">
        <v>187.8</v>
      </c>
      <c r="K322" s="377">
        <v>185.8</v>
      </c>
      <c r="L322" s="377">
        <v>183.5</v>
      </c>
      <c r="M322" s="377">
        <v>1.0443</v>
      </c>
      <c r="N322" s="1"/>
      <c r="O322" s="1"/>
    </row>
    <row r="323" spans="1:15" ht="12.75" customHeight="1">
      <c r="A323" s="30">
        <v>313</v>
      </c>
      <c r="B323" s="436" t="s">
        <v>453</v>
      </c>
      <c r="C323" s="377">
        <v>198.5</v>
      </c>
      <c r="D323" s="378">
        <v>199.98333333333335</v>
      </c>
      <c r="E323" s="378">
        <v>195.7166666666667</v>
      </c>
      <c r="F323" s="378">
        <v>192.93333333333334</v>
      </c>
      <c r="G323" s="378">
        <v>188.66666666666669</v>
      </c>
      <c r="H323" s="378">
        <v>202.76666666666671</v>
      </c>
      <c r="I323" s="378">
        <v>207.03333333333336</v>
      </c>
      <c r="J323" s="378">
        <v>209.81666666666672</v>
      </c>
      <c r="K323" s="377">
        <v>204.25</v>
      </c>
      <c r="L323" s="377">
        <v>197.2</v>
      </c>
      <c r="M323" s="377">
        <v>7.1252500000000003</v>
      </c>
      <c r="N323" s="1"/>
      <c r="O323" s="1"/>
    </row>
    <row r="324" spans="1:15" ht="12.75" customHeight="1">
      <c r="A324" s="30">
        <v>314</v>
      </c>
      <c r="B324" s="436" t="s">
        <v>454</v>
      </c>
      <c r="C324" s="377">
        <v>1158.3499999999999</v>
      </c>
      <c r="D324" s="378">
        <v>1154.9166666666667</v>
      </c>
      <c r="E324" s="378">
        <v>1146.4333333333334</v>
      </c>
      <c r="F324" s="378">
        <v>1134.5166666666667</v>
      </c>
      <c r="G324" s="378">
        <v>1126.0333333333333</v>
      </c>
      <c r="H324" s="378">
        <v>1166.8333333333335</v>
      </c>
      <c r="I324" s="378">
        <v>1175.3166666666666</v>
      </c>
      <c r="J324" s="378">
        <v>1187.2333333333336</v>
      </c>
      <c r="K324" s="377">
        <v>1163.4000000000001</v>
      </c>
      <c r="L324" s="377">
        <v>1143</v>
      </c>
      <c r="M324" s="377">
        <v>1.3568800000000001</v>
      </c>
      <c r="N324" s="1"/>
      <c r="O324" s="1"/>
    </row>
    <row r="325" spans="1:15" ht="12.75" customHeight="1">
      <c r="A325" s="30">
        <v>315</v>
      </c>
      <c r="B325" s="436" t="s">
        <v>159</v>
      </c>
      <c r="C325" s="377">
        <v>4226.2</v>
      </c>
      <c r="D325" s="378">
        <v>4258.8833333333332</v>
      </c>
      <c r="E325" s="378">
        <v>4168.8166666666666</v>
      </c>
      <c r="F325" s="378">
        <v>4111.4333333333334</v>
      </c>
      <c r="G325" s="378">
        <v>4021.3666666666668</v>
      </c>
      <c r="H325" s="378">
        <v>4316.2666666666664</v>
      </c>
      <c r="I325" s="378">
        <v>4406.3333333333321</v>
      </c>
      <c r="J325" s="378">
        <v>4463.7166666666662</v>
      </c>
      <c r="K325" s="377">
        <v>4348.95</v>
      </c>
      <c r="L325" s="377">
        <v>4201.5</v>
      </c>
      <c r="M325" s="377">
        <v>9.8266500000000008</v>
      </c>
      <c r="N325" s="1"/>
      <c r="O325" s="1"/>
    </row>
    <row r="326" spans="1:15" ht="12.75" customHeight="1">
      <c r="A326" s="30">
        <v>316</v>
      </c>
      <c r="B326" s="436" t="s">
        <v>445</v>
      </c>
      <c r="C326" s="377">
        <v>48</v>
      </c>
      <c r="D326" s="378">
        <v>47.766666666666673</v>
      </c>
      <c r="E326" s="378">
        <v>46.683333333333344</v>
      </c>
      <c r="F326" s="378">
        <v>45.366666666666674</v>
      </c>
      <c r="G326" s="378">
        <v>44.283333333333346</v>
      </c>
      <c r="H326" s="378">
        <v>49.083333333333343</v>
      </c>
      <c r="I326" s="378">
        <v>50.166666666666671</v>
      </c>
      <c r="J326" s="378">
        <v>51.483333333333341</v>
      </c>
      <c r="K326" s="377">
        <v>48.85</v>
      </c>
      <c r="L326" s="377">
        <v>46.45</v>
      </c>
      <c r="M326" s="377">
        <v>62.528100000000002</v>
      </c>
      <c r="N326" s="1"/>
      <c r="O326" s="1"/>
    </row>
    <row r="327" spans="1:15" ht="12.75" customHeight="1">
      <c r="A327" s="30">
        <v>317</v>
      </c>
      <c r="B327" s="436" t="s">
        <v>446</v>
      </c>
      <c r="C327" s="377">
        <v>169.15</v>
      </c>
      <c r="D327" s="378">
        <v>169.13333333333333</v>
      </c>
      <c r="E327" s="378">
        <v>167.91666666666666</v>
      </c>
      <c r="F327" s="378">
        <v>166.68333333333334</v>
      </c>
      <c r="G327" s="378">
        <v>165.46666666666667</v>
      </c>
      <c r="H327" s="378">
        <v>170.36666666666665</v>
      </c>
      <c r="I327" s="378">
        <v>171.58333333333334</v>
      </c>
      <c r="J327" s="378">
        <v>172.81666666666663</v>
      </c>
      <c r="K327" s="377">
        <v>170.35</v>
      </c>
      <c r="L327" s="377">
        <v>167.9</v>
      </c>
      <c r="M327" s="377">
        <v>1.6993</v>
      </c>
      <c r="N327" s="1"/>
      <c r="O327" s="1"/>
    </row>
    <row r="328" spans="1:15" ht="12.75" customHeight="1">
      <c r="A328" s="30">
        <v>318</v>
      </c>
      <c r="B328" s="436" t="s">
        <v>456</v>
      </c>
      <c r="C328" s="377">
        <v>964.8</v>
      </c>
      <c r="D328" s="378">
        <v>960.41666666666663</v>
      </c>
      <c r="E328" s="378">
        <v>947.0333333333333</v>
      </c>
      <c r="F328" s="378">
        <v>929.26666666666665</v>
      </c>
      <c r="G328" s="378">
        <v>915.88333333333333</v>
      </c>
      <c r="H328" s="378">
        <v>978.18333333333328</v>
      </c>
      <c r="I328" s="378">
        <v>991.56666666666672</v>
      </c>
      <c r="J328" s="378">
        <v>1009.3333333333333</v>
      </c>
      <c r="K328" s="377">
        <v>973.8</v>
      </c>
      <c r="L328" s="377">
        <v>942.65</v>
      </c>
      <c r="M328" s="377">
        <v>1.49098</v>
      </c>
      <c r="N328" s="1"/>
      <c r="O328" s="1"/>
    </row>
    <row r="329" spans="1:15" ht="12.75" customHeight="1">
      <c r="A329" s="30">
        <v>319</v>
      </c>
      <c r="B329" s="436" t="s">
        <v>161</v>
      </c>
      <c r="C329" s="377">
        <v>3088.25</v>
      </c>
      <c r="D329" s="378">
        <v>3115.4333333333329</v>
      </c>
      <c r="E329" s="378">
        <v>3030.8666666666659</v>
      </c>
      <c r="F329" s="378">
        <v>2973.4833333333331</v>
      </c>
      <c r="G329" s="378">
        <v>2888.9166666666661</v>
      </c>
      <c r="H329" s="378">
        <v>3172.8166666666657</v>
      </c>
      <c r="I329" s="378">
        <v>3257.3833333333323</v>
      </c>
      <c r="J329" s="378">
        <v>3314.7666666666655</v>
      </c>
      <c r="K329" s="377">
        <v>3200</v>
      </c>
      <c r="L329" s="377">
        <v>3058.05</v>
      </c>
      <c r="M329" s="377">
        <v>8.5870800000000003</v>
      </c>
      <c r="N329" s="1"/>
      <c r="O329" s="1"/>
    </row>
    <row r="330" spans="1:15" ht="12.75" customHeight="1">
      <c r="A330" s="30">
        <v>320</v>
      </c>
      <c r="B330" s="436" t="s">
        <v>162</v>
      </c>
      <c r="C330" s="377">
        <v>76529.850000000006</v>
      </c>
      <c r="D330" s="378">
        <v>76320.05</v>
      </c>
      <c r="E330" s="378">
        <v>75859.8</v>
      </c>
      <c r="F330" s="378">
        <v>75189.75</v>
      </c>
      <c r="G330" s="378">
        <v>74729.5</v>
      </c>
      <c r="H330" s="378">
        <v>76990.100000000006</v>
      </c>
      <c r="I330" s="378">
        <v>77450.350000000006</v>
      </c>
      <c r="J330" s="378">
        <v>78120.400000000009</v>
      </c>
      <c r="K330" s="377">
        <v>76780.3</v>
      </c>
      <c r="L330" s="377">
        <v>75650</v>
      </c>
      <c r="M330" s="377">
        <v>6.5420000000000006E-2</v>
      </c>
      <c r="N330" s="1"/>
      <c r="O330" s="1"/>
    </row>
    <row r="331" spans="1:15" ht="12.75" customHeight="1">
      <c r="A331" s="30">
        <v>321</v>
      </c>
      <c r="B331" s="436" t="s">
        <v>450</v>
      </c>
      <c r="C331" s="377">
        <v>45.35</v>
      </c>
      <c r="D331" s="378">
        <v>45.900000000000006</v>
      </c>
      <c r="E331" s="378">
        <v>44.600000000000009</v>
      </c>
      <c r="F331" s="378">
        <v>43.85</v>
      </c>
      <c r="G331" s="378">
        <v>42.550000000000004</v>
      </c>
      <c r="H331" s="378">
        <v>46.650000000000013</v>
      </c>
      <c r="I331" s="378">
        <v>47.95000000000001</v>
      </c>
      <c r="J331" s="378">
        <v>48.700000000000017</v>
      </c>
      <c r="K331" s="377">
        <v>47.2</v>
      </c>
      <c r="L331" s="377">
        <v>45.15</v>
      </c>
      <c r="M331" s="377">
        <v>25.83146</v>
      </c>
      <c r="N331" s="1"/>
      <c r="O331" s="1"/>
    </row>
    <row r="332" spans="1:15" ht="12.75" customHeight="1">
      <c r="A332" s="30">
        <v>322</v>
      </c>
      <c r="B332" s="436" t="s">
        <v>163</v>
      </c>
      <c r="C332" s="377">
        <v>1475.1</v>
      </c>
      <c r="D332" s="378">
        <v>1467.3666666666668</v>
      </c>
      <c r="E332" s="378">
        <v>1454.7333333333336</v>
      </c>
      <c r="F332" s="378">
        <v>1434.3666666666668</v>
      </c>
      <c r="G332" s="378">
        <v>1421.7333333333336</v>
      </c>
      <c r="H332" s="378">
        <v>1487.7333333333336</v>
      </c>
      <c r="I332" s="378">
        <v>1500.3666666666668</v>
      </c>
      <c r="J332" s="378">
        <v>1520.7333333333336</v>
      </c>
      <c r="K332" s="377">
        <v>1480</v>
      </c>
      <c r="L332" s="377">
        <v>1447</v>
      </c>
      <c r="M332" s="377">
        <v>4.3878700000000004</v>
      </c>
      <c r="N332" s="1"/>
      <c r="O332" s="1"/>
    </row>
    <row r="333" spans="1:15" ht="12.75" customHeight="1">
      <c r="A333" s="30">
        <v>323</v>
      </c>
      <c r="B333" s="436" t="s">
        <v>164</v>
      </c>
      <c r="C333" s="377">
        <v>360.25</v>
      </c>
      <c r="D333" s="378">
        <v>357.38333333333338</v>
      </c>
      <c r="E333" s="378">
        <v>353.41666666666674</v>
      </c>
      <c r="F333" s="378">
        <v>346.58333333333337</v>
      </c>
      <c r="G333" s="378">
        <v>342.61666666666673</v>
      </c>
      <c r="H333" s="378">
        <v>364.21666666666675</v>
      </c>
      <c r="I333" s="378">
        <v>368.18333333333334</v>
      </c>
      <c r="J333" s="378">
        <v>375.01666666666677</v>
      </c>
      <c r="K333" s="377">
        <v>361.35</v>
      </c>
      <c r="L333" s="377">
        <v>350.55</v>
      </c>
      <c r="M333" s="377">
        <v>4.5647200000000003</v>
      </c>
      <c r="N333" s="1"/>
      <c r="O333" s="1"/>
    </row>
    <row r="334" spans="1:15" ht="12.75" customHeight="1">
      <c r="A334" s="30">
        <v>324</v>
      </c>
      <c r="B334" s="436" t="s">
        <v>269</v>
      </c>
      <c r="C334" s="377">
        <v>913.35</v>
      </c>
      <c r="D334" s="378">
        <v>912.03333333333342</v>
      </c>
      <c r="E334" s="378">
        <v>904.36666666666679</v>
      </c>
      <c r="F334" s="378">
        <v>895.38333333333333</v>
      </c>
      <c r="G334" s="378">
        <v>887.7166666666667</v>
      </c>
      <c r="H334" s="378">
        <v>921.01666666666688</v>
      </c>
      <c r="I334" s="378">
        <v>928.68333333333362</v>
      </c>
      <c r="J334" s="378">
        <v>937.66666666666697</v>
      </c>
      <c r="K334" s="377">
        <v>919.7</v>
      </c>
      <c r="L334" s="377">
        <v>903.05</v>
      </c>
      <c r="M334" s="377">
        <v>1.00535</v>
      </c>
      <c r="N334" s="1"/>
      <c r="O334" s="1"/>
    </row>
    <row r="335" spans="1:15" ht="12.75" customHeight="1">
      <c r="A335" s="30">
        <v>325</v>
      </c>
      <c r="B335" s="436" t="s">
        <v>165</v>
      </c>
      <c r="C335" s="377">
        <v>109.2</v>
      </c>
      <c r="D335" s="378">
        <v>108.86666666666667</v>
      </c>
      <c r="E335" s="378">
        <v>107.18333333333335</v>
      </c>
      <c r="F335" s="378">
        <v>105.16666666666667</v>
      </c>
      <c r="G335" s="378">
        <v>103.48333333333335</v>
      </c>
      <c r="H335" s="378">
        <v>110.88333333333335</v>
      </c>
      <c r="I335" s="378">
        <v>112.56666666666669</v>
      </c>
      <c r="J335" s="378">
        <v>114.58333333333336</v>
      </c>
      <c r="K335" s="377">
        <v>110.55</v>
      </c>
      <c r="L335" s="377">
        <v>106.85</v>
      </c>
      <c r="M335" s="377">
        <v>218.77233000000001</v>
      </c>
      <c r="N335" s="1"/>
      <c r="O335" s="1"/>
    </row>
    <row r="336" spans="1:15" ht="12.75" customHeight="1">
      <c r="A336" s="30">
        <v>326</v>
      </c>
      <c r="B336" s="436" t="s">
        <v>166</v>
      </c>
      <c r="C336" s="377">
        <v>5016.7</v>
      </c>
      <c r="D336" s="378">
        <v>5130.6833333333334</v>
      </c>
      <c r="E336" s="378">
        <v>4886.3666666666668</v>
      </c>
      <c r="F336" s="378">
        <v>4756.0333333333338</v>
      </c>
      <c r="G336" s="378">
        <v>4511.7166666666672</v>
      </c>
      <c r="H336" s="378">
        <v>5261.0166666666664</v>
      </c>
      <c r="I336" s="378">
        <v>5505.3333333333339</v>
      </c>
      <c r="J336" s="378">
        <v>5635.6666666666661</v>
      </c>
      <c r="K336" s="377">
        <v>5375</v>
      </c>
      <c r="L336" s="377">
        <v>5000.3500000000004</v>
      </c>
      <c r="M336" s="377">
        <v>12.143190000000001</v>
      </c>
      <c r="N336" s="1"/>
      <c r="O336" s="1"/>
    </row>
    <row r="337" spans="1:15" ht="12.75" customHeight="1">
      <c r="A337" s="30">
        <v>327</v>
      </c>
      <c r="B337" s="436" t="s">
        <v>167</v>
      </c>
      <c r="C337" s="377">
        <v>3983.8</v>
      </c>
      <c r="D337" s="378">
        <v>3997.2666666666664</v>
      </c>
      <c r="E337" s="378">
        <v>3936.5333333333328</v>
      </c>
      <c r="F337" s="378">
        <v>3889.2666666666664</v>
      </c>
      <c r="G337" s="378">
        <v>3828.5333333333328</v>
      </c>
      <c r="H337" s="378">
        <v>4044.5333333333328</v>
      </c>
      <c r="I337" s="378">
        <v>4105.2666666666664</v>
      </c>
      <c r="J337" s="378">
        <v>4152.5333333333328</v>
      </c>
      <c r="K337" s="377">
        <v>4058</v>
      </c>
      <c r="L337" s="377">
        <v>3950</v>
      </c>
      <c r="M337" s="377">
        <v>1.2947</v>
      </c>
      <c r="N337" s="1"/>
      <c r="O337" s="1"/>
    </row>
    <row r="338" spans="1:15" ht="12.75" customHeight="1">
      <c r="A338" s="30">
        <v>328</v>
      </c>
      <c r="B338" s="436" t="s">
        <v>851</v>
      </c>
      <c r="C338" s="377">
        <v>2494.25</v>
      </c>
      <c r="D338" s="378">
        <v>2461.1666666666665</v>
      </c>
      <c r="E338" s="378">
        <v>2428.083333333333</v>
      </c>
      <c r="F338" s="378">
        <v>2361.9166666666665</v>
      </c>
      <c r="G338" s="378">
        <v>2328.833333333333</v>
      </c>
      <c r="H338" s="378">
        <v>2527.333333333333</v>
      </c>
      <c r="I338" s="378">
        <v>2560.4166666666661</v>
      </c>
      <c r="J338" s="378">
        <v>2626.583333333333</v>
      </c>
      <c r="K338" s="377">
        <v>2494.25</v>
      </c>
      <c r="L338" s="377">
        <v>2395</v>
      </c>
      <c r="M338" s="377">
        <v>2.12093</v>
      </c>
      <c r="N338" s="1"/>
      <c r="O338" s="1"/>
    </row>
    <row r="339" spans="1:15" ht="12.75" customHeight="1">
      <c r="A339" s="30">
        <v>329</v>
      </c>
      <c r="B339" s="436" t="s">
        <v>458</v>
      </c>
      <c r="C339" s="377">
        <v>50.45</v>
      </c>
      <c r="D339" s="378">
        <v>50.033333333333339</v>
      </c>
      <c r="E339" s="378">
        <v>49.366666666666674</v>
      </c>
      <c r="F339" s="378">
        <v>48.283333333333339</v>
      </c>
      <c r="G339" s="378">
        <v>47.616666666666674</v>
      </c>
      <c r="H339" s="378">
        <v>51.116666666666674</v>
      </c>
      <c r="I339" s="378">
        <v>51.783333333333346</v>
      </c>
      <c r="J339" s="378">
        <v>52.866666666666674</v>
      </c>
      <c r="K339" s="377">
        <v>50.7</v>
      </c>
      <c r="L339" s="377">
        <v>48.95</v>
      </c>
      <c r="M339" s="377">
        <v>93.347459999999998</v>
      </c>
      <c r="N339" s="1"/>
      <c r="O339" s="1"/>
    </row>
    <row r="340" spans="1:15" ht="12.75" customHeight="1">
      <c r="A340" s="30">
        <v>330</v>
      </c>
      <c r="B340" s="436" t="s">
        <v>459</v>
      </c>
      <c r="C340" s="377">
        <v>77.05</v>
      </c>
      <c r="D340" s="378">
        <v>76.533333333333331</v>
      </c>
      <c r="E340" s="378">
        <v>75.61666666666666</v>
      </c>
      <c r="F340" s="378">
        <v>74.183333333333323</v>
      </c>
      <c r="G340" s="378">
        <v>73.266666666666652</v>
      </c>
      <c r="H340" s="378">
        <v>77.966666666666669</v>
      </c>
      <c r="I340" s="378">
        <v>78.883333333333354</v>
      </c>
      <c r="J340" s="378">
        <v>80.316666666666677</v>
      </c>
      <c r="K340" s="377">
        <v>77.45</v>
      </c>
      <c r="L340" s="377">
        <v>75.099999999999994</v>
      </c>
      <c r="M340" s="377">
        <v>39.837560000000003</v>
      </c>
      <c r="N340" s="1"/>
      <c r="O340" s="1"/>
    </row>
    <row r="341" spans="1:15" ht="12.75" customHeight="1">
      <c r="A341" s="30">
        <v>331</v>
      </c>
      <c r="B341" s="436" t="s">
        <v>460</v>
      </c>
      <c r="C341" s="377">
        <v>583.29999999999995</v>
      </c>
      <c r="D341" s="378">
        <v>585.86666666666667</v>
      </c>
      <c r="E341" s="378">
        <v>578.48333333333335</v>
      </c>
      <c r="F341" s="378">
        <v>573.66666666666663</v>
      </c>
      <c r="G341" s="378">
        <v>566.2833333333333</v>
      </c>
      <c r="H341" s="378">
        <v>590.68333333333339</v>
      </c>
      <c r="I341" s="378">
        <v>598.06666666666683</v>
      </c>
      <c r="J341" s="378">
        <v>602.88333333333344</v>
      </c>
      <c r="K341" s="377">
        <v>593.25</v>
      </c>
      <c r="L341" s="377">
        <v>581.04999999999995</v>
      </c>
      <c r="M341" s="377">
        <v>0.33584999999999998</v>
      </c>
      <c r="N341" s="1"/>
      <c r="O341" s="1"/>
    </row>
    <row r="342" spans="1:15" ht="12.75" customHeight="1">
      <c r="A342" s="30">
        <v>332</v>
      </c>
      <c r="B342" s="436" t="s">
        <v>168</v>
      </c>
      <c r="C342" s="377">
        <v>18937</v>
      </c>
      <c r="D342" s="378">
        <v>18984.683333333331</v>
      </c>
      <c r="E342" s="378">
        <v>18524.416666666661</v>
      </c>
      <c r="F342" s="378">
        <v>18111.833333333328</v>
      </c>
      <c r="G342" s="378">
        <v>17651.566666666658</v>
      </c>
      <c r="H342" s="378">
        <v>19397.266666666663</v>
      </c>
      <c r="I342" s="378">
        <v>19857.533333333333</v>
      </c>
      <c r="J342" s="378">
        <v>20270.116666666665</v>
      </c>
      <c r="K342" s="377">
        <v>19444.95</v>
      </c>
      <c r="L342" s="377">
        <v>18572.099999999999</v>
      </c>
      <c r="M342" s="377">
        <v>0.82382999999999995</v>
      </c>
      <c r="N342" s="1"/>
      <c r="O342" s="1"/>
    </row>
    <row r="343" spans="1:15" ht="12.75" customHeight="1">
      <c r="A343" s="30">
        <v>333</v>
      </c>
      <c r="B343" s="436" t="s">
        <v>466</v>
      </c>
      <c r="C343" s="377">
        <v>90.7</v>
      </c>
      <c r="D343" s="378">
        <v>91.383333333333326</v>
      </c>
      <c r="E343" s="378">
        <v>89.316666666666649</v>
      </c>
      <c r="F343" s="378">
        <v>87.933333333333323</v>
      </c>
      <c r="G343" s="378">
        <v>85.866666666666646</v>
      </c>
      <c r="H343" s="378">
        <v>92.766666666666652</v>
      </c>
      <c r="I343" s="378">
        <v>94.833333333333314</v>
      </c>
      <c r="J343" s="378">
        <v>96.216666666666654</v>
      </c>
      <c r="K343" s="377">
        <v>93.45</v>
      </c>
      <c r="L343" s="377">
        <v>90</v>
      </c>
      <c r="M343" s="377">
        <v>30.183679999999999</v>
      </c>
      <c r="N343" s="1"/>
      <c r="O343" s="1"/>
    </row>
    <row r="344" spans="1:15" ht="12.75" customHeight="1">
      <c r="A344" s="30">
        <v>334</v>
      </c>
      <c r="B344" s="436" t="s">
        <v>465</v>
      </c>
      <c r="C344" s="377">
        <v>59.2</v>
      </c>
      <c r="D344" s="378">
        <v>59.033333333333331</v>
      </c>
      <c r="E344" s="378">
        <v>58.166666666666664</v>
      </c>
      <c r="F344" s="378">
        <v>57.133333333333333</v>
      </c>
      <c r="G344" s="378">
        <v>56.266666666666666</v>
      </c>
      <c r="H344" s="378">
        <v>60.066666666666663</v>
      </c>
      <c r="I344" s="378">
        <v>60.933333333333337</v>
      </c>
      <c r="J344" s="378">
        <v>61.966666666666661</v>
      </c>
      <c r="K344" s="377">
        <v>59.9</v>
      </c>
      <c r="L344" s="377">
        <v>58</v>
      </c>
      <c r="M344" s="377">
        <v>20.458929999999999</v>
      </c>
      <c r="N344" s="1"/>
      <c r="O344" s="1"/>
    </row>
    <row r="345" spans="1:15" ht="12.75" customHeight="1">
      <c r="A345" s="30">
        <v>335</v>
      </c>
      <c r="B345" s="436" t="s">
        <v>464</v>
      </c>
      <c r="C345" s="377">
        <v>638.70000000000005</v>
      </c>
      <c r="D345" s="378">
        <v>636.61666666666667</v>
      </c>
      <c r="E345" s="378">
        <v>629.7833333333333</v>
      </c>
      <c r="F345" s="378">
        <v>620.86666666666667</v>
      </c>
      <c r="G345" s="378">
        <v>614.0333333333333</v>
      </c>
      <c r="H345" s="378">
        <v>645.5333333333333</v>
      </c>
      <c r="I345" s="378">
        <v>652.36666666666656</v>
      </c>
      <c r="J345" s="378">
        <v>661.2833333333333</v>
      </c>
      <c r="K345" s="377">
        <v>643.45000000000005</v>
      </c>
      <c r="L345" s="377">
        <v>627.70000000000005</v>
      </c>
      <c r="M345" s="377">
        <v>1.90039</v>
      </c>
      <c r="N345" s="1"/>
      <c r="O345" s="1"/>
    </row>
    <row r="346" spans="1:15" ht="12.75" customHeight="1">
      <c r="A346" s="30">
        <v>336</v>
      </c>
      <c r="B346" s="436" t="s">
        <v>461</v>
      </c>
      <c r="C346" s="377">
        <v>31.1</v>
      </c>
      <c r="D346" s="378">
        <v>31.2</v>
      </c>
      <c r="E346" s="378">
        <v>30.95</v>
      </c>
      <c r="F346" s="378">
        <v>30.8</v>
      </c>
      <c r="G346" s="378">
        <v>30.55</v>
      </c>
      <c r="H346" s="378">
        <v>31.349999999999998</v>
      </c>
      <c r="I346" s="378">
        <v>31.599999999999998</v>
      </c>
      <c r="J346" s="378">
        <v>31.749999999999996</v>
      </c>
      <c r="K346" s="377">
        <v>31.45</v>
      </c>
      <c r="L346" s="377">
        <v>31.05</v>
      </c>
      <c r="M346" s="377">
        <v>23.106670000000001</v>
      </c>
      <c r="N346" s="1"/>
      <c r="O346" s="1"/>
    </row>
    <row r="347" spans="1:15" ht="12.75" customHeight="1">
      <c r="A347" s="30">
        <v>337</v>
      </c>
      <c r="B347" s="436" t="s">
        <v>537</v>
      </c>
      <c r="C347" s="377">
        <v>141.1</v>
      </c>
      <c r="D347" s="378">
        <v>140.85</v>
      </c>
      <c r="E347" s="378">
        <v>139.54999999999998</v>
      </c>
      <c r="F347" s="378">
        <v>138</v>
      </c>
      <c r="G347" s="378">
        <v>136.69999999999999</v>
      </c>
      <c r="H347" s="378">
        <v>142.39999999999998</v>
      </c>
      <c r="I347" s="378">
        <v>143.69999999999999</v>
      </c>
      <c r="J347" s="378">
        <v>145.24999999999997</v>
      </c>
      <c r="K347" s="377">
        <v>142.15</v>
      </c>
      <c r="L347" s="377">
        <v>139.30000000000001</v>
      </c>
      <c r="M347" s="377">
        <v>2.6509200000000002</v>
      </c>
      <c r="N347" s="1"/>
      <c r="O347" s="1"/>
    </row>
    <row r="348" spans="1:15" ht="12.75" customHeight="1">
      <c r="A348" s="30">
        <v>338</v>
      </c>
      <c r="B348" s="436" t="s">
        <v>467</v>
      </c>
      <c r="C348" s="377">
        <v>2499.4499999999998</v>
      </c>
      <c r="D348" s="378">
        <v>2516.4833333333331</v>
      </c>
      <c r="E348" s="378">
        <v>2457.9666666666662</v>
      </c>
      <c r="F348" s="378">
        <v>2416.4833333333331</v>
      </c>
      <c r="G348" s="378">
        <v>2357.9666666666662</v>
      </c>
      <c r="H348" s="378">
        <v>2557.9666666666662</v>
      </c>
      <c r="I348" s="378">
        <v>2616.4833333333336</v>
      </c>
      <c r="J348" s="378">
        <v>2657.9666666666662</v>
      </c>
      <c r="K348" s="377">
        <v>2575</v>
      </c>
      <c r="L348" s="377">
        <v>2475</v>
      </c>
      <c r="M348" s="377">
        <v>4.3830000000000001E-2</v>
      </c>
      <c r="N348" s="1"/>
      <c r="O348" s="1"/>
    </row>
    <row r="349" spans="1:15" ht="12.75" customHeight="1">
      <c r="A349" s="30">
        <v>339</v>
      </c>
      <c r="B349" s="436" t="s">
        <v>462</v>
      </c>
      <c r="C349" s="377">
        <v>71.099999999999994</v>
      </c>
      <c r="D349" s="378">
        <v>70.366666666666674</v>
      </c>
      <c r="E349" s="378">
        <v>67.783333333333346</v>
      </c>
      <c r="F349" s="378">
        <v>64.466666666666669</v>
      </c>
      <c r="G349" s="378">
        <v>61.88333333333334</v>
      </c>
      <c r="H349" s="378">
        <v>73.683333333333351</v>
      </c>
      <c r="I349" s="378">
        <v>76.266666666666666</v>
      </c>
      <c r="J349" s="378">
        <v>79.583333333333357</v>
      </c>
      <c r="K349" s="377">
        <v>72.95</v>
      </c>
      <c r="L349" s="377">
        <v>67.05</v>
      </c>
      <c r="M349" s="377">
        <v>115.04516</v>
      </c>
      <c r="N349" s="1"/>
      <c r="O349" s="1"/>
    </row>
    <row r="350" spans="1:15" ht="12.75" customHeight="1">
      <c r="A350" s="30">
        <v>340</v>
      </c>
      <c r="B350" s="436" t="s">
        <v>169</v>
      </c>
      <c r="C350" s="377">
        <v>141.6</v>
      </c>
      <c r="D350" s="378">
        <v>141.5</v>
      </c>
      <c r="E350" s="378">
        <v>139.9</v>
      </c>
      <c r="F350" s="378">
        <v>138.20000000000002</v>
      </c>
      <c r="G350" s="378">
        <v>136.60000000000002</v>
      </c>
      <c r="H350" s="378">
        <v>143.19999999999999</v>
      </c>
      <c r="I350" s="378">
        <v>144.80000000000001</v>
      </c>
      <c r="J350" s="378">
        <v>146.49999999999997</v>
      </c>
      <c r="K350" s="377">
        <v>143.1</v>
      </c>
      <c r="L350" s="377">
        <v>139.80000000000001</v>
      </c>
      <c r="M350" s="377">
        <v>45.756860000000003</v>
      </c>
      <c r="N350" s="1"/>
      <c r="O350" s="1"/>
    </row>
    <row r="351" spans="1:15" ht="12.75" customHeight="1">
      <c r="A351" s="30">
        <v>341</v>
      </c>
      <c r="B351" s="436" t="s">
        <v>463</v>
      </c>
      <c r="C351" s="377">
        <v>252.05</v>
      </c>
      <c r="D351" s="378">
        <v>250.08333333333334</v>
      </c>
      <c r="E351" s="378">
        <v>246.2166666666667</v>
      </c>
      <c r="F351" s="378">
        <v>240.38333333333335</v>
      </c>
      <c r="G351" s="378">
        <v>236.51666666666671</v>
      </c>
      <c r="H351" s="378">
        <v>255.91666666666669</v>
      </c>
      <c r="I351" s="378">
        <v>259.7833333333333</v>
      </c>
      <c r="J351" s="378">
        <v>265.61666666666667</v>
      </c>
      <c r="K351" s="377">
        <v>253.95</v>
      </c>
      <c r="L351" s="377">
        <v>244.25</v>
      </c>
      <c r="M351" s="377">
        <v>4.7611999999999997</v>
      </c>
      <c r="N351" s="1"/>
      <c r="O351" s="1"/>
    </row>
    <row r="352" spans="1:15" ht="12.75" customHeight="1">
      <c r="A352" s="30">
        <v>342</v>
      </c>
      <c r="B352" s="436" t="s">
        <v>171</v>
      </c>
      <c r="C352" s="377">
        <v>134.80000000000001</v>
      </c>
      <c r="D352" s="378">
        <v>134.35</v>
      </c>
      <c r="E352" s="378">
        <v>133.39999999999998</v>
      </c>
      <c r="F352" s="378">
        <v>131.99999999999997</v>
      </c>
      <c r="G352" s="378">
        <v>131.04999999999995</v>
      </c>
      <c r="H352" s="378">
        <v>135.75</v>
      </c>
      <c r="I352" s="378">
        <v>136.69999999999999</v>
      </c>
      <c r="J352" s="378">
        <v>138.10000000000002</v>
      </c>
      <c r="K352" s="377">
        <v>135.30000000000001</v>
      </c>
      <c r="L352" s="377">
        <v>132.94999999999999</v>
      </c>
      <c r="M352" s="377">
        <v>211.36413999999999</v>
      </c>
      <c r="N352" s="1"/>
      <c r="O352" s="1"/>
    </row>
    <row r="353" spans="1:15" ht="12.75" customHeight="1">
      <c r="A353" s="30">
        <v>343</v>
      </c>
      <c r="B353" s="436" t="s">
        <v>270</v>
      </c>
      <c r="C353" s="377">
        <v>950.3</v>
      </c>
      <c r="D353" s="378">
        <v>945.7833333333333</v>
      </c>
      <c r="E353" s="378">
        <v>927.56666666666661</v>
      </c>
      <c r="F353" s="378">
        <v>904.83333333333326</v>
      </c>
      <c r="G353" s="378">
        <v>886.61666666666656</v>
      </c>
      <c r="H353" s="378">
        <v>968.51666666666665</v>
      </c>
      <c r="I353" s="378">
        <v>986.73333333333335</v>
      </c>
      <c r="J353" s="378">
        <v>1009.4666666666667</v>
      </c>
      <c r="K353" s="377">
        <v>964</v>
      </c>
      <c r="L353" s="377">
        <v>923.05</v>
      </c>
      <c r="M353" s="377">
        <v>10.772449999999999</v>
      </c>
      <c r="N353" s="1"/>
      <c r="O353" s="1"/>
    </row>
    <row r="354" spans="1:15" ht="12.75" customHeight="1">
      <c r="A354" s="30">
        <v>344</v>
      </c>
      <c r="B354" s="436" t="s">
        <v>468</v>
      </c>
      <c r="C354" s="377">
        <v>3996.15</v>
      </c>
      <c r="D354" s="378">
        <v>3999.1</v>
      </c>
      <c r="E354" s="378">
        <v>3945.45</v>
      </c>
      <c r="F354" s="378">
        <v>3894.75</v>
      </c>
      <c r="G354" s="378">
        <v>3841.1</v>
      </c>
      <c r="H354" s="378">
        <v>4049.7999999999997</v>
      </c>
      <c r="I354" s="378">
        <v>4103.4500000000007</v>
      </c>
      <c r="J354" s="378">
        <v>4154.1499999999996</v>
      </c>
      <c r="K354" s="377">
        <v>4052.75</v>
      </c>
      <c r="L354" s="377">
        <v>3948.4</v>
      </c>
      <c r="M354" s="377">
        <v>0.92557</v>
      </c>
      <c r="N354" s="1"/>
      <c r="O354" s="1"/>
    </row>
    <row r="355" spans="1:15" ht="12.75" customHeight="1">
      <c r="A355" s="30">
        <v>345</v>
      </c>
      <c r="B355" s="436" t="s">
        <v>271</v>
      </c>
      <c r="C355" s="377">
        <v>224.9</v>
      </c>
      <c r="D355" s="378">
        <v>226.6</v>
      </c>
      <c r="E355" s="378">
        <v>222.35</v>
      </c>
      <c r="F355" s="378">
        <v>219.8</v>
      </c>
      <c r="G355" s="378">
        <v>215.55</v>
      </c>
      <c r="H355" s="378">
        <v>229.14999999999998</v>
      </c>
      <c r="I355" s="378">
        <v>233.39999999999998</v>
      </c>
      <c r="J355" s="378">
        <v>235.94999999999996</v>
      </c>
      <c r="K355" s="377">
        <v>230.85</v>
      </c>
      <c r="L355" s="377">
        <v>224.05</v>
      </c>
      <c r="M355" s="377">
        <v>18.08821</v>
      </c>
      <c r="N355" s="1"/>
      <c r="O355" s="1"/>
    </row>
    <row r="356" spans="1:15" ht="12.75" customHeight="1">
      <c r="A356" s="30">
        <v>346</v>
      </c>
      <c r="B356" s="436" t="s">
        <v>172</v>
      </c>
      <c r="C356" s="377">
        <v>170.25</v>
      </c>
      <c r="D356" s="378">
        <v>168.71666666666667</v>
      </c>
      <c r="E356" s="378">
        <v>166.43333333333334</v>
      </c>
      <c r="F356" s="378">
        <v>162.61666666666667</v>
      </c>
      <c r="G356" s="378">
        <v>160.33333333333334</v>
      </c>
      <c r="H356" s="378">
        <v>172.53333333333333</v>
      </c>
      <c r="I356" s="378">
        <v>174.81666666666669</v>
      </c>
      <c r="J356" s="378">
        <v>178.63333333333333</v>
      </c>
      <c r="K356" s="377">
        <v>171</v>
      </c>
      <c r="L356" s="377">
        <v>164.9</v>
      </c>
      <c r="M356" s="377">
        <v>366.48534000000001</v>
      </c>
      <c r="N356" s="1"/>
      <c r="O356" s="1"/>
    </row>
    <row r="357" spans="1:15" ht="12.75" customHeight="1">
      <c r="A357" s="30">
        <v>347</v>
      </c>
      <c r="B357" s="436" t="s">
        <v>469</v>
      </c>
      <c r="C357" s="377">
        <v>364.1</v>
      </c>
      <c r="D357" s="378">
        <v>362.18333333333334</v>
      </c>
      <c r="E357" s="378">
        <v>356.9666666666667</v>
      </c>
      <c r="F357" s="378">
        <v>349.83333333333337</v>
      </c>
      <c r="G357" s="378">
        <v>344.61666666666673</v>
      </c>
      <c r="H357" s="378">
        <v>369.31666666666666</v>
      </c>
      <c r="I357" s="378">
        <v>374.53333333333325</v>
      </c>
      <c r="J357" s="378">
        <v>381.66666666666663</v>
      </c>
      <c r="K357" s="377">
        <v>367.4</v>
      </c>
      <c r="L357" s="377">
        <v>355.05</v>
      </c>
      <c r="M357" s="377">
        <v>1.84694</v>
      </c>
      <c r="N357" s="1"/>
      <c r="O357" s="1"/>
    </row>
    <row r="358" spans="1:15" ht="12.75" customHeight="1">
      <c r="A358" s="30">
        <v>348</v>
      </c>
      <c r="B358" s="436" t="s">
        <v>173</v>
      </c>
      <c r="C358" s="377">
        <v>43390.400000000001</v>
      </c>
      <c r="D358" s="378">
        <v>43510.216666666667</v>
      </c>
      <c r="E358" s="378">
        <v>43130.433333333334</v>
      </c>
      <c r="F358" s="378">
        <v>42870.466666666667</v>
      </c>
      <c r="G358" s="378">
        <v>42490.683333333334</v>
      </c>
      <c r="H358" s="378">
        <v>43770.183333333334</v>
      </c>
      <c r="I358" s="378">
        <v>44149.966666666674</v>
      </c>
      <c r="J358" s="378">
        <v>44409.933333333334</v>
      </c>
      <c r="K358" s="377">
        <v>43890</v>
      </c>
      <c r="L358" s="377">
        <v>43250.25</v>
      </c>
      <c r="M358" s="377">
        <v>0.15018000000000001</v>
      </c>
      <c r="N358" s="1"/>
      <c r="O358" s="1"/>
    </row>
    <row r="359" spans="1:15" ht="12.75" customHeight="1">
      <c r="A359" s="30">
        <v>349</v>
      </c>
      <c r="B359" s="436" t="s">
        <v>174</v>
      </c>
      <c r="C359" s="377">
        <v>2570.6</v>
      </c>
      <c r="D359" s="378">
        <v>2560.8833333333332</v>
      </c>
      <c r="E359" s="378">
        <v>2526.8666666666663</v>
      </c>
      <c r="F359" s="378">
        <v>2483.1333333333332</v>
      </c>
      <c r="G359" s="378">
        <v>2449.1166666666663</v>
      </c>
      <c r="H359" s="378">
        <v>2604.6166666666663</v>
      </c>
      <c r="I359" s="378">
        <v>2638.6333333333328</v>
      </c>
      <c r="J359" s="378">
        <v>2682.3666666666663</v>
      </c>
      <c r="K359" s="377">
        <v>2594.9</v>
      </c>
      <c r="L359" s="377">
        <v>2517.15</v>
      </c>
      <c r="M359" s="377">
        <v>3.4877600000000002</v>
      </c>
      <c r="N359" s="1"/>
      <c r="O359" s="1"/>
    </row>
    <row r="360" spans="1:15" ht="12.75" customHeight="1">
      <c r="A360" s="30">
        <v>350</v>
      </c>
      <c r="B360" s="436" t="s">
        <v>473</v>
      </c>
      <c r="C360" s="377">
        <v>4267.25</v>
      </c>
      <c r="D360" s="378">
        <v>4261.7166666666662</v>
      </c>
      <c r="E360" s="378">
        <v>4196.9333333333325</v>
      </c>
      <c r="F360" s="378">
        <v>4126.6166666666659</v>
      </c>
      <c r="G360" s="378">
        <v>4061.8333333333321</v>
      </c>
      <c r="H360" s="378">
        <v>4332.0333333333328</v>
      </c>
      <c r="I360" s="378">
        <v>4396.8166666666675</v>
      </c>
      <c r="J360" s="378">
        <v>4467.1333333333332</v>
      </c>
      <c r="K360" s="377">
        <v>4326.5</v>
      </c>
      <c r="L360" s="377">
        <v>4191.3999999999996</v>
      </c>
      <c r="M360" s="377">
        <v>3.2014999999999998</v>
      </c>
      <c r="N360" s="1"/>
      <c r="O360" s="1"/>
    </row>
    <row r="361" spans="1:15" ht="12.75" customHeight="1">
      <c r="A361" s="30">
        <v>351</v>
      </c>
      <c r="B361" s="436" t="s">
        <v>175</v>
      </c>
      <c r="C361" s="377">
        <v>218.2</v>
      </c>
      <c r="D361" s="378">
        <v>219.15</v>
      </c>
      <c r="E361" s="378">
        <v>217.05</v>
      </c>
      <c r="F361" s="378">
        <v>215.9</v>
      </c>
      <c r="G361" s="378">
        <v>213.8</v>
      </c>
      <c r="H361" s="378">
        <v>220.3</v>
      </c>
      <c r="I361" s="378">
        <v>222.39999999999998</v>
      </c>
      <c r="J361" s="378">
        <v>223.55</v>
      </c>
      <c r="K361" s="377">
        <v>221.25</v>
      </c>
      <c r="L361" s="377">
        <v>218</v>
      </c>
      <c r="M361" s="377">
        <v>13.91081</v>
      </c>
      <c r="N361" s="1"/>
      <c r="O361" s="1"/>
    </row>
    <row r="362" spans="1:15" ht="12.75" customHeight="1">
      <c r="A362" s="30">
        <v>352</v>
      </c>
      <c r="B362" s="436" t="s">
        <v>176</v>
      </c>
      <c r="C362" s="377">
        <v>124.5</v>
      </c>
      <c r="D362" s="378">
        <v>124.45</v>
      </c>
      <c r="E362" s="378">
        <v>123.10000000000001</v>
      </c>
      <c r="F362" s="378">
        <v>121.7</v>
      </c>
      <c r="G362" s="378">
        <v>120.35000000000001</v>
      </c>
      <c r="H362" s="378">
        <v>125.85000000000001</v>
      </c>
      <c r="I362" s="378">
        <v>127.2</v>
      </c>
      <c r="J362" s="378">
        <v>128.60000000000002</v>
      </c>
      <c r="K362" s="377">
        <v>125.8</v>
      </c>
      <c r="L362" s="377">
        <v>123.05</v>
      </c>
      <c r="M362" s="377">
        <v>18.220980000000001</v>
      </c>
      <c r="N362" s="1"/>
      <c r="O362" s="1"/>
    </row>
    <row r="363" spans="1:15" ht="12.75" customHeight="1">
      <c r="A363" s="30">
        <v>353</v>
      </c>
      <c r="B363" s="436" t="s">
        <v>177</v>
      </c>
      <c r="C363" s="377">
        <v>4755.1499999999996</v>
      </c>
      <c r="D363" s="378">
        <v>4771.05</v>
      </c>
      <c r="E363" s="378">
        <v>4717.1000000000004</v>
      </c>
      <c r="F363" s="378">
        <v>4679.05</v>
      </c>
      <c r="G363" s="378">
        <v>4625.1000000000004</v>
      </c>
      <c r="H363" s="378">
        <v>4809.1000000000004</v>
      </c>
      <c r="I363" s="378">
        <v>4863.0499999999993</v>
      </c>
      <c r="J363" s="378">
        <v>4901.1000000000004</v>
      </c>
      <c r="K363" s="377">
        <v>4825</v>
      </c>
      <c r="L363" s="377">
        <v>4733</v>
      </c>
      <c r="M363" s="377">
        <v>0.32600000000000001</v>
      </c>
      <c r="N363" s="1"/>
      <c r="O363" s="1"/>
    </row>
    <row r="364" spans="1:15" ht="12.75" customHeight="1">
      <c r="A364" s="30">
        <v>354</v>
      </c>
      <c r="B364" s="436" t="s">
        <v>274</v>
      </c>
      <c r="C364" s="377">
        <v>15995.3</v>
      </c>
      <c r="D364" s="378">
        <v>16043.933333333334</v>
      </c>
      <c r="E364" s="378">
        <v>15901.366666666669</v>
      </c>
      <c r="F364" s="378">
        <v>15807.433333333334</v>
      </c>
      <c r="G364" s="378">
        <v>15664.866666666669</v>
      </c>
      <c r="H364" s="378">
        <v>16137.866666666669</v>
      </c>
      <c r="I364" s="378">
        <v>16280.433333333334</v>
      </c>
      <c r="J364" s="378">
        <v>16374.366666666669</v>
      </c>
      <c r="K364" s="377">
        <v>16186.5</v>
      </c>
      <c r="L364" s="377">
        <v>15950</v>
      </c>
      <c r="M364" s="377">
        <v>2.4639999999999999E-2</v>
      </c>
      <c r="N364" s="1"/>
      <c r="O364" s="1"/>
    </row>
    <row r="365" spans="1:15" ht="12.75" customHeight="1">
      <c r="A365" s="30">
        <v>355</v>
      </c>
      <c r="B365" s="436" t="s">
        <v>480</v>
      </c>
      <c r="C365" s="377">
        <v>5053.25</v>
      </c>
      <c r="D365" s="378">
        <v>5064.3833333333332</v>
      </c>
      <c r="E365" s="378">
        <v>5038.8666666666668</v>
      </c>
      <c r="F365" s="378">
        <v>5024.4833333333336</v>
      </c>
      <c r="G365" s="378">
        <v>4998.9666666666672</v>
      </c>
      <c r="H365" s="378">
        <v>5078.7666666666664</v>
      </c>
      <c r="I365" s="378">
        <v>5104.2833333333328</v>
      </c>
      <c r="J365" s="378">
        <v>5118.6666666666661</v>
      </c>
      <c r="K365" s="377">
        <v>5089.8999999999996</v>
      </c>
      <c r="L365" s="377">
        <v>5050</v>
      </c>
      <c r="M365" s="377">
        <v>3.8350000000000002E-2</v>
      </c>
      <c r="N365" s="1"/>
      <c r="O365" s="1"/>
    </row>
    <row r="366" spans="1:15" ht="12.75" customHeight="1">
      <c r="A366" s="30">
        <v>356</v>
      </c>
      <c r="B366" s="436" t="s">
        <v>474</v>
      </c>
      <c r="C366" s="377" t="e">
        <v>#N/A</v>
      </c>
      <c r="D366" s="378" t="e">
        <v>#N/A</v>
      </c>
      <c r="E366" s="378" t="e">
        <v>#N/A</v>
      </c>
      <c r="F366" s="378" t="e">
        <v>#N/A</v>
      </c>
      <c r="G366" s="378" t="e">
        <v>#N/A</v>
      </c>
      <c r="H366" s="378" t="e">
        <v>#N/A</v>
      </c>
      <c r="I366" s="378" t="e">
        <v>#N/A</v>
      </c>
      <c r="J366" s="378" t="e">
        <v>#N/A</v>
      </c>
      <c r="K366" s="377" t="e">
        <v>#N/A</v>
      </c>
      <c r="L366" s="377" t="e">
        <v>#N/A</v>
      </c>
      <c r="M366" s="377" t="e">
        <v>#N/A</v>
      </c>
      <c r="N366" s="1"/>
      <c r="O366" s="1"/>
    </row>
    <row r="367" spans="1:15" ht="12.75" customHeight="1">
      <c r="A367" s="30">
        <v>357</v>
      </c>
      <c r="B367" s="436" t="s">
        <v>475</v>
      </c>
      <c r="C367" s="377">
        <v>995.7</v>
      </c>
      <c r="D367" s="378">
        <v>991.2166666666667</v>
      </c>
      <c r="E367" s="378">
        <v>977.48333333333335</v>
      </c>
      <c r="F367" s="378">
        <v>959.26666666666665</v>
      </c>
      <c r="G367" s="378">
        <v>945.5333333333333</v>
      </c>
      <c r="H367" s="378">
        <v>1009.4333333333334</v>
      </c>
      <c r="I367" s="378">
        <v>1023.1666666666667</v>
      </c>
      <c r="J367" s="378">
        <v>1041.3833333333334</v>
      </c>
      <c r="K367" s="377">
        <v>1004.95</v>
      </c>
      <c r="L367" s="377">
        <v>973</v>
      </c>
      <c r="M367" s="377">
        <v>1.7129000000000001</v>
      </c>
      <c r="N367" s="1"/>
      <c r="O367" s="1"/>
    </row>
    <row r="368" spans="1:15" ht="12.75" customHeight="1">
      <c r="A368" s="30">
        <v>358</v>
      </c>
      <c r="B368" s="436" t="s">
        <v>178</v>
      </c>
      <c r="C368" s="377">
        <v>2673.4</v>
      </c>
      <c r="D368" s="378">
        <v>2678.1333333333332</v>
      </c>
      <c r="E368" s="378">
        <v>2659.4166666666665</v>
      </c>
      <c r="F368" s="378">
        <v>2645.4333333333334</v>
      </c>
      <c r="G368" s="378">
        <v>2626.7166666666667</v>
      </c>
      <c r="H368" s="378">
        <v>2692.1166666666663</v>
      </c>
      <c r="I368" s="378">
        <v>2710.8333333333335</v>
      </c>
      <c r="J368" s="378">
        <v>2724.8166666666662</v>
      </c>
      <c r="K368" s="377">
        <v>2696.85</v>
      </c>
      <c r="L368" s="377">
        <v>2664.15</v>
      </c>
      <c r="M368" s="377">
        <v>4.4498899999999999</v>
      </c>
      <c r="N368" s="1"/>
      <c r="O368" s="1"/>
    </row>
    <row r="369" spans="1:15" ht="12.75" customHeight="1">
      <c r="A369" s="30">
        <v>359</v>
      </c>
      <c r="B369" s="436" t="s">
        <v>179</v>
      </c>
      <c r="C369" s="377">
        <v>2692.8</v>
      </c>
      <c r="D369" s="378">
        <v>2694.35</v>
      </c>
      <c r="E369" s="378">
        <v>2666.7</v>
      </c>
      <c r="F369" s="378">
        <v>2640.6</v>
      </c>
      <c r="G369" s="378">
        <v>2612.9499999999998</v>
      </c>
      <c r="H369" s="378">
        <v>2720.45</v>
      </c>
      <c r="I369" s="378">
        <v>2748.1000000000004</v>
      </c>
      <c r="J369" s="378">
        <v>2774.2</v>
      </c>
      <c r="K369" s="377">
        <v>2722</v>
      </c>
      <c r="L369" s="377">
        <v>2668.25</v>
      </c>
      <c r="M369" s="377">
        <v>3.8664999999999998</v>
      </c>
      <c r="N369" s="1"/>
      <c r="O369" s="1"/>
    </row>
    <row r="370" spans="1:15" ht="12.75" customHeight="1">
      <c r="A370" s="30">
        <v>360</v>
      </c>
      <c r="B370" s="436" t="s">
        <v>180</v>
      </c>
      <c r="C370" s="377">
        <v>40</v>
      </c>
      <c r="D370" s="378">
        <v>39.633333333333333</v>
      </c>
      <c r="E370" s="378">
        <v>39.116666666666667</v>
      </c>
      <c r="F370" s="378">
        <v>38.233333333333334</v>
      </c>
      <c r="G370" s="378">
        <v>37.716666666666669</v>
      </c>
      <c r="H370" s="378">
        <v>40.516666666666666</v>
      </c>
      <c r="I370" s="378">
        <v>41.033333333333331</v>
      </c>
      <c r="J370" s="378">
        <v>41.916666666666664</v>
      </c>
      <c r="K370" s="377">
        <v>40.15</v>
      </c>
      <c r="L370" s="377">
        <v>38.75</v>
      </c>
      <c r="M370" s="377">
        <v>448.86428000000001</v>
      </c>
      <c r="N370" s="1"/>
      <c r="O370" s="1"/>
    </row>
    <row r="371" spans="1:15" ht="12.75" customHeight="1">
      <c r="A371" s="30">
        <v>361</v>
      </c>
      <c r="B371" s="436" t="s">
        <v>471</v>
      </c>
      <c r="C371" s="377">
        <v>482.25</v>
      </c>
      <c r="D371" s="378">
        <v>484.55</v>
      </c>
      <c r="E371" s="378">
        <v>475.65000000000003</v>
      </c>
      <c r="F371" s="378">
        <v>469.05</v>
      </c>
      <c r="G371" s="378">
        <v>460.15000000000003</v>
      </c>
      <c r="H371" s="378">
        <v>491.15000000000003</v>
      </c>
      <c r="I371" s="378">
        <v>500.05</v>
      </c>
      <c r="J371" s="378">
        <v>506.65000000000003</v>
      </c>
      <c r="K371" s="377">
        <v>493.45</v>
      </c>
      <c r="L371" s="377">
        <v>477.95</v>
      </c>
      <c r="M371" s="377">
        <v>3.4153099999999998</v>
      </c>
      <c r="N371" s="1"/>
      <c r="O371" s="1"/>
    </row>
    <row r="372" spans="1:15" ht="12.75" customHeight="1">
      <c r="A372" s="30">
        <v>362</v>
      </c>
      <c r="B372" s="436" t="s">
        <v>472</v>
      </c>
      <c r="C372" s="377">
        <v>302.05</v>
      </c>
      <c r="D372" s="378">
        <v>300.58333333333331</v>
      </c>
      <c r="E372" s="378">
        <v>295.91666666666663</v>
      </c>
      <c r="F372" s="378">
        <v>289.7833333333333</v>
      </c>
      <c r="G372" s="378">
        <v>285.11666666666662</v>
      </c>
      <c r="H372" s="378">
        <v>306.71666666666664</v>
      </c>
      <c r="I372" s="378">
        <v>311.38333333333327</v>
      </c>
      <c r="J372" s="378">
        <v>317.51666666666665</v>
      </c>
      <c r="K372" s="377">
        <v>305.25</v>
      </c>
      <c r="L372" s="377">
        <v>294.45</v>
      </c>
      <c r="M372" s="377">
        <v>2.2261000000000002</v>
      </c>
      <c r="N372" s="1"/>
      <c r="O372" s="1"/>
    </row>
    <row r="373" spans="1:15" ht="12.75" customHeight="1">
      <c r="A373" s="30">
        <v>363</v>
      </c>
      <c r="B373" s="436" t="s">
        <v>272</v>
      </c>
      <c r="C373" s="377">
        <v>2654.6</v>
      </c>
      <c r="D373" s="378">
        <v>2654.1833333333334</v>
      </c>
      <c r="E373" s="378">
        <v>2605.9666666666667</v>
      </c>
      <c r="F373" s="378">
        <v>2557.3333333333335</v>
      </c>
      <c r="G373" s="378">
        <v>2509.1166666666668</v>
      </c>
      <c r="H373" s="378">
        <v>2702.8166666666666</v>
      </c>
      <c r="I373" s="378">
        <v>2751.0333333333338</v>
      </c>
      <c r="J373" s="378">
        <v>2799.6666666666665</v>
      </c>
      <c r="K373" s="377">
        <v>2702.4</v>
      </c>
      <c r="L373" s="377">
        <v>2605.5500000000002</v>
      </c>
      <c r="M373" s="377">
        <v>4.8018200000000002</v>
      </c>
      <c r="N373" s="1"/>
      <c r="O373" s="1"/>
    </row>
    <row r="374" spans="1:15" ht="12.75" customHeight="1">
      <c r="A374" s="30">
        <v>364</v>
      </c>
      <c r="B374" s="436" t="s">
        <v>476</v>
      </c>
      <c r="C374" s="377">
        <v>913.2</v>
      </c>
      <c r="D374" s="378">
        <v>910.7166666666667</v>
      </c>
      <c r="E374" s="378">
        <v>902.48333333333335</v>
      </c>
      <c r="F374" s="378">
        <v>891.76666666666665</v>
      </c>
      <c r="G374" s="378">
        <v>883.5333333333333</v>
      </c>
      <c r="H374" s="378">
        <v>921.43333333333339</v>
      </c>
      <c r="I374" s="378">
        <v>929.66666666666674</v>
      </c>
      <c r="J374" s="378">
        <v>940.38333333333344</v>
      </c>
      <c r="K374" s="377">
        <v>918.95</v>
      </c>
      <c r="L374" s="377">
        <v>900</v>
      </c>
      <c r="M374" s="377">
        <v>0.35613</v>
      </c>
      <c r="N374" s="1"/>
      <c r="O374" s="1"/>
    </row>
    <row r="375" spans="1:15" ht="12.75" customHeight="1">
      <c r="A375" s="30">
        <v>365</v>
      </c>
      <c r="B375" s="436" t="s">
        <v>477</v>
      </c>
      <c r="C375" s="377">
        <v>1830</v>
      </c>
      <c r="D375" s="378">
        <v>1829</v>
      </c>
      <c r="E375" s="378">
        <v>1811</v>
      </c>
      <c r="F375" s="378">
        <v>1792</v>
      </c>
      <c r="G375" s="378">
        <v>1774</v>
      </c>
      <c r="H375" s="378">
        <v>1848</v>
      </c>
      <c r="I375" s="378">
        <v>1866</v>
      </c>
      <c r="J375" s="378">
        <v>1885</v>
      </c>
      <c r="K375" s="377">
        <v>1847</v>
      </c>
      <c r="L375" s="377">
        <v>1810</v>
      </c>
      <c r="M375" s="377">
        <v>0.86455000000000004</v>
      </c>
      <c r="N375" s="1"/>
      <c r="O375" s="1"/>
    </row>
    <row r="376" spans="1:15" ht="12.75" customHeight="1">
      <c r="A376" s="30">
        <v>366</v>
      </c>
      <c r="B376" s="436" t="s">
        <v>852</v>
      </c>
      <c r="C376" s="377">
        <v>281.14999999999998</v>
      </c>
      <c r="D376" s="378">
        <v>281.43333333333334</v>
      </c>
      <c r="E376" s="378">
        <v>274.4666666666667</v>
      </c>
      <c r="F376" s="378">
        <v>267.78333333333336</v>
      </c>
      <c r="G376" s="378">
        <v>260.81666666666672</v>
      </c>
      <c r="H376" s="378">
        <v>288.11666666666667</v>
      </c>
      <c r="I376" s="378">
        <v>295.08333333333326</v>
      </c>
      <c r="J376" s="378">
        <v>301.76666666666665</v>
      </c>
      <c r="K376" s="377">
        <v>288.39999999999998</v>
      </c>
      <c r="L376" s="377">
        <v>274.75</v>
      </c>
      <c r="M376" s="377">
        <v>39.643970000000003</v>
      </c>
      <c r="N376" s="1"/>
      <c r="O376" s="1"/>
    </row>
    <row r="377" spans="1:15" ht="12.75" customHeight="1">
      <c r="A377" s="30">
        <v>367</v>
      </c>
      <c r="B377" s="436" t="s">
        <v>181</v>
      </c>
      <c r="C377" s="377">
        <v>204.65</v>
      </c>
      <c r="D377" s="378">
        <v>204.36666666666667</v>
      </c>
      <c r="E377" s="378">
        <v>201.33333333333334</v>
      </c>
      <c r="F377" s="378">
        <v>198.01666666666668</v>
      </c>
      <c r="G377" s="378">
        <v>194.98333333333335</v>
      </c>
      <c r="H377" s="378">
        <v>207.68333333333334</v>
      </c>
      <c r="I377" s="378">
        <v>210.71666666666664</v>
      </c>
      <c r="J377" s="378">
        <v>214.03333333333333</v>
      </c>
      <c r="K377" s="377">
        <v>207.4</v>
      </c>
      <c r="L377" s="377">
        <v>201.05</v>
      </c>
      <c r="M377" s="377">
        <v>102.93276</v>
      </c>
      <c r="N377" s="1"/>
      <c r="O377" s="1"/>
    </row>
    <row r="378" spans="1:15" ht="12.75" customHeight="1">
      <c r="A378" s="30">
        <v>368</v>
      </c>
      <c r="B378" s="436" t="s">
        <v>291</v>
      </c>
      <c r="C378" s="377">
        <v>2790.65</v>
      </c>
      <c r="D378" s="378">
        <v>2727.6833333333329</v>
      </c>
      <c r="E378" s="378">
        <v>2655.3666666666659</v>
      </c>
      <c r="F378" s="378">
        <v>2520.083333333333</v>
      </c>
      <c r="G378" s="378">
        <v>2447.766666666666</v>
      </c>
      <c r="H378" s="378">
        <v>2862.9666666666658</v>
      </c>
      <c r="I378" s="378">
        <v>2935.2833333333324</v>
      </c>
      <c r="J378" s="378">
        <v>3070.5666666666657</v>
      </c>
      <c r="K378" s="377">
        <v>2800</v>
      </c>
      <c r="L378" s="377">
        <v>2592.4</v>
      </c>
      <c r="M378" s="377">
        <v>0.74145000000000005</v>
      </c>
      <c r="N378" s="1"/>
      <c r="O378" s="1"/>
    </row>
    <row r="379" spans="1:15" ht="12.75" customHeight="1">
      <c r="A379" s="30">
        <v>369</v>
      </c>
      <c r="B379" s="436" t="s">
        <v>853</v>
      </c>
      <c r="C379" s="377">
        <v>427.9</v>
      </c>
      <c r="D379" s="378">
        <v>422.51666666666671</v>
      </c>
      <c r="E379" s="378">
        <v>409.48333333333341</v>
      </c>
      <c r="F379" s="378">
        <v>391.06666666666672</v>
      </c>
      <c r="G379" s="378">
        <v>378.03333333333342</v>
      </c>
      <c r="H379" s="378">
        <v>440.93333333333339</v>
      </c>
      <c r="I379" s="378">
        <v>453.9666666666667</v>
      </c>
      <c r="J379" s="378">
        <v>472.38333333333338</v>
      </c>
      <c r="K379" s="377">
        <v>435.55</v>
      </c>
      <c r="L379" s="377">
        <v>404.1</v>
      </c>
      <c r="M379" s="377">
        <v>23.941040000000001</v>
      </c>
      <c r="N379" s="1"/>
      <c r="O379" s="1"/>
    </row>
    <row r="380" spans="1:15" ht="12.75" customHeight="1">
      <c r="A380" s="30">
        <v>370</v>
      </c>
      <c r="B380" s="436" t="s">
        <v>273</v>
      </c>
      <c r="C380" s="377">
        <v>517.79999999999995</v>
      </c>
      <c r="D380" s="378">
        <v>516.9666666666667</v>
      </c>
      <c r="E380" s="378">
        <v>505.93333333333339</v>
      </c>
      <c r="F380" s="378">
        <v>494.06666666666672</v>
      </c>
      <c r="G380" s="378">
        <v>483.03333333333342</v>
      </c>
      <c r="H380" s="378">
        <v>528.83333333333337</v>
      </c>
      <c r="I380" s="378">
        <v>539.86666666666667</v>
      </c>
      <c r="J380" s="378">
        <v>551.73333333333335</v>
      </c>
      <c r="K380" s="377">
        <v>528</v>
      </c>
      <c r="L380" s="377">
        <v>505.1</v>
      </c>
      <c r="M380" s="377">
        <v>22.553229999999999</v>
      </c>
      <c r="N380" s="1"/>
      <c r="O380" s="1"/>
    </row>
    <row r="381" spans="1:15" ht="12.75" customHeight="1">
      <c r="A381" s="30">
        <v>371</v>
      </c>
      <c r="B381" s="436" t="s">
        <v>478</v>
      </c>
      <c r="C381" s="377">
        <v>723</v>
      </c>
      <c r="D381" s="378">
        <v>721.55000000000007</v>
      </c>
      <c r="E381" s="378">
        <v>712.10000000000014</v>
      </c>
      <c r="F381" s="378">
        <v>701.2</v>
      </c>
      <c r="G381" s="378">
        <v>691.75000000000011</v>
      </c>
      <c r="H381" s="378">
        <v>732.45000000000016</v>
      </c>
      <c r="I381" s="378">
        <v>741.9000000000002</v>
      </c>
      <c r="J381" s="378">
        <v>752.80000000000018</v>
      </c>
      <c r="K381" s="377">
        <v>731</v>
      </c>
      <c r="L381" s="377">
        <v>710.65</v>
      </c>
      <c r="M381" s="377">
        <v>2.2923800000000001</v>
      </c>
      <c r="N381" s="1"/>
      <c r="O381" s="1"/>
    </row>
    <row r="382" spans="1:15" ht="12.75" customHeight="1">
      <c r="A382" s="30">
        <v>372</v>
      </c>
      <c r="B382" s="436" t="s">
        <v>479</v>
      </c>
      <c r="C382" s="377">
        <v>149.85</v>
      </c>
      <c r="D382" s="378">
        <v>149.33333333333334</v>
      </c>
      <c r="E382" s="378">
        <v>146.76666666666668</v>
      </c>
      <c r="F382" s="378">
        <v>143.68333333333334</v>
      </c>
      <c r="G382" s="378">
        <v>141.11666666666667</v>
      </c>
      <c r="H382" s="378">
        <v>152.41666666666669</v>
      </c>
      <c r="I382" s="378">
        <v>154.98333333333335</v>
      </c>
      <c r="J382" s="378">
        <v>158.06666666666669</v>
      </c>
      <c r="K382" s="377">
        <v>151.9</v>
      </c>
      <c r="L382" s="377">
        <v>146.25</v>
      </c>
      <c r="M382" s="377">
        <v>5.30769</v>
      </c>
      <c r="N382" s="1"/>
      <c r="O382" s="1"/>
    </row>
    <row r="383" spans="1:15" ht="12.75" customHeight="1">
      <c r="A383" s="30">
        <v>373</v>
      </c>
      <c r="B383" s="436" t="s">
        <v>183</v>
      </c>
      <c r="C383" s="377">
        <v>1572.7</v>
      </c>
      <c r="D383" s="378">
        <v>1573.2166666666665</v>
      </c>
      <c r="E383" s="378">
        <v>1557.7333333333329</v>
      </c>
      <c r="F383" s="378">
        <v>1542.7666666666664</v>
      </c>
      <c r="G383" s="378">
        <v>1527.2833333333328</v>
      </c>
      <c r="H383" s="378">
        <v>1588.1833333333329</v>
      </c>
      <c r="I383" s="378">
        <v>1603.6666666666665</v>
      </c>
      <c r="J383" s="378">
        <v>1618.633333333333</v>
      </c>
      <c r="K383" s="377">
        <v>1588.7</v>
      </c>
      <c r="L383" s="377">
        <v>1558.25</v>
      </c>
      <c r="M383" s="377">
        <v>10.11483</v>
      </c>
      <c r="N383" s="1"/>
      <c r="O383" s="1"/>
    </row>
    <row r="384" spans="1:15" ht="12.75" customHeight="1">
      <c r="A384" s="30">
        <v>374</v>
      </c>
      <c r="B384" s="436" t="s">
        <v>481</v>
      </c>
      <c r="C384" s="377">
        <v>813.55</v>
      </c>
      <c r="D384" s="378">
        <v>817.51666666666677</v>
      </c>
      <c r="E384" s="378">
        <v>805.53333333333353</v>
      </c>
      <c r="F384" s="378">
        <v>797.51666666666677</v>
      </c>
      <c r="G384" s="378">
        <v>785.53333333333353</v>
      </c>
      <c r="H384" s="378">
        <v>825.53333333333353</v>
      </c>
      <c r="I384" s="378">
        <v>837.51666666666688</v>
      </c>
      <c r="J384" s="378">
        <v>845.53333333333353</v>
      </c>
      <c r="K384" s="377">
        <v>829.5</v>
      </c>
      <c r="L384" s="377">
        <v>809.5</v>
      </c>
      <c r="M384" s="377">
        <v>1.7670999999999999</v>
      </c>
      <c r="N384" s="1"/>
      <c r="O384" s="1"/>
    </row>
    <row r="385" spans="1:15" ht="12.75" customHeight="1">
      <c r="A385" s="30">
        <v>375</v>
      </c>
      <c r="B385" s="436" t="s">
        <v>483</v>
      </c>
      <c r="C385" s="377">
        <v>1135.5999999999999</v>
      </c>
      <c r="D385" s="378">
        <v>1132.7166666666667</v>
      </c>
      <c r="E385" s="378">
        <v>1123.7333333333333</v>
      </c>
      <c r="F385" s="378">
        <v>1111.8666666666666</v>
      </c>
      <c r="G385" s="378">
        <v>1102.8833333333332</v>
      </c>
      <c r="H385" s="378">
        <v>1144.5833333333335</v>
      </c>
      <c r="I385" s="378">
        <v>1153.5666666666671</v>
      </c>
      <c r="J385" s="378">
        <v>1165.4333333333336</v>
      </c>
      <c r="K385" s="377">
        <v>1141.7</v>
      </c>
      <c r="L385" s="377">
        <v>1120.8499999999999</v>
      </c>
      <c r="M385" s="377">
        <v>1.7544999999999999</v>
      </c>
      <c r="N385" s="1"/>
      <c r="O385" s="1"/>
    </row>
    <row r="386" spans="1:15" ht="12.75" customHeight="1">
      <c r="A386" s="30">
        <v>376</v>
      </c>
      <c r="B386" s="436" t="s">
        <v>854</v>
      </c>
      <c r="C386" s="377">
        <v>120.15</v>
      </c>
      <c r="D386" s="378">
        <v>119.7</v>
      </c>
      <c r="E386" s="378">
        <v>118.9</v>
      </c>
      <c r="F386" s="378">
        <v>117.65</v>
      </c>
      <c r="G386" s="378">
        <v>116.85000000000001</v>
      </c>
      <c r="H386" s="378">
        <v>120.95</v>
      </c>
      <c r="I386" s="378">
        <v>121.74999999999999</v>
      </c>
      <c r="J386" s="378">
        <v>123</v>
      </c>
      <c r="K386" s="377">
        <v>120.5</v>
      </c>
      <c r="L386" s="377">
        <v>118.45</v>
      </c>
      <c r="M386" s="377">
        <v>6.06677</v>
      </c>
      <c r="N386" s="1"/>
      <c r="O386" s="1"/>
    </row>
    <row r="387" spans="1:15" ht="12.75" customHeight="1">
      <c r="A387" s="30">
        <v>377</v>
      </c>
      <c r="B387" s="436" t="s">
        <v>485</v>
      </c>
      <c r="C387" s="377">
        <v>229.35</v>
      </c>
      <c r="D387" s="378">
        <v>229.26666666666665</v>
      </c>
      <c r="E387" s="378">
        <v>223.5333333333333</v>
      </c>
      <c r="F387" s="378">
        <v>217.71666666666664</v>
      </c>
      <c r="G387" s="378">
        <v>211.98333333333329</v>
      </c>
      <c r="H387" s="378">
        <v>235.08333333333331</v>
      </c>
      <c r="I387" s="378">
        <v>240.81666666666666</v>
      </c>
      <c r="J387" s="378">
        <v>246.63333333333333</v>
      </c>
      <c r="K387" s="377">
        <v>235</v>
      </c>
      <c r="L387" s="377">
        <v>223.45</v>
      </c>
      <c r="M387" s="377">
        <v>34.257770000000001</v>
      </c>
      <c r="N387" s="1"/>
      <c r="O387" s="1"/>
    </row>
    <row r="388" spans="1:15" ht="12.75" customHeight="1">
      <c r="A388" s="30">
        <v>378</v>
      </c>
      <c r="B388" s="436" t="s">
        <v>486</v>
      </c>
      <c r="C388" s="377">
        <v>925.75</v>
      </c>
      <c r="D388" s="378">
        <v>929.73333333333323</v>
      </c>
      <c r="E388" s="378">
        <v>900.46666666666647</v>
      </c>
      <c r="F388" s="378">
        <v>875.18333333333328</v>
      </c>
      <c r="G388" s="378">
        <v>845.91666666666652</v>
      </c>
      <c r="H388" s="378">
        <v>955.01666666666642</v>
      </c>
      <c r="I388" s="378">
        <v>984.28333333333308</v>
      </c>
      <c r="J388" s="378">
        <v>1009.5666666666664</v>
      </c>
      <c r="K388" s="377">
        <v>959</v>
      </c>
      <c r="L388" s="377">
        <v>904.45</v>
      </c>
      <c r="M388" s="377">
        <v>5.1262800000000004</v>
      </c>
      <c r="N388" s="1"/>
      <c r="O388" s="1"/>
    </row>
    <row r="389" spans="1:15" ht="12.75" customHeight="1">
      <c r="A389" s="30">
        <v>379</v>
      </c>
      <c r="B389" s="436" t="s">
        <v>487</v>
      </c>
      <c r="C389" s="377">
        <v>295.25</v>
      </c>
      <c r="D389" s="378">
        <v>292.65000000000003</v>
      </c>
      <c r="E389" s="378">
        <v>286.80000000000007</v>
      </c>
      <c r="F389" s="378">
        <v>278.35000000000002</v>
      </c>
      <c r="G389" s="378">
        <v>272.50000000000006</v>
      </c>
      <c r="H389" s="378">
        <v>301.10000000000008</v>
      </c>
      <c r="I389" s="378">
        <v>306.9500000000001</v>
      </c>
      <c r="J389" s="378">
        <v>315.40000000000009</v>
      </c>
      <c r="K389" s="377">
        <v>298.5</v>
      </c>
      <c r="L389" s="377">
        <v>284.2</v>
      </c>
      <c r="M389" s="377">
        <v>7.2313900000000002</v>
      </c>
      <c r="N389" s="1"/>
      <c r="O389" s="1"/>
    </row>
    <row r="390" spans="1:15" ht="12.75" customHeight="1">
      <c r="A390" s="30">
        <v>380</v>
      </c>
      <c r="B390" s="436" t="s">
        <v>184</v>
      </c>
      <c r="C390" s="377">
        <v>962.65</v>
      </c>
      <c r="D390" s="378">
        <v>967.23333333333323</v>
      </c>
      <c r="E390" s="378">
        <v>955.46666666666647</v>
      </c>
      <c r="F390" s="378">
        <v>948.28333333333319</v>
      </c>
      <c r="G390" s="378">
        <v>936.51666666666642</v>
      </c>
      <c r="H390" s="378">
        <v>974.41666666666652</v>
      </c>
      <c r="I390" s="378">
        <v>986.18333333333317</v>
      </c>
      <c r="J390" s="378">
        <v>993.36666666666656</v>
      </c>
      <c r="K390" s="377">
        <v>979</v>
      </c>
      <c r="L390" s="377">
        <v>960.05</v>
      </c>
      <c r="M390" s="377">
        <v>2.6764700000000001</v>
      </c>
      <c r="N390" s="1"/>
      <c r="O390" s="1"/>
    </row>
    <row r="391" spans="1:15" ht="12.75" customHeight="1">
      <c r="A391" s="30">
        <v>381</v>
      </c>
      <c r="B391" s="436" t="s">
        <v>489</v>
      </c>
      <c r="C391" s="377">
        <v>1905.2</v>
      </c>
      <c r="D391" s="378">
        <v>1906</v>
      </c>
      <c r="E391" s="378">
        <v>1887</v>
      </c>
      <c r="F391" s="378">
        <v>1868.8</v>
      </c>
      <c r="G391" s="378">
        <v>1849.8</v>
      </c>
      <c r="H391" s="378">
        <v>1924.2</v>
      </c>
      <c r="I391" s="378">
        <v>1943.2</v>
      </c>
      <c r="J391" s="378">
        <v>1961.4</v>
      </c>
      <c r="K391" s="377">
        <v>1925</v>
      </c>
      <c r="L391" s="377">
        <v>1887.8</v>
      </c>
      <c r="M391" s="377">
        <v>6.8129999999999996E-2</v>
      </c>
      <c r="N391" s="1"/>
      <c r="O391" s="1"/>
    </row>
    <row r="392" spans="1:15" ht="12.75" customHeight="1">
      <c r="A392" s="30">
        <v>382</v>
      </c>
      <c r="B392" s="436" t="s">
        <v>185</v>
      </c>
      <c r="C392" s="377">
        <v>150.85</v>
      </c>
      <c r="D392" s="378">
        <v>150.54999999999998</v>
      </c>
      <c r="E392" s="378">
        <v>147.89999999999998</v>
      </c>
      <c r="F392" s="378">
        <v>144.94999999999999</v>
      </c>
      <c r="G392" s="378">
        <v>142.29999999999998</v>
      </c>
      <c r="H392" s="378">
        <v>153.49999999999997</v>
      </c>
      <c r="I392" s="378">
        <v>156.15</v>
      </c>
      <c r="J392" s="378">
        <v>159.09999999999997</v>
      </c>
      <c r="K392" s="377">
        <v>153.19999999999999</v>
      </c>
      <c r="L392" s="377">
        <v>147.6</v>
      </c>
      <c r="M392" s="377">
        <v>152.55027000000001</v>
      </c>
      <c r="N392" s="1"/>
      <c r="O392" s="1"/>
    </row>
    <row r="393" spans="1:15" ht="12.75" customHeight="1">
      <c r="A393" s="30">
        <v>383</v>
      </c>
      <c r="B393" s="436" t="s">
        <v>488</v>
      </c>
      <c r="C393" s="377">
        <v>85.25</v>
      </c>
      <c r="D393" s="378">
        <v>85.05</v>
      </c>
      <c r="E393" s="378">
        <v>84.1</v>
      </c>
      <c r="F393" s="378">
        <v>82.95</v>
      </c>
      <c r="G393" s="378">
        <v>82</v>
      </c>
      <c r="H393" s="378">
        <v>86.199999999999989</v>
      </c>
      <c r="I393" s="378">
        <v>87.15</v>
      </c>
      <c r="J393" s="378">
        <v>88.299999999999983</v>
      </c>
      <c r="K393" s="377">
        <v>86</v>
      </c>
      <c r="L393" s="377">
        <v>83.9</v>
      </c>
      <c r="M393" s="377">
        <v>59.459589999999999</v>
      </c>
      <c r="N393" s="1"/>
      <c r="O393" s="1"/>
    </row>
    <row r="394" spans="1:15" ht="12.75" customHeight="1">
      <c r="A394" s="30">
        <v>384</v>
      </c>
      <c r="B394" s="436" t="s">
        <v>186</v>
      </c>
      <c r="C394" s="377">
        <v>137.85</v>
      </c>
      <c r="D394" s="378">
        <v>137.25</v>
      </c>
      <c r="E394" s="378">
        <v>136</v>
      </c>
      <c r="F394" s="378">
        <v>134.15</v>
      </c>
      <c r="G394" s="378">
        <v>132.9</v>
      </c>
      <c r="H394" s="378">
        <v>139.1</v>
      </c>
      <c r="I394" s="378">
        <v>140.35</v>
      </c>
      <c r="J394" s="378">
        <v>142.19999999999999</v>
      </c>
      <c r="K394" s="377">
        <v>138.5</v>
      </c>
      <c r="L394" s="377">
        <v>135.4</v>
      </c>
      <c r="M394" s="377">
        <v>23.718959999999999</v>
      </c>
      <c r="N394" s="1"/>
      <c r="O394" s="1"/>
    </row>
    <row r="395" spans="1:15" ht="12.75" customHeight="1">
      <c r="A395" s="30">
        <v>385</v>
      </c>
      <c r="B395" s="436" t="s">
        <v>490</v>
      </c>
      <c r="C395" s="377">
        <v>165.65</v>
      </c>
      <c r="D395" s="378">
        <v>166.35</v>
      </c>
      <c r="E395" s="378">
        <v>162.94999999999999</v>
      </c>
      <c r="F395" s="378">
        <v>160.25</v>
      </c>
      <c r="G395" s="378">
        <v>156.85</v>
      </c>
      <c r="H395" s="378">
        <v>169.04999999999998</v>
      </c>
      <c r="I395" s="378">
        <v>172.45000000000002</v>
      </c>
      <c r="J395" s="378">
        <v>175.14999999999998</v>
      </c>
      <c r="K395" s="377">
        <v>169.75</v>
      </c>
      <c r="L395" s="377">
        <v>163.65</v>
      </c>
      <c r="M395" s="377">
        <v>41.438830000000003</v>
      </c>
      <c r="N395" s="1"/>
      <c r="O395" s="1"/>
    </row>
    <row r="396" spans="1:15" ht="12.75" customHeight="1">
      <c r="A396" s="30">
        <v>386</v>
      </c>
      <c r="B396" s="436" t="s">
        <v>491</v>
      </c>
      <c r="C396" s="377">
        <v>1322</v>
      </c>
      <c r="D396" s="378">
        <v>1315.8333333333333</v>
      </c>
      <c r="E396" s="378">
        <v>1304.0666666666666</v>
      </c>
      <c r="F396" s="378">
        <v>1286.1333333333334</v>
      </c>
      <c r="G396" s="378">
        <v>1274.3666666666668</v>
      </c>
      <c r="H396" s="378">
        <v>1333.7666666666664</v>
      </c>
      <c r="I396" s="378">
        <v>1345.5333333333333</v>
      </c>
      <c r="J396" s="378">
        <v>1363.4666666666662</v>
      </c>
      <c r="K396" s="377">
        <v>1327.6</v>
      </c>
      <c r="L396" s="377">
        <v>1297.9000000000001</v>
      </c>
      <c r="M396" s="377">
        <v>0.79396999999999995</v>
      </c>
      <c r="N396" s="1"/>
      <c r="O396" s="1"/>
    </row>
    <row r="397" spans="1:15" ht="12.75" customHeight="1">
      <c r="A397" s="30">
        <v>387</v>
      </c>
      <c r="B397" s="436" t="s">
        <v>187</v>
      </c>
      <c r="C397" s="377">
        <v>2521.6</v>
      </c>
      <c r="D397" s="378">
        <v>2524.2000000000003</v>
      </c>
      <c r="E397" s="378">
        <v>2506.4000000000005</v>
      </c>
      <c r="F397" s="378">
        <v>2491.2000000000003</v>
      </c>
      <c r="G397" s="378">
        <v>2473.4000000000005</v>
      </c>
      <c r="H397" s="378">
        <v>2539.4000000000005</v>
      </c>
      <c r="I397" s="378">
        <v>2557.2000000000007</v>
      </c>
      <c r="J397" s="378">
        <v>2572.4000000000005</v>
      </c>
      <c r="K397" s="377">
        <v>2542</v>
      </c>
      <c r="L397" s="377">
        <v>2509</v>
      </c>
      <c r="M397" s="377">
        <v>45.021549999999998</v>
      </c>
      <c r="N397" s="1"/>
      <c r="O397" s="1"/>
    </row>
    <row r="398" spans="1:15" ht="12.75" customHeight="1">
      <c r="A398" s="30">
        <v>388</v>
      </c>
      <c r="B398" s="436" t="s">
        <v>855</v>
      </c>
      <c r="C398" s="377">
        <v>420.2</v>
      </c>
      <c r="D398" s="378">
        <v>419.56666666666666</v>
      </c>
      <c r="E398" s="378">
        <v>412.68333333333334</v>
      </c>
      <c r="F398" s="378">
        <v>405.16666666666669</v>
      </c>
      <c r="G398" s="378">
        <v>398.28333333333336</v>
      </c>
      <c r="H398" s="378">
        <v>427.08333333333331</v>
      </c>
      <c r="I398" s="378">
        <v>433.96666666666664</v>
      </c>
      <c r="J398" s="378">
        <v>441.48333333333329</v>
      </c>
      <c r="K398" s="377">
        <v>426.45</v>
      </c>
      <c r="L398" s="377">
        <v>412.05</v>
      </c>
      <c r="M398" s="377">
        <v>1.3105800000000001</v>
      </c>
      <c r="N398" s="1"/>
      <c r="O398" s="1"/>
    </row>
    <row r="399" spans="1:15" ht="12.75" customHeight="1">
      <c r="A399" s="30">
        <v>389</v>
      </c>
      <c r="B399" s="436" t="s">
        <v>482</v>
      </c>
      <c r="C399" s="377">
        <v>273.35000000000002</v>
      </c>
      <c r="D399" s="378">
        <v>272.11666666666667</v>
      </c>
      <c r="E399" s="378">
        <v>269.23333333333335</v>
      </c>
      <c r="F399" s="378">
        <v>265.11666666666667</v>
      </c>
      <c r="G399" s="378">
        <v>262.23333333333335</v>
      </c>
      <c r="H399" s="378">
        <v>276.23333333333335</v>
      </c>
      <c r="I399" s="378">
        <v>279.11666666666667</v>
      </c>
      <c r="J399" s="378">
        <v>283.23333333333335</v>
      </c>
      <c r="K399" s="377">
        <v>275</v>
      </c>
      <c r="L399" s="377">
        <v>268</v>
      </c>
      <c r="M399" s="377">
        <v>2.0480700000000001</v>
      </c>
      <c r="N399" s="1"/>
      <c r="O399" s="1"/>
    </row>
    <row r="400" spans="1:15" ht="12.75" customHeight="1">
      <c r="A400" s="30">
        <v>390</v>
      </c>
      <c r="B400" s="436" t="s">
        <v>492</v>
      </c>
      <c r="C400" s="377">
        <v>1262.9000000000001</v>
      </c>
      <c r="D400" s="378">
        <v>1272.5166666666667</v>
      </c>
      <c r="E400" s="378">
        <v>1249.0333333333333</v>
      </c>
      <c r="F400" s="378">
        <v>1235.1666666666667</v>
      </c>
      <c r="G400" s="378">
        <v>1211.6833333333334</v>
      </c>
      <c r="H400" s="378">
        <v>1286.3833333333332</v>
      </c>
      <c r="I400" s="378">
        <v>1309.8666666666663</v>
      </c>
      <c r="J400" s="378">
        <v>1323.7333333333331</v>
      </c>
      <c r="K400" s="377">
        <v>1296</v>
      </c>
      <c r="L400" s="377">
        <v>1258.6500000000001</v>
      </c>
      <c r="M400" s="377">
        <v>0.65037999999999996</v>
      </c>
      <c r="N400" s="1"/>
      <c r="O400" s="1"/>
    </row>
    <row r="401" spans="1:15" ht="12.75" customHeight="1">
      <c r="A401" s="30">
        <v>391</v>
      </c>
      <c r="B401" s="436" t="s">
        <v>493</v>
      </c>
      <c r="C401" s="377">
        <v>1819.95</v>
      </c>
      <c r="D401" s="378">
        <v>1819.6166666666668</v>
      </c>
      <c r="E401" s="378">
        <v>1790.3333333333335</v>
      </c>
      <c r="F401" s="378">
        <v>1760.7166666666667</v>
      </c>
      <c r="G401" s="378">
        <v>1731.4333333333334</v>
      </c>
      <c r="H401" s="378">
        <v>1849.2333333333336</v>
      </c>
      <c r="I401" s="378">
        <v>1878.5166666666669</v>
      </c>
      <c r="J401" s="378">
        <v>1908.1333333333337</v>
      </c>
      <c r="K401" s="377">
        <v>1848.9</v>
      </c>
      <c r="L401" s="377">
        <v>1790</v>
      </c>
      <c r="M401" s="377">
        <v>1.4584699999999999</v>
      </c>
      <c r="N401" s="1"/>
      <c r="O401" s="1"/>
    </row>
    <row r="402" spans="1:15" ht="12.75" customHeight="1">
      <c r="A402" s="30">
        <v>392</v>
      </c>
      <c r="B402" s="436" t="s">
        <v>484</v>
      </c>
      <c r="C402" s="377">
        <v>37.549999999999997</v>
      </c>
      <c r="D402" s="378">
        <v>37.43333333333333</v>
      </c>
      <c r="E402" s="378">
        <v>36.916666666666657</v>
      </c>
      <c r="F402" s="378">
        <v>36.283333333333324</v>
      </c>
      <c r="G402" s="378">
        <v>35.766666666666652</v>
      </c>
      <c r="H402" s="378">
        <v>38.066666666666663</v>
      </c>
      <c r="I402" s="378">
        <v>38.583333333333329</v>
      </c>
      <c r="J402" s="378">
        <v>39.216666666666669</v>
      </c>
      <c r="K402" s="377">
        <v>37.950000000000003</v>
      </c>
      <c r="L402" s="377">
        <v>36.799999999999997</v>
      </c>
      <c r="M402" s="377">
        <v>50.047260000000001</v>
      </c>
      <c r="N402" s="1"/>
      <c r="O402" s="1"/>
    </row>
    <row r="403" spans="1:15" ht="12.75" customHeight="1">
      <c r="A403" s="30">
        <v>393</v>
      </c>
      <c r="B403" s="436" t="s">
        <v>188</v>
      </c>
      <c r="C403" s="377">
        <v>104.65</v>
      </c>
      <c r="D403" s="378">
        <v>104.66666666666667</v>
      </c>
      <c r="E403" s="378">
        <v>103.58333333333334</v>
      </c>
      <c r="F403" s="378">
        <v>102.51666666666667</v>
      </c>
      <c r="G403" s="378">
        <v>101.43333333333334</v>
      </c>
      <c r="H403" s="378">
        <v>105.73333333333335</v>
      </c>
      <c r="I403" s="378">
        <v>106.81666666666669</v>
      </c>
      <c r="J403" s="378">
        <v>107.88333333333335</v>
      </c>
      <c r="K403" s="377">
        <v>105.75</v>
      </c>
      <c r="L403" s="377">
        <v>103.6</v>
      </c>
      <c r="M403" s="377">
        <v>389.87705</v>
      </c>
      <c r="N403" s="1"/>
      <c r="O403" s="1"/>
    </row>
    <row r="404" spans="1:15" ht="12.75" customHeight="1">
      <c r="A404" s="30">
        <v>394</v>
      </c>
      <c r="B404" s="436" t="s">
        <v>276</v>
      </c>
      <c r="C404" s="377">
        <v>7432.6</v>
      </c>
      <c r="D404" s="378">
        <v>7445.833333333333</v>
      </c>
      <c r="E404" s="378">
        <v>7391.7666666666664</v>
      </c>
      <c r="F404" s="378">
        <v>7350.9333333333334</v>
      </c>
      <c r="G404" s="378">
        <v>7296.8666666666668</v>
      </c>
      <c r="H404" s="378">
        <v>7486.6666666666661</v>
      </c>
      <c r="I404" s="378">
        <v>7540.7333333333336</v>
      </c>
      <c r="J404" s="378">
        <v>7581.5666666666657</v>
      </c>
      <c r="K404" s="377">
        <v>7499.9</v>
      </c>
      <c r="L404" s="377">
        <v>7405</v>
      </c>
      <c r="M404" s="377">
        <v>0.12453</v>
      </c>
      <c r="N404" s="1"/>
      <c r="O404" s="1"/>
    </row>
    <row r="405" spans="1:15" ht="12.75" customHeight="1">
      <c r="A405" s="30">
        <v>395</v>
      </c>
      <c r="B405" s="436" t="s">
        <v>275</v>
      </c>
      <c r="C405" s="377">
        <v>870.35</v>
      </c>
      <c r="D405" s="378">
        <v>871.41666666666663</v>
      </c>
      <c r="E405" s="378">
        <v>863.93333333333328</v>
      </c>
      <c r="F405" s="378">
        <v>857.51666666666665</v>
      </c>
      <c r="G405" s="378">
        <v>850.0333333333333</v>
      </c>
      <c r="H405" s="378">
        <v>877.83333333333326</v>
      </c>
      <c r="I405" s="378">
        <v>885.31666666666661</v>
      </c>
      <c r="J405" s="378">
        <v>891.73333333333323</v>
      </c>
      <c r="K405" s="377">
        <v>878.9</v>
      </c>
      <c r="L405" s="377">
        <v>865</v>
      </c>
      <c r="M405" s="377">
        <v>8.9191900000000004</v>
      </c>
      <c r="N405" s="1"/>
      <c r="O405" s="1"/>
    </row>
    <row r="406" spans="1:15" ht="12.75" customHeight="1">
      <c r="A406" s="30">
        <v>396</v>
      </c>
      <c r="B406" s="436" t="s">
        <v>189</v>
      </c>
      <c r="C406" s="377">
        <v>1248.0999999999999</v>
      </c>
      <c r="D406" s="378">
        <v>1253.5999999999999</v>
      </c>
      <c r="E406" s="378">
        <v>1235.0999999999999</v>
      </c>
      <c r="F406" s="378">
        <v>1222.0999999999999</v>
      </c>
      <c r="G406" s="378">
        <v>1203.5999999999999</v>
      </c>
      <c r="H406" s="378">
        <v>1266.5999999999999</v>
      </c>
      <c r="I406" s="378">
        <v>1285.0999999999999</v>
      </c>
      <c r="J406" s="378">
        <v>1298.0999999999999</v>
      </c>
      <c r="K406" s="377">
        <v>1272.0999999999999</v>
      </c>
      <c r="L406" s="377">
        <v>1240.5999999999999</v>
      </c>
      <c r="M406" s="377">
        <v>6.2567000000000004</v>
      </c>
      <c r="N406" s="1"/>
      <c r="O406" s="1"/>
    </row>
    <row r="407" spans="1:15" ht="12.75" customHeight="1">
      <c r="A407" s="30">
        <v>397</v>
      </c>
      <c r="B407" s="436" t="s">
        <v>190</v>
      </c>
      <c r="C407" s="377">
        <v>515.79999999999995</v>
      </c>
      <c r="D407" s="378">
        <v>511.24999999999994</v>
      </c>
      <c r="E407" s="378">
        <v>504.84999999999991</v>
      </c>
      <c r="F407" s="378">
        <v>493.9</v>
      </c>
      <c r="G407" s="378">
        <v>487.49999999999994</v>
      </c>
      <c r="H407" s="378">
        <v>522.19999999999982</v>
      </c>
      <c r="I407" s="378">
        <v>528.59999999999991</v>
      </c>
      <c r="J407" s="378">
        <v>539.54999999999984</v>
      </c>
      <c r="K407" s="377">
        <v>517.65</v>
      </c>
      <c r="L407" s="377">
        <v>500.3</v>
      </c>
      <c r="M407" s="377">
        <v>160.79456999999999</v>
      </c>
      <c r="N407" s="1"/>
      <c r="O407" s="1"/>
    </row>
    <row r="408" spans="1:15" ht="12.75" customHeight="1">
      <c r="A408" s="30">
        <v>398</v>
      </c>
      <c r="B408" s="436" t="s">
        <v>497</v>
      </c>
      <c r="C408" s="377">
        <v>9364.65</v>
      </c>
      <c r="D408" s="378">
        <v>9393.1666666666661</v>
      </c>
      <c r="E408" s="378">
        <v>9301.4833333333318</v>
      </c>
      <c r="F408" s="378">
        <v>9238.3166666666657</v>
      </c>
      <c r="G408" s="378">
        <v>9146.6333333333314</v>
      </c>
      <c r="H408" s="378">
        <v>9456.3333333333321</v>
      </c>
      <c r="I408" s="378">
        <v>9548.0166666666664</v>
      </c>
      <c r="J408" s="378">
        <v>9611.1833333333325</v>
      </c>
      <c r="K408" s="377">
        <v>9484.85</v>
      </c>
      <c r="L408" s="377">
        <v>9330</v>
      </c>
      <c r="M408" s="377">
        <v>8.0320000000000003E-2</v>
      </c>
      <c r="N408" s="1"/>
      <c r="O408" s="1"/>
    </row>
    <row r="409" spans="1:15" ht="12.75" customHeight="1">
      <c r="A409" s="30">
        <v>399</v>
      </c>
      <c r="B409" s="436" t="s">
        <v>498</v>
      </c>
      <c r="C409" s="377">
        <v>111.8</v>
      </c>
      <c r="D409" s="378">
        <v>111.8</v>
      </c>
      <c r="E409" s="378">
        <v>110.6</v>
      </c>
      <c r="F409" s="378">
        <v>109.39999999999999</v>
      </c>
      <c r="G409" s="378">
        <v>108.19999999999999</v>
      </c>
      <c r="H409" s="378">
        <v>113</v>
      </c>
      <c r="I409" s="378">
        <v>114.20000000000002</v>
      </c>
      <c r="J409" s="378">
        <v>115.4</v>
      </c>
      <c r="K409" s="377">
        <v>113</v>
      </c>
      <c r="L409" s="377">
        <v>110.6</v>
      </c>
      <c r="M409" s="377">
        <v>3.2876300000000001</v>
      </c>
      <c r="N409" s="1"/>
      <c r="O409" s="1"/>
    </row>
    <row r="410" spans="1:15" ht="12.75" customHeight="1">
      <c r="A410" s="30">
        <v>400</v>
      </c>
      <c r="B410" s="436" t="s">
        <v>503</v>
      </c>
      <c r="C410" s="377">
        <v>127.25</v>
      </c>
      <c r="D410" s="378">
        <v>129.04999999999998</v>
      </c>
      <c r="E410" s="378">
        <v>124.09999999999997</v>
      </c>
      <c r="F410" s="378">
        <v>120.94999999999999</v>
      </c>
      <c r="G410" s="378">
        <v>115.99999999999997</v>
      </c>
      <c r="H410" s="378">
        <v>132.19999999999996</v>
      </c>
      <c r="I410" s="378">
        <v>137.14999999999995</v>
      </c>
      <c r="J410" s="378">
        <v>140.29999999999995</v>
      </c>
      <c r="K410" s="377">
        <v>134</v>
      </c>
      <c r="L410" s="377">
        <v>125.9</v>
      </c>
      <c r="M410" s="377">
        <v>39.703530000000001</v>
      </c>
      <c r="N410" s="1"/>
      <c r="O410" s="1"/>
    </row>
    <row r="411" spans="1:15" ht="12.75" customHeight="1">
      <c r="A411" s="30">
        <v>401</v>
      </c>
      <c r="B411" s="436" t="s">
        <v>499</v>
      </c>
      <c r="C411" s="377">
        <v>180.85</v>
      </c>
      <c r="D411" s="378">
        <v>178.36666666666665</v>
      </c>
      <c r="E411" s="378">
        <v>174.0333333333333</v>
      </c>
      <c r="F411" s="378">
        <v>167.21666666666667</v>
      </c>
      <c r="G411" s="378">
        <v>162.88333333333333</v>
      </c>
      <c r="H411" s="378">
        <v>185.18333333333328</v>
      </c>
      <c r="I411" s="378">
        <v>189.51666666666659</v>
      </c>
      <c r="J411" s="378">
        <v>196.33333333333326</v>
      </c>
      <c r="K411" s="377">
        <v>182.7</v>
      </c>
      <c r="L411" s="377">
        <v>171.55</v>
      </c>
      <c r="M411" s="377">
        <v>28.697089999999999</v>
      </c>
      <c r="N411" s="1"/>
      <c r="O411" s="1"/>
    </row>
    <row r="412" spans="1:15" ht="12.75" customHeight="1">
      <c r="A412" s="30">
        <v>402</v>
      </c>
      <c r="B412" s="436" t="s">
        <v>501</v>
      </c>
      <c r="C412" s="377">
        <v>3605.6</v>
      </c>
      <c r="D412" s="378">
        <v>3615.65</v>
      </c>
      <c r="E412" s="378">
        <v>3565</v>
      </c>
      <c r="F412" s="378">
        <v>3524.4</v>
      </c>
      <c r="G412" s="378">
        <v>3473.75</v>
      </c>
      <c r="H412" s="378">
        <v>3656.25</v>
      </c>
      <c r="I412" s="378">
        <v>3706.9000000000005</v>
      </c>
      <c r="J412" s="378">
        <v>3747.5</v>
      </c>
      <c r="K412" s="377">
        <v>3666.3</v>
      </c>
      <c r="L412" s="377">
        <v>3575.05</v>
      </c>
      <c r="M412" s="377">
        <v>0.27052999999999999</v>
      </c>
      <c r="N412" s="1"/>
      <c r="O412" s="1"/>
    </row>
    <row r="413" spans="1:15" ht="12.75" customHeight="1">
      <c r="A413" s="30">
        <v>403</v>
      </c>
      <c r="B413" s="436" t="s">
        <v>500</v>
      </c>
      <c r="C413" s="377">
        <v>369.35</v>
      </c>
      <c r="D413" s="378">
        <v>368.66666666666669</v>
      </c>
      <c r="E413" s="378">
        <v>362.33333333333337</v>
      </c>
      <c r="F413" s="378">
        <v>355.31666666666666</v>
      </c>
      <c r="G413" s="378">
        <v>348.98333333333335</v>
      </c>
      <c r="H413" s="378">
        <v>375.68333333333339</v>
      </c>
      <c r="I413" s="378">
        <v>382.01666666666677</v>
      </c>
      <c r="J413" s="378">
        <v>389.03333333333342</v>
      </c>
      <c r="K413" s="377">
        <v>375</v>
      </c>
      <c r="L413" s="377">
        <v>361.65</v>
      </c>
      <c r="M413" s="377">
        <v>2.4102299999999999</v>
      </c>
      <c r="N413" s="1"/>
      <c r="O413" s="1"/>
    </row>
    <row r="414" spans="1:15" ht="12.75" customHeight="1">
      <c r="A414" s="30">
        <v>404</v>
      </c>
      <c r="B414" s="436" t="s">
        <v>502</v>
      </c>
      <c r="C414" s="377">
        <v>548.79999999999995</v>
      </c>
      <c r="D414" s="378">
        <v>550.0333333333333</v>
      </c>
      <c r="E414" s="378">
        <v>545.76666666666665</v>
      </c>
      <c r="F414" s="378">
        <v>542.73333333333335</v>
      </c>
      <c r="G414" s="378">
        <v>538.4666666666667</v>
      </c>
      <c r="H414" s="378">
        <v>553.06666666666661</v>
      </c>
      <c r="I414" s="378">
        <v>557.33333333333326</v>
      </c>
      <c r="J414" s="378">
        <v>560.36666666666656</v>
      </c>
      <c r="K414" s="377">
        <v>554.29999999999995</v>
      </c>
      <c r="L414" s="377">
        <v>547</v>
      </c>
      <c r="M414" s="377">
        <v>0.72509000000000001</v>
      </c>
      <c r="N414" s="1"/>
      <c r="O414" s="1"/>
    </row>
    <row r="415" spans="1:15" ht="12.75" customHeight="1">
      <c r="A415" s="30">
        <v>405</v>
      </c>
      <c r="B415" s="436" t="s">
        <v>191</v>
      </c>
      <c r="C415" s="377">
        <v>26402.25</v>
      </c>
      <c r="D415" s="378">
        <v>26617.25</v>
      </c>
      <c r="E415" s="378">
        <v>26135</v>
      </c>
      <c r="F415" s="378">
        <v>25867.75</v>
      </c>
      <c r="G415" s="378">
        <v>25385.5</v>
      </c>
      <c r="H415" s="378">
        <v>26884.5</v>
      </c>
      <c r="I415" s="378">
        <v>27366.75</v>
      </c>
      <c r="J415" s="378">
        <v>27634</v>
      </c>
      <c r="K415" s="377">
        <v>27099.5</v>
      </c>
      <c r="L415" s="377">
        <v>26350</v>
      </c>
      <c r="M415" s="377">
        <v>0.48366999999999999</v>
      </c>
      <c r="N415" s="1"/>
      <c r="O415" s="1"/>
    </row>
    <row r="416" spans="1:15" ht="12.75" customHeight="1">
      <c r="A416" s="30">
        <v>406</v>
      </c>
      <c r="B416" s="436" t="s">
        <v>504</v>
      </c>
      <c r="C416" s="377">
        <v>1735.3</v>
      </c>
      <c r="D416" s="378">
        <v>1724.8666666666666</v>
      </c>
      <c r="E416" s="378">
        <v>1703.3833333333332</v>
      </c>
      <c r="F416" s="378">
        <v>1671.4666666666667</v>
      </c>
      <c r="G416" s="378">
        <v>1649.9833333333333</v>
      </c>
      <c r="H416" s="378">
        <v>1756.7833333333331</v>
      </c>
      <c r="I416" s="378">
        <v>1778.2666666666662</v>
      </c>
      <c r="J416" s="378">
        <v>1810.1833333333329</v>
      </c>
      <c r="K416" s="377">
        <v>1746.35</v>
      </c>
      <c r="L416" s="377">
        <v>1692.95</v>
      </c>
      <c r="M416" s="377">
        <v>0.21376999999999999</v>
      </c>
      <c r="N416" s="1"/>
      <c r="O416" s="1"/>
    </row>
    <row r="417" spans="1:15" ht="12.75" customHeight="1">
      <c r="A417" s="30">
        <v>407</v>
      </c>
      <c r="B417" s="436" t="s">
        <v>192</v>
      </c>
      <c r="C417" s="377">
        <v>2380.35</v>
      </c>
      <c r="D417" s="378">
        <v>2358.9666666666667</v>
      </c>
      <c r="E417" s="378">
        <v>2329.9333333333334</v>
      </c>
      <c r="F417" s="378">
        <v>2279.5166666666669</v>
      </c>
      <c r="G417" s="378">
        <v>2250.4833333333336</v>
      </c>
      <c r="H417" s="378">
        <v>2409.3833333333332</v>
      </c>
      <c r="I417" s="378">
        <v>2438.416666666667</v>
      </c>
      <c r="J417" s="378">
        <v>2488.833333333333</v>
      </c>
      <c r="K417" s="377">
        <v>2388</v>
      </c>
      <c r="L417" s="377">
        <v>2308.5500000000002</v>
      </c>
      <c r="M417" s="377">
        <v>4.5517099999999999</v>
      </c>
      <c r="N417" s="1"/>
      <c r="O417" s="1"/>
    </row>
    <row r="418" spans="1:15" ht="12.75" customHeight="1">
      <c r="A418" s="30">
        <v>408</v>
      </c>
      <c r="B418" s="436" t="s">
        <v>494</v>
      </c>
      <c r="C418" s="377">
        <v>483.05</v>
      </c>
      <c r="D418" s="378">
        <v>476.91666666666669</v>
      </c>
      <c r="E418" s="378">
        <v>464.13333333333338</v>
      </c>
      <c r="F418" s="378">
        <v>445.2166666666667</v>
      </c>
      <c r="G418" s="378">
        <v>432.43333333333339</v>
      </c>
      <c r="H418" s="378">
        <v>495.83333333333337</v>
      </c>
      <c r="I418" s="378">
        <v>508.61666666666667</v>
      </c>
      <c r="J418" s="378">
        <v>527.5333333333333</v>
      </c>
      <c r="K418" s="377">
        <v>489.7</v>
      </c>
      <c r="L418" s="377">
        <v>458</v>
      </c>
      <c r="M418" s="377">
        <v>3.74905</v>
      </c>
      <c r="N418" s="1"/>
      <c r="O418" s="1"/>
    </row>
    <row r="419" spans="1:15" ht="12.75" customHeight="1">
      <c r="A419" s="30">
        <v>409</v>
      </c>
      <c r="B419" s="436" t="s">
        <v>495</v>
      </c>
      <c r="C419" s="377">
        <v>30.95</v>
      </c>
      <c r="D419" s="378">
        <v>30.916666666666668</v>
      </c>
      <c r="E419" s="378">
        <v>30.633333333333336</v>
      </c>
      <c r="F419" s="378">
        <v>30.31666666666667</v>
      </c>
      <c r="G419" s="378">
        <v>30.033333333333339</v>
      </c>
      <c r="H419" s="378">
        <v>31.233333333333334</v>
      </c>
      <c r="I419" s="378">
        <v>31.516666666666666</v>
      </c>
      <c r="J419" s="378">
        <v>31.833333333333332</v>
      </c>
      <c r="K419" s="377">
        <v>31.2</v>
      </c>
      <c r="L419" s="377">
        <v>30.6</v>
      </c>
      <c r="M419" s="377">
        <v>33.116500000000002</v>
      </c>
      <c r="N419" s="1"/>
      <c r="O419" s="1"/>
    </row>
    <row r="420" spans="1:15" ht="12.75" customHeight="1">
      <c r="A420" s="30">
        <v>410</v>
      </c>
      <c r="B420" s="436" t="s">
        <v>496</v>
      </c>
      <c r="C420" s="377">
        <v>3936.2</v>
      </c>
      <c r="D420" s="378">
        <v>3953.8833333333332</v>
      </c>
      <c r="E420" s="378">
        <v>3907.7666666666664</v>
      </c>
      <c r="F420" s="378">
        <v>3879.333333333333</v>
      </c>
      <c r="G420" s="378">
        <v>3833.2166666666662</v>
      </c>
      <c r="H420" s="378">
        <v>3982.3166666666666</v>
      </c>
      <c r="I420" s="378">
        <v>4028.4333333333334</v>
      </c>
      <c r="J420" s="378">
        <v>4056.8666666666668</v>
      </c>
      <c r="K420" s="377">
        <v>4000</v>
      </c>
      <c r="L420" s="377">
        <v>3925.45</v>
      </c>
      <c r="M420" s="377">
        <v>0.36815999999999999</v>
      </c>
      <c r="N420" s="1"/>
      <c r="O420" s="1"/>
    </row>
    <row r="421" spans="1:15" ht="12.75" customHeight="1">
      <c r="A421" s="30">
        <v>411</v>
      </c>
      <c r="B421" s="436" t="s">
        <v>505</v>
      </c>
      <c r="C421" s="377">
        <v>1022.25</v>
      </c>
      <c r="D421" s="378">
        <v>994.2833333333333</v>
      </c>
      <c r="E421" s="378">
        <v>943.61666666666656</v>
      </c>
      <c r="F421" s="378">
        <v>864.98333333333323</v>
      </c>
      <c r="G421" s="378">
        <v>814.31666666666649</v>
      </c>
      <c r="H421" s="378">
        <v>1072.9166666666665</v>
      </c>
      <c r="I421" s="378">
        <v>1123.5833333333335</v>
      </c>
      <c r="J421" s="378">
        <v>1202.2166666666667</v>
      </c>
      <c r="K421" s="377">
        <v>1044.95</v>
      </c>
      <c r="L421" s="377">
        <v>915.65</v>
      </c>
      <c r="M421" s="377">
        <v>12.27631</v>
      </c>
      <c r="N421" s="1"/>
      <c r="O421" s="1"/>
    </row>
    <row r="422" spans="1:15" ht="12.75" customHeight="1">
      <c r="A422" s="30">
        <v>412</v>
      </c>
      <c r="B422" s="436" t="s">
        <v>507</v>
      </c>
      <c r="C422" s="377">
        <v>1064.6500000000001</v>
      </c>
      <c r="D422" s="378">
        <v>1064.8833333333334</v>
      </c>
      <c r="E422" s="378">
        <v>1050.7666666666669</v>
      </c>
      <c r="F422" s="378">
        <v>1036.8833333333334</v>
      </c>
      <c r="G422" s="378">
        <v>1022.7666666666669</v>
      </c>
      <c r="H422" s="378">
        <v>1078.7666666666669</v>
      </c>
      <c r="I422" s="378">
        <v>1092.8833333333332</v>
      </c>
      <c r="J422" s="378">
        <v>1106.7666666666669</v>
      </c>
      <c r="K422" s="377">
        <v>1079</v>
      </c>
      <c r="L422" s="377">
        <v>1051</v>
      </c>
      <c r="M422" s="377">
        <v>0.96694000000000002</v>
      </c>
      <c r="N422" s="1"/>
      <c r="O422" s="1"/>
    </row>
    <row r="423" spans="1:15" ht="12.75" customHeight="1">
      <c r="A423" s="30">
        <v>413</v>
      </c>
      <c r="B423" s="436" t="s">
        <v>506</v>
      </c>
      <c r="C423" s="377">
        <v>2223.3000000000002</v>
      </c>
      <c r="D423" s="378">
        <v>2214.6166666666668</v>
      </c>
      <c r="E423" s="378">
        <v>2189.6833333333334</v>
      </c>
      <c r="F423" s="378">
        <v>2156.0666666666666</v>
      </c>
      <c r="G423" s="378">
        <v>2131.1333333333332</v>
      </c>
      <c r="H423" s="378">
        <v>2248.2333333333336</v>
      </c>
      <c r="I423" s="378">
        <v>2273.166666666667</v>
      </c>
      <c r="J423" s="378">
        <v>2306.7833333333338</v>
      </c>
      <c r="K423" s="377">
        <v>2239.5500000000002</v>
      </c>
      <c r="L423" s="377">
        <v>2181</v>
      </c>
      <c r="M423" s="377">
        <v>0.22556000000000001</v>
      </c>
      <c r="N423" s="1"/>
      <c r="O423" s="1"/>
    </row>
    <row r="424" spans="1:15" ht="12.75" customHeight="1">
      <c r="A424" s="30">
        <v>414</v>
      </c>
      <c r="B424" s="436" t="s">
        <v>508</v>
      </c>
      <c r="C424" s="377">
        <v>871.5</v>
      </c>
      <c r="D424" s="378">
        <v>865.98333333333323</v>
      </c>
      <c r="E424" s="378">
        <v>853.96666666666647</v>
      </c>
      <c r="F424" s="378">
        <v>836.43333333333328</v>
      </c>
      <c r="G424" s="378">
        <v>824.41666666666652</v>
      </c>
      <c r="H424" s="378">
        <v>883.51666666666642</v>
      </c>
      <c r="I424" s="378">
        <v>895.53333333333308</v>
      </c>
      <c r="J424" s="378">
        <v>913.06666666666638</v>
      </c>
      <c r="K424" s="377">
        <v>878</v>
      </c>
      <c r="L424" s="377">
        <v>848.45</v>
      </c>
      <c r="M424" s="377">
        <v>1.5453699999999999</v>
      </c>
      <c r="N424" s="1"/>
      <c r="O424" s="1"/>
    </row>
    <row r="425" spans="1:15" ht="12.75" customHeight="1">
      <c r="A425" s="30">
        <v>415</v>
      </c>
      <c r="B425" s="436" t="s">
        <v>509</v>
      </c>
      <c r="C425" s="377">
        <v>369.35</v>
      </c>
      <c r="D425" s="378">
        <v>373.15000000000003</v>
      </c>
      <c r="E425" s="378">
        <v>364.30000000000007</v>
      </c>
      <c r="F425" s="378">
        <v>359.25000000000006</v>
      </c>
      <c r="G425" s="378">
        <v>350.40000000000009</v>
      </c>
      <c r="H425" s="378">
        <v>378.20000000000005</v>
      </c>
      <c r="I425" s="378">
        <v>387.05000000000007</v>
      </c>
      <c r="J425" s="378">
        <v>392.1</v>
      </c>
      <c r="K425" s="377">
        <v>382</v>
      </c>
      <c r="L425" s="377">
        <v>368.1</v>
      </c>
      <c r="M425" s="377">
        <v>1.91666</v>
      </c>
      <c r="N425" s="1"/>
      <c r="O425" s="1"/>
    </row>
    <row r="426" spans="1:15" ht="12.75" customHeight="1">
      <c r="A426" s="30">
        <v>416</v>
      </c>
      <c r="B426" s="436" t="s">
        <v>517</v>
      </c>
      <c r="C426" s="377">
        <v>315.25</v>
      </c>
      <c r="D426" s="378">
        <v>315.7833333333333</v>
      </c>
      <c r="E426" s="378">
        <v>309.76666666666659</v>
      </c>
      <c r="F426" s="378">
        <v>304.2833333333333</v>
      </c>
      <c r="G426" s="378">
        <v>298.26666666666659</v>
      </c>
      <c r="H426" s="378">
        <v>321.26666666666659</v>
      </c>
      <c r="I426" s="378">
        <v>327.28333333333325</v>
      </c>
      <c r="J426" s="378">
        <v>332.76666666666659</v>
      </c>
      <c r="K426" s="377">
        <v>321.8</v>
      </c>
      <c r="L426" s="377">
        <v>310.3</v>
      </c>
      <c r="M426" s="377">
        <v>5.3870399999999998</v>
      </c>
      <c r="N426" s="1"/>
      <c r="O426" s="1"/>
    </row>
    <row r="427" spans="1:15" ht="12.75" customHeight="1">
      <c r="A427" s="30">
        <v>417</v>
      </c>
      <c r="B427" s="436" t="s">
        <v>510</v>
      </c>
      <c r="C427" s="377">
        <v>62.3</v>
      </c>
      <c r="D427" s="378">
        <v>62.683333333333337</v>
      </c>
      <c r="E427" s="378">
        <v>61.766666666666673</v>
      </c>
      <c r="F427" s="378">
        <v>61.233333333333334</v>
      </c>
      <c r="G427" s="378">
        <v>60.31666666666667</v>
      </c>
      <c r="H427" s="378">
        <v>63.216666666666676</v>
      </c>
      <c r="I427" s="378">
        <v>64.133333333333326</v>
      </c>
      <c r="J427" s="378">
        <v>64.666666666666686</v>
      </c>
      <c r="K427" s="377">
        <v>63.6</v>
      </c>
      <c r="L427" s="377">
        <v>62.15</v>
      </c>
      <c r="M427" s="377">
        <v>24.481310000000001</v>
      </c>
      <c r="N427" s="1"/>
      <c r="O427" s="1"/>
    </row>
    <row r="428" spans="1:15" ht="12.75" customHeight="1">
      <c r="A428" s="30">
        <v>418</v>
      </c>
      <c r="B428" s="436" t="s">
        <v>193</v>
      </c>
      <c r="C428" s="377">
        <v>2556.9</v>
      </c>
      <c r="D428" s="378">
        <v>2568.5</v>
      </c>
      <c r="E428" s="378">
        <v>2513.5</v>
      </c>
      <c r="F428" s="378">
        <v>2470.1</v>
      </c>
      <c r="G428" s="378">
        <v>2415.1</v>
      </c>
      <c r="H428" s="378">
        <v>2611.9</v>
      </c>
      <c r="I428" s="378">
        <v>2666.9</v>
      </c>
      <c r="J428" s="378">
        <v>2710.3</v>
      </c>
      <c r="K428" s="377">
        <v>2623.5</v>
      </c>
      <c r="L428" s="377">
        <v>2525.1</v>
      </c>
      <c r="M428" s="377">
        <v>7.2879399999999999</v>
      </c>
      <c r="N428" s="1"/>
      <c r="O428" s="1"/>
    </row>
    <row r="429" spans="1:15" ht="12.75" customHeight="1">
      <c r="A429" s="30">
        <v>419</v>
      </c>
      <c r="B429" s="436" t="s">
        <v>194</v>
      </c>
      <c r="C429" s="377">
        <v>1195.3</v>
      </c>
      <c r="D429" s="378">
        <v>1190.9166666666667</v>
      </c>
      <c r="E429" s="378">
        <v>1175.3333333333335</v>
      </c>
      <c r="F429" s="378">
        <v>1155.3666666666668</v>
      </c>
      <c r="G429" s="378">
        <v>1139.7833333333335</v>
      </c>
      <c r="H429" s="378">
        <v>1210.8833333333334</v>
      </c>
      <c r="I429" s="378">
        <v>1226.4666666666669</v>
      </c>
      <c r="J429" s="378">
        <v>1246.4333333333334</v>
      </c>
      <c r="K429" s="377">
        <v>1206.5</v>
      </c>
      <c r="L429" s="377">
        <v>1170.95</v>
      </c>
      <c r="M429" s="377">
        <v>10.625</v>
      </c>
      <c r="N429" s="1"/>
      <c r="O429" s="1"/>
    </row>
    <row r="430" spans="1:15" ht="12.75" customHeight="1">
      <c r="A430" s="30">
        <v>420</v>
      </c>
      <c r="B430" s="436" t="s">
        <v>514</v>
      </c>
      <c r="C430" s="377">
        <v>421.95</v>
      </c>
      <c r="D430" s="378">
        <v>421.3</v>
      </c>
      <c r="E430" s="378">
        <v>411.65000000000003</v>
      </c>
      <c r="F430" s="378">
        <v>401.35</v>
      </c>
      <c r="G430" s="378">
        <v>391.70000000000005</v>
      </c>
      <c r="H430" s="378">
        <v>431.6</v>
      </c>
      <c r="I430" s="378">
        <v>441.25</v>
      </c>
      <c r="J430" s="378">
        <v>451.55</v>
      </c>
      <c r="K430" s="377">
        <v>430.95</v>
      </c>
      <c r="L430" s="377">
        <v>411</v>
      </c>
      <c r="M430" s="377">
        <v>10.56282</v>
      </c>
      <c r="N430" s="1"/>
      <c r="O430" s="1"/>
    </row>
    <row r="431" spans="1:15" ht="12.75" customHeight="1">
      <c r="A431" s="30">
        <v>421</v>
      </c>
      <c r="B431" s="436" t="s">
        <v>511</v>
      </c>
      <c r="C431" s="377">
        <v>97.35</v>
      </c>
      <c r="D431" s="378">
        <v>97.34999999999998</v>
      </c>
      <c r="E431" s="378">
        <v>96.849999999999966</v>
      </c>
      <c r="F431" s="378">
        <v>96.34999999999998</v>
      </c>
      <c r="G431" s="378">
        <v>95.849999999999966</v>
      </c>
      <c r="H431" s="378">
        <v>97.849999999999966</v>
      </c>
      <c r="I431" s="378">
        <v>98.35</v>
      </c>
      <c r="J431" s="378">
        <v>98.849999999999966</v>
      </c>
      <c r="K431" s="377">
        <v>97.85</v>
      </c>
      <c r="L431" s="377">
        <v>96.85</v>
      </c>
      <c r="M431" s="377">
        <v>0.89603999999999995</v>
      </c>
      <c r="N431" s="1"/>
      <c r="O431" s="1"/>
    </row>
    <row r="432" spans="1:15" ht="12.75" customHeight="1">
      <c r="A432" s="30">
        <v>422</v>
      </c>
      <c r="B432" s="436" t="s">
        <v>513</v>
      </c>
      <c r="C432" s="377">
        <v>249.15</v>
      </c>
      <c r="D432" s="378">
        <v>256.71666666666664</v>
      </c>
      <c r="E432" s="378">
        <v>239.5333333333333</v>
      </c>
      <c r="F432" s="378">
        <v>229.91666666666666</v>
      </c>
      <c r="G432" s="378">
        <v>212.73333333333332</v>
      </c>
      <c r="H432" s="378">
        <v>266.33333333333326</v>
      </c>
      <c r="I432" s="378">
        <v>283.51666666666654</v>
      </c>
      <c r="J432" s="378">
        <v>293.13333333333327</v>
      </c>
      <c r="K432" s="377">
        <v>273.89999999999998</v>
      </c>
      <c r="L432" s="377">
        <v>247.1</v>
      </c>
      <c r="M432" s="377">
        <v>48.603250000000003</v>
      </c>
      <c r="N432" s="1"/>
      <c r="O432" s="1"/>
    </row>
    <row r="433" spans="1:15" ht="12.75" customHeight="1">
      <c r="A433" s="30">
        <v>423</v>
      </c>
      <c r="B433" s="436" t="s">
        <v>515</v>
      </c>
      <c r="C433" s="377">
        <v>580.20000000000005</v>
      </c>
      <c r="D433" s="378">
        <v>578.13333333333333</v>
      </c>
      <c r="E433" s="378">
        <v>573.11666666666667</v>
      </c>
      <c r="F433" s="378">
        <v>566.0333333333333</v>
      </c>
      <c r="G433" s="378">
        <v>561.01666666666665</v>
      </c>
      <c r="H433" s="378">
        <v>585.2166666666667</v>
      </c>
      <c r="I433" s="378">
        <v>590.23333333333335</v>
      </c>
      <c r="J433" s="378">
        <v>597.31666666666672</v>
      </c>
      <c r="K433" s="377">
        <v>583.15</v>
      </c>
      <c r="L433" s="377">
        <v>571.04999999999995</v>
      </c>
      <c r="M433" s="377">
        <v>0.38915</v>
      </c>
      <c r="N433" s="1"/>
      <c r="O433" s="1"/>
    </row>
    <row r="434" spans="1:15" ht="12.75" customHeight="1">
      <c r="A434" s="30">
        <v>424</v>
      </c>
      <c r="B434" s="436" t="s">
        <v>516</v>
      </c>
      <c r="C434" s="377">
        <v>383.3</v>
      </c>
      <c r="D434" s="378">
        <v>384.15000000000003</v>
      </c>
      <c r="E434" s="378">
        <v>378.45000000000005</v>
      </c>
      <c r="F434" s="378">
        <v>373.6</v>
      </c>
      <c r="G434" s="378">
        <v>367.90000000000003</v>
      </c>
      <c r="H434" s="378">
        <v>389.00000000000006</v>
      </c>
      <c r="I434" s="378">
        <v>394.7</v>
      </c>
      <c r="J434" s="378">
        <v>399.55000000000007</v>
      </c>
      <c r="K434" s="377">
        <v>389.85</v>
      </c>
      <c r="L434" s="377">
        <v>379.3</v>
      </c>
      <c r="M434" s="377">
        <v>2.5806300000000002</v>
      </c>
      <c r="N434" s="1"/>
      <c r="O434" s="1"/>
    </row>
    <row r="435" spans="1:15" ht="12.75" customHeight="1">
      <c r="A435" s="30">
        <v>425</v>
      </c>
      <c r="B435" s="436" t="s">
        <v>518</v>
      </c>
      <c r="C435" s="377">
        <v>2352.3000000000002</v>
      </c>
      <c r="D435" s="378">
        <v>2354.35</v>
      </c>
      <c r="E435" s="378">
        <v>2325.8999999999996</v>
      </c>
      <c r="F435" s="378">
        <v>2299.4999999999995</v>
      </c>
      <c r="G435" s="378">
        <v>2271.0499999999993</v>
      </c>
      <c r="H435" s="378">
        <v>2380.75</v>
      </c>
      <c r="I435" s="378">
        <v>2409.1999999999998</v>
      </c>
      <c r="J435" s="378">
        <v>2435.6000000000004</v>
      </c>
      <c r="K435" s="377">
        <v>2382.8000000000002</v>
      </c>
      <c r="L435" s="377">
        <v>2327.9499999999998</v>
      </c>
      <c r="M435" s="377">
        <v>0.33593000000000001</v>
      </c>
      <c r="N435" s="1"/>
      <c r="O435" s="1"/>
    </row>
    <row r="436" spans="1:15" ht="12.75" customHeight="1">
      <c r="A436" s="30">
        <v>426</v>
      </c>
      <c r="B436" s="436" t="s">
        <v>519</v>
      </c>
      <c r="C436" s="377">
        <v>901.65</v>
      </c>
      <c r="D436" s="378">
        <v>895.19999999999993</v>
      </c>
      <c r="E436" s="378">
        <v>878.84999999999991</v>
      </c>
      <c r="F436" s="378">
        <v>856.05</v>
      </c>
      <c r="G436" s="378">
        <v>839.69999999999993</v>
      </c>
      <c r="H436" s="378">
        <v>917.99999999999989</v>
      </c>
      <c r="I436" s="378">
        <v>934.35</v>
      </c>
      <c r="J436" s="378">
        <v>957.14999999999986</v>
      </c>
      <c r="K436" s="377">
        <v>911.55</v>
      </c>
      <c r="L436" s="377">
        <v>872.4</v>
      </c>
      <c r="M436" s="377">
        <v>0.52044000000000001</v>
      </c>
      <c r="N436" s="1"/>
      <c r="O436" s="1"/>
    </row>
    <row r="437" spans="1:15" ht="12.75" customHeight="1">
      <c r="A437" s="30">
        <v>427</v>
      </c>
      <c r="B437" s="436" t="s">
        <v>195</v>
      </c>
      <c r="C437" s="377">
        <v>838.5</v>
      </c>
      <c r="D437" s="378">
        <v>840.16666666666663</v>
      </c>
      <c r="E437" s="378">
        <v>832.33333333333326</v>
      </c>
      <c r="F437" s="378">
        <v>826.16666666666663</v>
      </c>
      <c r="G437" s="378">
        <v>818.33333333333326</v>
      </c>
      <c r="H437" s="378">
        <v>846.33333333333326</v>
      </c>
      <c r="I437" s="378">
        <v>854.16666666666652</v>
      </c>
      <c r="J437" s="378">
        <v>860.33333333333326</v>
      </c>
      <c r="K437" s="377">
        <v>848</v>
      </c>
      <c r="L437" s="377">
        <v>834</v>
      </c>
      <c r="M437" s="377">
        <v>16.77779</v>
      </c>
      <c r="N437" s="1"/>
      <c r="O437" s="1"/>
    </row>
    <row r="438" spans="1:15" ht="12.75" customHeight="1">
      <c r="A438" s="30">
        <v>428</v>
      </c>
      <c r="B438" s="436" t="s">
        <v>520</v>
      </c>
      <c r="C438" s="377">
        <v>572.70000000000005</v>
      </c>
      <c r="D438" s="378">
        <v>564.18333333333339</v>
      </c>
      <c r="E438" s="378">
        <v>548.61666666666679</v>
      </c>
      <c r="F438" s="378">
        <v>524.53333333333342</v>
      </c>
      <c r="G438" s="378">
        <v>508.96666666666681</v>
      </c>
      <c r="H438" s="378">
        <v>588.26666666666677</v>
      </c>
      <c r="I438" s="378">
        <v>603.83333333333337</v>
      </c>
      <c r="J438" s="378">
        <v>627.91666666666674</v>
      </c>
      <c r="K438" s="377">
        <v>579.75</v>
      </c>
      <c r="L438" s="377">
        <v>540.1</v>
      </c>
      <c r="M438" s="377">
        <v>7.7054200000000002</v>
      </c>
      <c r="N438" s="1"/>
      <c r="O438" s="1"/>
    </row>
    <row r="439" spans="1:15" ht="12.75" customHeight="1">
      <c r="A439" s="30">
        <v>429</v>
      </c>
      <c r="B439" s="436" t="s">
        <v>196</v>
      </c>
      <c r="C439" s="377">
        <v>510.35</v>
      </c>
      <c r="D439" s="378">
        <v>507.2</v>
      </c>
      <c r="E439" s="378">
        <v>502</v>
      </c>
      <c r="F439" s="378">
        <v>493.65000000000003</v>
      </c>
      <c r="G439" s="378">
        <v>488.45000000000005</v>
      </c>
      <c r="H439" s="378">
        <v>515.54999999999995</v>
      </c>
      <c r="I439" s="378">
        <v>520.74999999999989</v>
      </c>
      <c r="J439" s="378">
        <v>529.09999999999991</v>
      </c>
      <c r="K439" s="377">
        <v>512.4</v>
      </c>
      <c r="L439" s="377">
        <v>498.85</v>
      </c>
      <c r="M439" s="377">
        <v>4.9076500000000003</v>
      </c>
      <c r="N439" s="1"/>
      <c r="O439" s="1"/>
    </row>
    <row r="440" spans="1:15" ht="12.75" customHeight="1">
      <c r="A440" s="30">
        <v>430</v>
      </c>
      <c r="B440" s="436" t="s">
        <v>523</v>
      </c>
      <c r="C440" s="377">
        <v>715.2</v>
      </c>
      <c r="D440" s="378">
        <v>712.23333333333323</v>
      </c>
      <c r="E440" s="378">
        <v>704.46666666666647</v>
      </c>
      <c r="F440" s="378">
        <v>693.73333333333323</v>
      </c>
      <c r="G440" s="378">
        <v>685.96666666666647</v>
      </c>
      <c r="H440" s="378">
        <v>722.96666666666647</v>
      </c>
      <c r="I440" s="378">
        <v>730.73333333333312</v>
      </c>
      <c r="J440" s="378">
        <v>741.46666666666647</v>
      </c>
      <c r="K440" s="377">
        <v>720</v>
      </c>
      <c r="L440" s="377">
        <v>701.5</v>
      </c>
      <c r="M440" s="377">
        <v>0.52929000000000004</v>
      </c>
      <c r="N440" s="1"/>
      <c r="O440" s="1"/>
    </row>
    <row r="441" spans="1:15" ht="12.75" customHeight="1">
      <c r="A441" s="30">
        <v>431</v>
      </c>
      <c r="B441" s="436" t="s">
        <v>521</v>
      </c>
      <c r="C441" s="377">
        <v>425.65</v>
      </c>
      <c r="D441" s="378">
        <v>424.88333333333338</v>
      </c>
      <c r="E441" s="378">
        <v>416.76666666666677</v>
      </c>
      <c r="F441" s="378">
        <v>407.88333333333338</v>
      </c>
      <c r="G441" s="378">
        <v>399.76666666666677</v>
      </c>
      <c r="H441" s="378">
        <v>433.76666666666677</v>
      </c>
      <c r="I441" s="378">
        <v>441.88333333333344</v>
      </c>
      <c r="J441" s="378">
        <v>450.76666666666677</v>
      </c>
      <c r="K441" s="377">
        <v>433</v>
      </c>
      <c r="L441" s="377">
        <v>416</v>
      </c>
      <c r="M441" s="377">
        <v>1.56924</v>
      </c>
      <c r="N441" s="1"/>
      <c r="O441" s="1"/>
    </row>
    <row r="442" spans="1:15" ht="12.75" customHeight="1">
      <c r="A442" s="30">
        <v>432</v>
      </c>
      <c r="B442" s="436" t="s">
        <v>522</v>
      </c>
      <c r="C442" s="377">
        <v>2265.5500000000002</v>
      </c>
      <c r="D442" s="378">
        <v>2271.4833333333331</v>
      </c>
      <c r="E442" s="378">
        <v>2242.0166666666664</v>
      </c>
      <c r="F442" s="378">
        <v>2218.4833333333331</v>
      </c>
      <c r="G442" s="378">
        <v>2189.0166666666664</v>
      </c>
      <c r="H442" s="378">
        <v>2295.0166666666664</v>
      </c>
      <c r="I442" s="378">
        <v>2324.4833333333327</v>
      </c>
      <c r="J442" s="378">
        <v>2348.0166666666664</v>
      </c>
      <c r="K442" s="377">
        <v>2300.9499999999998</v>
      </c>
      <c r="L442" s="377">
        <v>2247.9499999999998</v>
      </c>
      <c r="M442" s="377">
        <v>0.42436000000000001</v>
      </c>
      <c r="N442" s="1"/>
      <c r="O442" s="1"/>
    </row>
    <row r="443" spans="1:15" ht="12.75" customHeight="1">
      <c r="A443" s="30">
        <v>433</v>
      </c>
      <c r="B443" s="436" t="s">
        <v>524</v>
      </c>
      <c r="C443" s="377">
        <v>549.95000000000005</v>
      </c>
      <c r="D443" s="378">
        <v>544.41666666666663</v>
      </c>
      <c r="E443" s="378">
        <v>537.0333333333333</v>
      </c>
      <c r="F443" s="378">
        <v>524.11666666666667</v>
      </c>
      <c r="G443" s="378">
        <v>516.73333333333335</v>
      </c>
      <c r="H443" s="378">
        <v>557.33333333333326</v>
      </c>
      <c r="I443" s="378">
        <v>564.7166666666667</v>
      </c>
      <c r="J443" s="378">
        <v>577.63333333333321</v>
      </c>
      <c r="K443" s="377">
        <v>551.79999999999995</v>
      </c>
      <c r="L443" s="377">
        <v>531.5</v>
      </c>
      <c r="M443" s="377">
        <v>1.7805800000000001</v>
      </c>
      <c r="N443" s="1"/>
      <c r="O443" s="1"/>
    </row>
    <row r="444" spans="1:15" ht="12.75" customHeight="1">
      <c r="A444" s="30">
        <v>434</v>
      </c>
      <c r="B444" s="436" t="s">
        <v>525</v>
      </c>
      <c r="C444" s="377">
        <v>11.6</v>
      </c>
      <c r="D444" s="378">
        <v>11.716666666666667</v>
      </c>
      <c r="E444" s="378">
        <v>11.483333333333334</v>
      </c>
      <c r="F444" s="378">
        <v>11.366666666666667</v>
      </c>
      <c r="G444" s="378">
        <v>11.133333333333335</v>
      </c>
      <c r="H444" s="378">
        <v>11.833333333333334</v>
      </c>
      <c r="I444" s="378">
        <v>12.066666666666665</v>
      </c>
      <c r="J444" s="378">
        <v>12.183333333333334</v>
      </c>
      <c r="K444" s="377">
        <v>11.95</v>
      </c>
      <c r="L444" s="377">
        <v>11.6</v>
      </c>
      <c r="M444" s="377">
        <v>1117.13148</v>
      </c>
      <c r="N444" s="1"/>
      <c r="O444" s="1"/>
    </row>
    <row r="445" spans="1:15" ht="12.75" customHeight="1">
      <c r="A445" s="30">
        <v>435</v>
      </c>
      <c r="B445" s="436" t="s">
        <v>512</v>
      </c>
      <c r="C445" s="377">
        <v>404.2</v>
      </c>
      <c r="D445" s="378">
        <v>400.11666666666662</v>
      </c>
      <c r="E445" s="378">
        <v>393.08333333333326</v>
      </c>
      <c r="F445" s="378">
        <v>381.96666666666664</v>
      </c>
      <c r="G445" s="378">
        <v>374.93333333333328</v>
      </c>
      <c r="H445" s="378">
        <v>411.23333333333323</v>
      </c>
      <c r="I445" s="378">
        <v>418.26666666666665</v>
      </c>
      <c r="J445" s="378">
        <v>429.38333333333321</v>
      </c>
      <c r="K445" s="377">
        <v>407.15</v>
      </c>
      <c r="L445" s="377">
        <v>389</v>
      </c>
      <c r="M445" s="377">
        <v>7.6314900000000003</v>
      </c>
      <c r="N445" s="1"/>
      <c r="O445" s="1"/>
    </row>
    <row r="446" spans="1:15" ht="12.75" customHeight="1">
      <c r="A446" s="30">
        <v>436</v>
      </c>
      <c r="B446" s="436" t="s">
        <v>526</v>
      </c>
      <c r="C446" s="377">
        <v>1056.7</v>
      </c>
      <c r="D446" s="378">
        <v>1057.3999999999999</v>
      </c>
      <c r="E446" s="378">
        <v>1049.3499999999997</v>
      </c>
      <c r="F446" s="378">
        <v>1041.9999999999998</v>
      </c>
      <c r="G446" s="378">
        <v>1033.9499999999996</v>
      </c>
      <c r="H446" s="378">
        <v>1064.7499999999998</v>
      </c>
      <c r="I446" s="378">
        <v>1072.8</v>
      </c>
      <c r="J446" s="378">
        <v>1080.1499999999999</v>
      </c>
      <c r="K446" s="377">
        <v>1065.45</v>
      </c>
      <c r="L446" s="377">
        <v>1050.05</v>
      </c>
      <c r="M446" s="377">
        <v>0.4914</v>
      </c>
      <c r="N446" s="1"/>
      <c r="O446" s="1"/>
    </row>
    <row r="447" spans="1:15" ht="12.75" customHeight="1">
      <c r="A447" s="30">
        <v>437</v>
      </c>
      <c r="B447" s="436" t="s">
        <v>277</v>
      </c>
      <c r="C447" s="377">
        <v>593.85</v>
      </c>
      <c r="D447" s="378">
        <v>596.43333333333328</v>
      </c>
      <c r="E447" s="378">
        <v>585.86666666666656</v>
      </c>
      <c r="F447" s="378">
        <v>577.88333333333333</v>
      </c>
      <c r="G447" s="378">
        <v>567.31666666666661</v>
      </c>
      <c r="H447" s="378">
        <v>604.41666666666652</v>
      </c>
      <c r="I447" s="378">
        <v>614.98333333333335</v>
      </c>
      <c r="J447" s="378">
        <v>622.96666666666647</v>
      </c>
      <c r="K447" s="377">
        <v>607</v>
      </c>
      <c r="L447" s="377">
        <v>588.45000000000005</v>
      </c>
      <c r="M447" s="377">
        <v>4.9337400000000002</v>
      </c>
      <c r="N447" s="1"/>
      <c r="O447" s="1"/>
    </row>
    <row r="448" spans="1:15" ht="12.75" customHeight="1">
      <c r="A448" s="30">
        <v>438</v>
      </c>
      <c r="B448" s="436" t="s">
        <v>531</v>
      </c>
      <c r="C448" s="377">
        <v>1840.9</v>
      </c>
      <c r="D448" s="378">
        <v>1854.9333333333334</v>
      </c>
      <c r="E448" s="378">
        <v>1794.9666666666667</v>
      </c>
      <c r="F448" s="378">
        <v>1749.0333333333333</v>
      </c>
      <c r="G448" s="378">
        <v>1689.0666666666666</v>
      </c>
      <c r="H448" s="378">
        <v>1900.8666666666668</v>
      </c>
      <c r="I448" s="378">
        <v>1960.8333333333335</v>
      </c>
      <c r="J448" s="378">
        <v>2006.7666666666669</v>
      </c>
      <c r="K448" s="377">
        <v>1914.9</v>
      </c>
      <c r="L448" s="377">
        <v>1809</v>
      </c>
      <c r="M448" s="377">
        <v>3.5962999999999998</v>
      </c>
      <c r="N448" s="1"/>
      <c r="O448" s="1"/>
    </row>
    <row r="449" spans="1:15" ht="12.75" customHeight="1">
      <c r="A449" s="30">
        <v>439</v>
      </c>
      <c r="B449" s="436" t="s">
        <v>532</v>
      </c>
      <c r="C449" s="377">
        <v>13553.85</v>
      </c>
      <c r="D449" s="378">
        <v>13648.266666666668</v>
      </c>
      <c r="E449" s="378">
        <v>13433.433333333336</v>
      </c>
      <c r="F449" s="378">
        <v>13313.016666666668</v>
      </c>
      <c r="G449" s="378">
        <v>13098.183333333336</v>
      </c>
      <c r="H449" s="378">
        <v>13768.683333333336</v>
      </c>
      <c r="I449" s="378">
        <v>13983.516666666668</v>
      </c>
      <c r="J449" s="378">
        <v>14103.933333333336</v>
      </c>
      <c r="K449" s="377">
        <v>13863.1</v>
      </c>
      <c r="L449" s="377">
        <v>13527.85</v>
      </c>
      <c r="M449" s="377">
        <v>8.6899999999999998E-3</v>
      </c>
      <c r="N449" s="1"/>
      <c r="O449" s="1"/>
    </row>
    <row r="450" spans="1:15" ht="12.75" customHeight="1">
      <c r="A450" s="30">
        <v>440</v>
      </c>
      <c r="B450" s="436" t="s">
        <v>197</v>
      </c>
      <c r="C450" s="377">
        <v>1011.65</v>
      </c>
      <c r="D450" s="378">
        <v>1005.6666666666666</v>
      </c>
      <c r="E450" s="378">
        <v>991.33333333333326</v>
      </c>
      <c r="F450" s="378">
        <v>971.01666666666665</v>
      </c>
      <c r="G450" s="378">
        <v>956.68333333333328</v>
      </c>
      <c r="H450" s="378">
        <v>1025.9833333333331</v>
      </c>
      <c r="I450" s="378">
        <v>1040.3166666666666</v>
      </c>
      <c r="J450" s="378">
        <v>1060.6333333333332</v>
      </c>
      <c r="K450" s="377">
        <v>1020</v>
      </c>
      <c r="L450" s="377">
        <v>985.35</v>
      </c>
      <c r="M450" s="377">
        <v>15.08638</v>
      </c>
      <c r="N450" s="1"/>
      <c r="O450" s="1"/>
    </row>
    <row r="451" spans="1:15" ht="12.75" customHeight="1">
      <c r="A451" s="30">
        <v>441</v>
      </c>
      <c r="B451" s="436" t="s">
        <v>533</v>
      </c>
      <c r="C451" s="377">
        <v>217.9</v>
      </c>
      <c r="D451" s="378">
        <v>217.0333333333333</v>
      </c>
      <c r="E451" s="378">
        <v>215.06666666666661</v>
      </c>
      <c r="F451" s="378">
        <v>212.23333333333329</v>
      </c>
      <c r="G451" s="378">
        <v>210.26666666666659</v>
      </c>
      <c r="H451" s="378">
        <v>219.86666666666662</v>
      </c>
      <c r="I451" s="378">
        <v>221.83333333333331</v>
      </c>
      <c r="J451" s="378">
        <v>224.66666666666663</v>
      </c>
      <c r="K451" s="377">
        <v>219</v>
      </c>
      <c r="L451" s="377">
        <v>214.2</v>
      </c>
      <c r="M451" s="377">
        <v>8.7534700000000001</v>
      </c>
      <c r="N451" s="1"/>
      <c r="O451" s="1"/>
    </row>
    <row r="452" spans="1:15" ht="12.75" customHeight="1">
      <c r="A452" s="30">
        <v>442</v>
      </c>
      <c r="B452" s="436" t="s">
        <v>534</v>
      </c>
      <c r="C452" s="377">
        <v>1523.6</v>
      </c>
      <c r="D452" s="378">
        <v>1491.2</v>
      </c>
      <c r="E452" s="378">
        <v>1442.4</v>
      </c>
      <c r="F452" s="378">
        <v>1361.2</v>
      </c>
      <c r="G452" s="378">
        <v>1312.4</v>
      </c>
      <c r="H452" s="378">
        <v>1572.4</v>
      </c>
      <c r="I452" s="378">
        <v>1621.1999999999998</v>
      </c>
      <c r="J452" s="378">
        <v>1702.4</v>
      </c>
      <c r="K452" s="377">
        <v>1540</v>
      </c>
      <c r="L452" s="377">
        <v>1410</v>
      </c>
      <c r="M452" s="377">
        <v>9.6925500000000007</v>
      </c>
      <c r="N452" s="1"/>
      <c r="O452" s="1"/>
    </row>
    <row r="453" spans="1:15" ht="12.75" customHeight="1">
      <c r="A453" s="30">
        <v>443</v>
      </c>
      <c r="B453" s="436" t="s">
        <v>198</v>
      </c>
      <c r="C453" s="377">
        <v>717.65</v>
      </c>
      <c r="D453" s="378">
        <v>723.2166666666667</v>
      </c>
      <c r="E453" s="378">
        <v>708.43333333333339</v>
      </c>
      <c r="F453" s="378">
        <v>699.2166666666667</v>
      </c>
      <c r="G453" s="378">
        <v>684.43333333333339</v>
      </c>
      <c r="H453" s="378">
        <v>732.43333333333339</v>
      </c>
      <c r="I453" s="378">
        <v>747.2166666666667</v>
      </c>
      <c r="J453" s="378">
        <v>756.43333333333339</v>
      </c>
      <c r="K453" s="377">
        <v>738</v>
      </c>
      <c r="L453" s="377">
        <v>714</v>
      </c>
      <c r="M453" s="377">
        <v>24.26249</v>
      </c>
      <c r="N453" s="1"/>
      <c r="O453" s="1"/>
    </row>
    <row r="454" spans="1:15" ht="12.75" customHeight="1">
      <c r="A454" s="30">
        <v>444</v>
      </c>
      <c r="B454" s="436" t="s">
        <v>278</v>
      </c>
      <c r="C454" s="377">
        <v>6977.25</v>
      </c>
      <c r="D454" s="378">
        <v>6842.8833333333341</v>
      </c>
      <c r="E454" s="378">
        <v>6515.7666666666682</v>
      </c>
      <c r="F454" s="378">
        <v>6054.2833333333338</v>
      </c>
      <c r="G454" s="378">
        <v>5727.1666666666679</v>
      </c>
      <c r="H454" s="378">
        <v>7304.3666666666686</v>
      </c>
      <c r="I454" s="378">
        <v>7631.4833333333354</v>
      </c>
      <c r="J454" s="378">
        <v>8092.966666666669</v>
      </c>
      <c r="K454" s="377">
        <v>7170</v>
      </c>
      <c r="L454" s="377">
        <v>6381.4</v>
      </c>
      <c r="M454" s="377">
        <v>28.31099</v>
      </c>
      <c r="N454" s="1"/>
      <c r="O454" s="1"/>
    </row>
    <row r="455" spans="1:15" ht="12.75" customHeight="1">
      <c r="A455" s="30">
        <v>445</v>
      </c>
      <c r="B455" s="436" t="s">
        <v>199</v>
      </c>
      <c r="C455" s="377">
        <v>520.85</v>
      </c>
      <c r="D455" s="378">
        <v>515.95000000000005</v>
      </c>
      <c r="E455" s="378">
        <v>509.70000000000005</v>
      </c>
      <c r="F455" s="378">
        <v>498.55</v>
      </c>
      <c r="G455" s="378">
        <v>492.3</v>
      </c>
      <c r="H455" s="378">
        <v>527.10000000000014</v>
      </c>
      <c r="I455" s="378">
        <v>533.35000000000014</v>
      </c>
      <c r="J455" s="378">
        <v>544.50000000000011</v>
      </c>
      <c r="K455" s="377">
        <v>522.20000000000005</v>
      </c>
      <c r="L455" s="377">
        <v>504.8</v>
      </c>
      <c r="M455" s="377">
        <v>217.99071000000001</v>
      </c>
      <c r="N455" s="1"/>
      <c r="O455" s="1"/>
    </row>
    <row r="456" spans="1:15" ht="12.75" customHeight="1">
      <c r="A456" s="30">
        <v>446</v>
      </c>
      <c r="B456" s="436" t="s">
        <v>535</v>
      </c>
      <c r="C456" s="377">
        <v>262.55</v>
      </c>
      <c r="D456" s="378">
        <v>260.23333333333329</v>
      </c>
      <c r="E456" s="378">
        <v>257.46666666666658</v>
      </c>
      <c r="F456" s="378">
        <v>252.3833333333333</v>
      </c>
      <c r="G456" s="378">
        <v>249.61666666666659</v>
      </c>
      <c r="H456" s="378">
        <v>265.31666666666661</v>
      </c>
      <c r="I456" s="378">
        <v>268.08333333333337</v>
      </c>
      <c r="J456" s="378">
        <v>273.16666666666657</v>
      </c>
      <c r="K456" s="377">
        <v>263</v>
      </c>
      <c r="L456" s="377">
        <v>255.15</v>
      </c>
      <c r="M456" s="377">
        <v>39.095570000000002</v>
      </c>
      <c r="N456" s="1"/>
      <c r="O456" s="1"/>
    </row>
    <row r="457" spans="1:15" ht="12.75" customHeight="1">
      <c r="A457" s="30">
        <v>447</v>
      </c>
      <c r="B457" s="436" t="s">
        <v>200</v>
      </c>
      <c r="C457" s="377">
        <v>248.5</v>
      </c>
      <c r="D457" s="378">
        <v>244.75</v>
      </c>
      <c r="E457" s="378">
        <v>239.8</v>
      </c>
      <c r="F457" s="378">
        <v>231.10000000000002</v>
      </c>
      <c r="G457" s="378">
        <v>226.15000000000003</v>
      </c>
      <c r="H457" s="378">
        <v>253.45</v>
      </c>
      <c r="I457" s="378">
        <v>258.39999999999998</v>
      </c>
      <c r="J457" s="378">
        <v>267.09999999999997</v>
      </c>
      <c r="K457" s="377">
        <v>249.7</v>
      </c>
      <c r="L457" s="377">
        <v>236.05</v>
      </c>
      <c r="M457" s="377">
        <v>367.51594</v>
      </c>
      <c r="N457" s="1"/>
      <c r="O457" s="1"/>
    </row>
    <row r="458" spans="1:15" ht="12.75" customHeight="1">
      <c r="A458" s="30">
        <v>448</v>
      </c>
      <c r="B458" s="436" t="s">
        <v>201</v>
      </c>
      <c r="C458" s="377">
        <v>1209.5999999999999</v>
      </c>
      <c r="D458" s="378">
        <v>1204.5</v>
      </c>
      <c r="E458" s="378">
        <v>1188.0999999999999</v>
      </c>
      <c r="F458" s="378">
        <v>1166.5999999999999</v>
      </c>
      <c r="G458" s="378">
        <v>1150.1999999999998</v>
      </c>
      <c r="H458" s="378">
        <v>1226</v>
      </c>
      <c r="I458" s="378">
        <v>1242.4000000000001</v>
      </c>
      <c r="J458" s="378">
        <v>1263.9000000000001</v>
      </c>
      <c r="K458" s="377">
        <v>1220.9000000000001</v>
      </c>
      <c r="L458" s="377">
        <v>1183</v>
      </c>
      <c r="M458" s="377">
        <v>73.043210000000002</v>
      </c>
      <c r="N458" s="1"/>
      <c r="O458" s="1"/>
    </row>
    <row r="459" spans="1:15" ht="12.75" customHeight="1">
      <c r="A459" s="30">
        <v>449</v>
      </c>
      <c r="B459" s="436" t="s">
        <v>856</v>
      </c>
      <c r="C459" s="377">
        <v>760.2</v>
      </c>
      <c r="D459" s="378">
        <v>763.65</v>
      </c>
      <c r="E459" s="378">
        <v>747.55</v>
      </c>
      <c r="F459" s="378">
        <v>734.9</v>
      </c>
      <c r="G459" s="378">
        <v>718.8</v>
      </c>
      <c r="H459" s="378">
        <v>776.3</v>
      </c>
      <c r="I459" s="378">
        <v>792.40000000000009</v>
      </c>
      <c r="J459" s="378">
        <v>805.05</v>
      </c>
      <c r="K459" s="377">
        <v>779.75</v>
      </c>
      <c r="L459" s="377">
        <v>751</v>
      </c>
      <c r="M459" s="377">
        <v>0.95308999999999999</v>
      </c>
      <c r="N459" s="1"/>
      <c r="O459" s="1"/>
    </row>
    <row r="460" spans="1:15" ht="12.75" customHeight="1">
      <c r="A460" s="30">
        <v>450</v>
      </c>
      <c r="B460" s="436" t="s">
        <v>527</v>
      </c>
      <c r="C460" s="377">
        <v>2188.6999999999998</v>
      </c>
      <c r="D460" s="378">
        <v>2178.2833333333333</v>
      </c>
      <c r="E460" s="378">
        <v>2126.6166666666668</v>
      </c>
      <c r="F460" s="378">
        <v>2064.5333333333333</v>
      </c>
      <c r="G460" s="378">
        <v>2012.8666666666668</v>
      </c>
      <c r="H460" s="378">
        <v>2240.3666666666668</v>
      </c>
      <c r="I460" s="378">
        <v>2292.0333333333338</v>
      </c>
      <c r="J460" s="378">
        <v>2354.1166666666668</v>
      </c>
      <c r="K460" s="377">
        <v>2229.9499999999998</v>
      </c>
      <c r="L460" s="377">
        <v>2116.1999999999998</v>
      </c>
      <c r="M460" s="377">
        <v>0.32718000000000003</v>
      </c>
      <c r="N460" s="1"/>
      <c r="O460" s="1"/>
    </row>
    <row r="461" spans="1:15" ht="12.75" customHeight="1">
      <c r="A461" s="30">
        <v>451</v>
      </c>
      <c r="B461" s="436" t="s">
        <v>528</v>
      </c>
      <c r="C461" s="377">
        <v>788.1</v>
      </c>
      <c r="D461" s="378">
        <v>795.21666666666658</v>
      </c>
      <c r="E461" s="378">
        <v>771.43333333333317</v>
      </c>
      <c r="F461" s="378">
        <v>754.76666666666654</v>
      </c>
      <c r="G461" s="378">
        <v>730.98333333333312</v>
      </c>
      <c r="H461" s="378">
        <v>811.88333333333321</v>
      </c>
      <c r="I461" s="378">
        <v>835.66666666666674</v>
      </c>
      <c r="J461" s="378">
        <v>852.33333333333326</v>
      </c>
      <c r="K461" s="377">
        <v>819</v>
      </c>
      <c r="L461" s="377">
        <v>778.55</v>
      </c>
      <c r="M461" s="377">
        <v>0.51839000000000002</v>
      </c>
      <c r="N461" s="1"/>
      <c r="O461" s="1"/>
    </row>
    <row r="462" spans="1:15" ht="12.75" customHeight="1">
      <c r="A462" s="30">
        <v>452</v>
      </c>
      <c r="B462" s="436" t="s">
        <v>202</v>
      </c>
      <c r="C462" s="377">
        <v>3914.65</v>
      </c>
      <c r="D462" s="378">
        <v>3945.7166666666667</v>
      </c>
      <c r="E462" s="378">
        <v>3879.4333333333334</v>
      </c>
      <c r="F462" s="378">
        <v>3844.2166666666667</v>
      </c>
      <c r="G462" s="378">
        <v>3777.9333333333334</v>
      </c>
      <c r="H462" s="378">
        <v>3980.9333333333334</v>
      </c>
      <c r="I462" s="378">
        <v>4047.2166666666672</v>
      </c>
      <c r="J462" s="378">
        <v>4082.4333333333334</v>
      </c>
      <c r="K462" s="377">
        <v>4012</v>
      </c>
      <c r="L462" s="377">
        <v>3910.5</v>
      </c>
      <c r="M462" s="377">
        <v>31.025390000000002</v>
      </c>
      <c r="N462" s="1"/>
      <c r="O462" s="1"/>
    </row>
    <row r="463" spans="1:15" ht="12.75" customHeight="1">
      <c r="A463" s="30">
        <v>453</v>
      </c>
      <c r="B463" s="436" t="s">
        <v>536</v>
      </c>
      <c r="C463" s="377">
        <v>4181.3500000000004</v>
      </c>
      <c r="D463" s="378">
        <v>4171.7333333333336</v>
      </c>
      <c r="E463" s="378">
        <v>4073.4666666666672</v>
      </c>
      <c r="F463" s="378">
        <v>3965.5833333333335</v>
      </c>
      <c r="G463" s="378">
        <v>3867.3166666666671</v>
      </c>
      <c r="H463" s="378">
        <v>4279.6166666666668</v>
      </c>
      <c r="I463" s="378">
        <v>4377.8833333333332</v>
      </c>
      <c r="J463" s="378">
        <v>4485.7666666666673</v>
      </c>
      <c r="K463" s="377">
        <v>4270</v>
      </c>
      <c r="L463" s="377">
        <v>4063.85</v>
      </c>
      <c r="M463" s="377">
        <v>0.12767999999999999</v>
      </c>
      <c r="N463" s="1"/>
      <c r="O463" s="1"/>
    </row>
    <row r="464" spans="1:15" ht="12.75" customHeight="1">
      <c r="A464" s="30">
        <v>454</v>
      </c>
      <c r="B464" s="436" t="s">
        <v>203</v>
      </c>
      <c r="C464" s="377">
        <v>1670.1</v>
      </c>
      <c r="D464" s="378">
        <v>1658.0833333333333</v>
      </c>
      <c r="E464" s="378">
        <v>1639.5666666666666</v>
      </c>
      <c r="F464" s="378">
        <v>1609.0333333333333</v>
      </c>
      <c r="G464" s="378">
        <v>1590.5166666666667</v>
      </c>
      <c r="H464" s="378">
        <v>1688.6166666666666</v>
      </c>
      <c r="I464" s="378">
        <v>1707.1333333333334</v>
      </c>
      <c r="J464" s="378">
        <v>1737.6666666666665</v>
      </c>
      <c r="K464" s="377">
        <v>1676.6</v>
      </c>
      <c r="L464" s="377">
        <v>1627.55</v>
      </c>
      <c r="M464" s="377">
        <v>26.107089999999999</v>
      </c>
      <c r="N464" s="1"/>
      <c r="O464" s="1"/>
    </row>
    <row r="465" spans="1:15" ht="12.75" customHeight="1">
      <c r="A465" s="30">
        <v>455</v>
      </c>
      <c r="B465" s="436" t="s">
        <v>538</v>
      </c>
      <c r="C465" s="377">
        <v>2075.5500000000002</v>
      </c>
      <c r="D465" s="378">
        <v>2074.6166666666668</v>
      </c>
      <c r="E465" s="378">
        <v>2024.2333333333336</v>
      </c>
      <c r="F465" s="378">
        <v>1972.9166666666667</v>
      </c>
      <c r="G465" s="378">
        <v>1922.5333333333335</v>
      </c>
      <c r="H465" s="378">
        <v>2125.9333333333334</v>
      </c>
      <c r="I465" s="378">
        <v>2176.3166666666666</v>
      </c>
      <c r="J465" s="378">
        <v>2227.6333333333337</v>
      </c>
      <c r="K465" s="377">
        <v>2125</v>
      </c>
      <c r="L465" s="377">
        <v>2023.3</v>
      </c>
      <c r="M465" s="377">
        <v>1.72831</v>
      </c>
      <c r="N465" s="1"/>
      <c r="O465" s="1"/>
    </row>
    <row r="466" spans="1:15" ht="12.75" customHeight="1">
      <c r="A466" s="30">
        <v>456</v>
      </c>
      <c r="B466" s="436" t="s">
        <v>539</v>
      </c>
      <c r="C466" s="377">
        <v>1012.7</v>
      </c>
      <c r="D466" s="378">
        <v>1005.15</v>
      </c>
      <c r="E466" s="378">
        <v>994.3</v>
      </c>
      <c r="F466" s="378">
        <v>975.9</v>
      </c>
      <c r="G466" s="378">
        <v>965.05</v>
      </c>
      <c r="H466" s="378">
        <v>1023.55</v>
      </c>
      <c r="I466" s="378">
        <v>1034.4000000000001</v>
      </c>
      <c r="J466" s="378">
        <v>1052.8</v>
      </c>
      <c r="K466" s="377">
        <v>1016</v>
      </c>
      <c r="L466" s="377">
        <v>986.75</v>
      </c>
      <c r="M466" s="377">
        <v>0.53044999999999998</v>
      </c>
      <c r="N466" s="1"/>
      <c r="O466" s="1"/>
    </row>
    <row r="467" spans="1:15" ht="12.75" customHeight="1">
      <c r="A467" s="30">
        <v>457</v>
      </c>
      <c r="B467" s="436" t="s">
        <v>543</v>
      </c>
      <c r="C467" s="377">
        <v>1794.45</v>
      </c>
      <c r="D467" s="378">
        <v>1784.8333333333333</v>
      </c>
      <c r="E467" s="378">
        <v>1767.6666666666665</v>
      </c>
      <c r="F467" s="378">
        <v>1740.8833333333332</v>
      </c>
      <c r="G467" s="378">
        <v>1723.7166666666665</v>
      </c>
      <c r="H467" s="378">
        <v>1811.6166666666666</v>
      </c>
      <c r="I467" s="378">
        <v>1828.7833333333331</v>
      </c>
      <c r="J467" s="378">
        <v>1855.5666666666666</v>
      </c>
      <c r="K467" s="377">
        <v>1802</v>
      </c>
      <c r="L467" s="377">
        <v>1758.05</v>
      </c>
      <c r="M467" s="377">
        <v>0.75185999999999997</v>
      </c>
      <c r="N467" s="1"/>
      <c r="O467" s="1"/>
    </row>
    <row r="468" spans="1:15" ht="12.75" customHeight="1">
      <c r="A468" s="30">
        <v>458</v>
      </c>
      <c r="B468" s="436" t="s">
        <v>540</v>
      </c>
      <c r="C468" s="377">
        <v>2007.25</v>
      </c>
      <c r="D468" s="378">
        <v>2018.5999999999997</v>
      </c>
      <c r="E468" s="378">
        <v>1968.4999999999995</v>
      </c>
      <c r="F468" s="378">
        <v>1929.7499999999998</v>
      </c>
      <c r="G468" s="378">
        <v>1879.6499999999996</v>
      </c>
      <c r="H468" s="378">
        <v>2057.3499999999995</v>
      </c>
      <c r="I468" s="378">
        <v>2107.4499999999994</v>
      </c>
      <c r="J468" s="378">
        <v>2146.1999999999994</v>
      </c>
      <c r="K468" s="377">
        <v>2068.6999999999998</v>
      </c>
      <c r="L468" s="377">
        <v>1979.85</v>
      </c>
      <c r="M468" s="377">
        <v>0.35249000000000003</v>
      </c>
      <c r="N468" s="1"/>
      <c r="O468" s="1"/>
    </row>
    <row r="469" spans="1:15" ht="12.75" customHeight="1">
      <c r="A469" s="30">
        <v>459</v>
      </c>
      <c r="B469" s="436" t="s">
        <v>204</v>
      </c>
      <c r="C469" s="377">
        <v>2588.9</v>
      </c>
      <c r="D469" s="378">
        <v>2592.6000000000004</v>
      </c>
      <c r="E469" s="378">
        <v>2567.4000000000005</v>
      </c>
      <c r="F469" s="378">
        <v>2545.9</v>
      </c>
      <c r="G469" s="378">
        <v>2520.7000000000003</v>
      </c>
      <c r="H469" s="378">
        <v>2614.1000000000008</v>
      </c>
      <c r="I469" s="378">
        <v>2639.3000000000006</v>
      </c>
      <c r="J469" s="378">
        <v>2660.8000000000011</v>
      </c>
      <c r="K469" s="377">
        <v>2617.8000000000002</v>
      </c>
      <c r="L469" s="377">
        <v>2571.1</v>
      </c>
      <c r="M469" s="377">
        <v>6.2904</v>
      </c>
      <c r="N469" s="1"/>
      <c r="O469" s="1"/>
    </row>
    <row r="470" spans="1:15" ht="12.75" customHeight="1">
      <c r="A470" s="30">
        <v>460</v>
      </c>
      <c r="B470" s="436" t="s">
        <v>205</v>
      </c>
      <c r="C470" s="377">
        <v>3201.15</v>
      </c>
      <c r="D470" s="378">
        <v>3191.7166666666672</v>
      </c>
      <c r="E470" s="378">
        <v>3157.8833333333341</v>
      </c>
      <c r="F470" s="378">
        <v>3114.6166666666668</v>
      </c>
      <c r="G470" s="378">
        <v>3080.7833333333338</v>
      </c>
      <c r="H470" s="378">
        <v>3234.9833333333345</v>
      </c>
      <c r="I470" s="378">
        <v>3268.8166666666675</v>
      </c>
      <c r="J470" s="378">
        <v>3312.0833333333348</v>
      </c>
      <c r="K470" s="377">
        <v>3225.55</v>
      </c>
      <c r="L470" s="377">
        <v>3148.45</v>
      </c>
      <c r="M470" s="377">
        <v>1.2984500000000001</v>
      </c>
      <c r="N470" s="1"/>
      <c r="O470" s="1"/>
    </row>
    <row r="471" spans="1:15" ht="12.75" customHeight="1">
      <c r="A471" s="30">
        <v>461</v>
      </c>
      <c r="B471" s="436" t="s">
        <v>206</v>
      </c>
      <c r="C471" s="377">
        <v>563.70000000000005</v>
      </c>
      <c r="D471" s="378">
        <v>563.08333333333337</v>
      </c>
      <c r="E471" s="378">
        <v>558.56666666666672</v>
      </c>
      <c r="F471" s="378">
        <v>553.43333333333339</v>
      </c>
      <c r="G471" s="378">
        <v>548.91666666666674</v>
      </c>
      <c r="H471" s="378">
        <v>568.2166666666667</v>
      </c>
      <c r="I471" s="378">
        <v>572.73333333333335</v>
      </c>
      <c r="J471" s="378">
        <v>577.86666666666667</v>
      </c>
      <c r="K471" s="377">
        <v>567.6</v>
      </c>
      <c r="L471" s="377">
        <v>557.95000000000005</v>
      </c>
      <c r="M471" s="377">
        <v>8.2017000000000007</v>
      </c>
      <c r="N471" s="1"/>
      <c r="O471" s="1"/>
    </row>
    <row r="472" spans="1:15" ht="12.75" customHeight="1">
      <c r="A472" s="30">
        <v>462</v>
      </c>
      <c r="B472" s="436" t="s">
        <v>207</v>
      </c>
      <c r="C472" s="377">
        <v>1167.55</v>
      </c>
      <c r="D472" s="378">
        <v>1171.9833333333333</v>
      </c>
      <c r="E472" s="378">
        <v>1131.9666666666667</v>
      </c>
      <c r="F472" s="378">
        <v>1096.3833333333334</v>
      </c>
      <c r="G472" s="378">
        <v>1056.3666666666668</v>
      </c>
      <c r="H472" s="378">
        <v>1207.5666666666666</v>
      </c>
      <c r="I472" s="378">
        <v>1247.5833333333335</v>
      </c>
      <c r="J472" s="378">
        <v>1283.1666666666665</v>
      </c>
      <c r="K472" s="377">
        <v>1212</v>
      </c>
      <c r="L472" s="377">
        <v>1136.4000000000001</v>
      </c>
      <c r="M472" s="377">
        <v>16.719159999999999</v>
      </c>
      <c r="N472" s="1"/>
      <c r="O472" s="1"/>
    </row>
    <row r="473" spans="1:15" ht="12.75" customHeight="1">
      <c r="A473" s="30">
        <v>463</v>
      </c>
      <c r="B473" s="436" t="s">
        <v>541</v>
      </c>
      <c r="C473" s="377">
        <v>61.4</v>
      </c>
      <c r="D473" s="378">
        <v>61.566666666666663</v>
      </c>
      <c r="E473" s="378">
        <v>61.233333333333327</v>
      </c>
      <c r="F473" s="378">
        <v>61.066666666666663</v>
      </c>
      <c r="G473" s="378">
        <v>60.733333333333327</v>
      </c>
      <c r="H473" s="378">
        <v>61.733333333333327</v>
      </c>
      <c r="I473" s="378">
        <v>62.06666666666667</v>
      </c>
      <c r="J473" s="378">
        <v>62.233333333333327</v>
      </c>
      <c r="K473" s="377">
        <v>61.9</v>
      </c>
      <c r="L473" s="377">
        <v>61.4</v>
      </c>
      <c r="M473" s="377">
        <v>85.25318</v>
      </c>
      <c r="N473" s="1"/>
      <c r="O473" s="1"/>
    </row>
    <row r="474" spans="1:15" ht="12.75" customHeight="1">
      <c r="A474" s="30">
        <v>464</v>
      </c>
      <c r="B474" s="436" t="s">
        <v>542</v>
      </c>
      <c r="C474" s="377">
        <v>196.85</v>
      </c>
      <c r="D474" s="378">
        <v>197.36666666666667</v>
      </c>
      <c r="E474" s="378">
        <v>192.83333333333334</v>
      </c>
      <c r="F474" s="378">
        <v>188.81666666666666</v>
      </c>
      <c r="G474" s="378">
        <v>184.28333333333333</v>
      </c>
      <c r="H474" s="378">
        <v>201.38333333333335</v>
      </c>
      <c r="I474" s="378">
        <v>205.91666666666666</v>
      </c>
      <c r="J474" s="378">
        <v>209.93333333333337</v>
      </c>
      <c r="K474" s="377">
        <v>201.9</v>
      </c>
      <c r="L474" s="377">
        <v>193.35</v>
      </c>
      <c r="M474" s="377">
        <v>5.6686800000000002</v>
      </c>
      <c r="N474" s="1"/>
      <c r="O474" s="1"/>
    </row>
    <row r="475" spans="1:15" ht="12.75" customHeight="1">
      <c r="A475" s="30">
        <v>465</v>
      </c>
      <c r="B475" s="436" t="s">
        <v>529</v>
      </c>
      <c r="C475" s="377">
        <v>997.1</v>
      </c>
      <c r="D475" s="378">
        <v>1001.5333333333333</v>
      </c>
      <c r="E475" s="378">
        <v>975.9666666666667</v>
      </c>
      <c r="F475" s="378">
        <v>954.83333333333337</v>
      </c>
      <c r="G475" s="378">
        <v>929.26666666666677</v>
      </c>
      <c r="H475" s="378">
        <v>1022.6666666666666</v>
      </c>
      <c r="I475" s="378">
        <v>1048.2333333333331</v>
      </c>
      <c r="J475" s="378">
        <v>1069.3666666666666</v>
      </c>
      <c r="K475" s="377">
        <v>1027.0999999999999</v>
      </c>
      <c r="L475" s="377">
        <v>980.4</v>
      </c>
      <c r="M475" s="377">
        <v>0.75209999999999999</v>
      </c>
      <c r="N475" s="1"/>
      <c r="O475" s="1"/>
    </row>
    <row r="476" spans="1:15" ht="12.75" customHeight="1">
      <c r="A476" s="30">
        <v>466</v>
      </c>
      <c r="B476" s="436" t="s">
        <v>857</v>
      </c>
      <c r="C476" s="377">
        <v>213.45</v>
      </c>
      <c r="D476" s="378">
        <v>213.44999999999996</v>
      </c>
      <c r="E476" s="378">
        <v>213.44999999999993</v>
      </c>
      <c r="F476" s="378">
        <v>213.44999999999996</v>
      </c>
      <c r="G476" s="378">
        <v>213.44999999999993</v>
      </c>
      <c r="H476" s="378">
        <v>213.44999999999993</v>
      </c>
      <c r="I476" s="378">
        <v>213.45</v>
      </c>
      <c r="J476" s="378">
        <v>213.44999999999993</v>
      </c>
      <c r="K476" s="377">
        <v>213.45</v>
      </c>
      <c r="L476" s="377">
        <v>213.45</v>
      </c>
      <c r="M476" s="377">
        <v>3.2169500000000002</v>
      </c>
      <c r="N476" s="1"/>
      <c r="O476" s="1"/>
    </row>
    <row r="477" spans="1:15" ht="12.75" customHeight="1">
      <c r="A477" s="30">
        <v>467</v>
      </c>
      <c r="B477" s="436" t="s">
        <v>530</v>
      </c>
      <c r="C477" s="377">
        <v>52</v>
      </c>
      <c r="D477" s="378">
        <v>52.383333333333333</v>
      </c>
      <c r="E477" s="378">
        <v>49.616666666666667</v>
      </c>
      <c r="F477" s="378">
        <v>47.233333333333334</v>
      </c>
      <c r="G477" s="378">
        <v>44.466666666666669</v>
      </c>
      <c r="H477" s="378">
        <v>54.766666666666666</v>
      </c>
      <c r="I477" s="378">
        <v>57.533333333333331</v>
      </c>
      <c r="J477" s="378">
        <v>59.916666666666664</v>
      </c>
      <c r="K477" s="377">
        <v>55.15</v>
      </c>
      <c r="L477" s="377">
        <v>50</v>
      </c>
      <c r="M477" s="377">
        <v>603.86810000000003</v>
      </c>
      <c r="N477" s="1"/>
      <c r="O477" s="1"/>
    </row>
    <row r="478" spans="1:15" ht="12.75" customHeight="1">
      <c r="A478" s="30">
        <v>468</v>
      </c>
      <c r="B478" s="436" t="s">
        <v>208</v>
      </c>
      <c r="C478" s="377">
        <v>642.79999999999995</v>
      </c>
      <c r="D478" s="378">
        <v>640.93333333333328</v>
      </c>
      <c r="E478" s="378">
        <v>632.91666666666652</v>
      </c>
      <c r="F478" s="378">
        <v>623.03333333333319</v>
      </c>
      <c r="G478" s="378">
        <v>615.01666666666642</v>
      </c>
      <c r="H478" s="378">
        <v>650.81666666666661</v>
      </c>
      <c r="I478" s="378">
        <v>658.83333333333326</v>
      </c>
      <c r="J478" s="378">
        <v>668.7166666666667</v>
      </c>
      <c r="K478" s="377">
        <v>648.95000000000005</v>
      </c>
      <c r="L478" s="377">
        <v>631.04999999999995</v>
      </c>
      <c r="M478" s="377">
        <v>5.19529</v>
      </c>
      <c r="N478" s="1"/>
      <c r="O478" s="1"/>
    </row>
    <row r="479" spans="1:15" ht="12.75" customHeight="1">
      <c r="A479" s="30">
        <v>469</v>
      </c>
      <c r="B479" s="436" t="s">
        <v>209</v>
      </c>
      <c r="C479" s="377">
        <v>1612.4</v>
      </c>
      <c r="D479" s="378">
        <v>1614.7</v>
      </c>
      <c r="E479" s="378">
        <v>1587.7</v>
      </c>
      <c r="F479" s="378">
        <v>1563</v>
      </c>
      <c r="G479" s="378">
        <v>1536</v>
      </c>
      <c r="H479" s="378">
        <v>1639.4</v>
      </c>
      <c r="I479" s="378">
        <v>1666.4</v>
      </c>
      <c r="J479" s="378">
        <v>1691.1000000000001</v>
      </c>
      <c r="K479" s="377">
        <v>1641.7</v>
      </c>
      <c r="L479" s="377">
        <v>1590</v>
      </c>
      <c r="M479" s="377">
        <v>2.9519600000000001</v>
      </c>
      <c r="N479" s="1"/>
      <c r="O479" s="1"/>
    </row>
    <row r="480" spans="1:15" ht="12.75" customHeight="1">
      <c r="A480" s="30">
        <v>470</v>
      </c>
      <c r="B480" s="436" t="s">
        <v>544</v>
      </c>
      <c r="C480" s="377">
        <v>13.2</v>
      </c>
      <c r="D480" s="378">
        <v>13.166666666666666</v>
      </c>
      <c r="E480" s="378">
        <v>13.083333333333332</v>
      </c>
      <c r="F480" s="378">
        <v>12.966666666666667</v>
      </c>
      <c r="G480" s="378">
        <v>12.883333333333333</v>
      </c>
      <c r="H480" s="378">
        <v>13.283333333333331</v>
      </c>
      <c r="I480" s="378">
        <v>13.366666666666664</v>
      </c>
      <c r="J480" s="378">
        <v>13.483333333333331</v>
      </c>
      <c r="K480" s="377">
        <v>13.25</v>
      </c>
      <c r="L480" s="377">
        <v>13.05</v>
      </c>
      <c r="M480" s="377">
        <v>35.706180000000003</v>
      </c>
      <c r="N480" s="1"/>
      <c r="O480" s="1"/>
    </row>
    <row r="481" spans="1:15" ht="12.75" customHeight="1">
      <c r="A481" s="30">
        <v>471</v>
      </c>
      <c r="B481" s="436" t="s">
        <v>545</v>
      </c>
      <c r="C481" s="377">
        <v>534.4</v>
      </c>
      <c r="D481" s="378">
        <v>533.08333333333337</v>
      </c>
      <c r="E481" s="378">
        <v>526.06666666666672</v>
      </c>
      <c r="F481" s="378">
        <v>517.73333333333335</v>
      </c>
      <c r="G481" s="378">
        <v>510.7166666666667</v>
      </c>
      <c r="H481" s="378">
        <v>541.41666666666674</v>
      </c>
      <c r="I481" s="378">
        <v>548.43333333333339</v>
      </c>
      <c r="J481" s="378">
        <v>556.76666666666677</v>
      </c>
      <c r="K481" s="377">
        <v>540.1</v>
      </c>
      <c r="L481" s="377">
        <v>524.75</v>
      </c>
      <c r="M481" s="377">
        <v>1.1753100000000001</v>
      </c>
      <c r="N481" s="1"/>
      <c r="O481" s="1"/>
    </row>
    <row r="482" spans="1:15" ht="12.75" customHeight="1">
      <c r="A482" s="30">
        <v>472</v>
      </c>
      <c r="B482" s="436" t="s">
        <v>547</v>
      </c>
      <c r="C482" s="377">
        <v>151.6</v>
      </c>
      <c r="D482" s="378">
        <v>151.20000000000002</v>
      </c>
      <c r="E482" s="378">
        <v>148.40000000000003</v>
      </c>
      <c r="F482" s="378">
        <v>145.20000000000002</v>
      </c>
      <c r="G482" s="378">
        <v>142.40000000000003</v>
      </c>
      <c r="H482" s="378">
        <v>154.40000000000003</v>
      </c>
      <c r="I482" s="378">
        <v>157.20000000000005</v>
      </c>
      <c r="J482" s="378">
        <v>160.40000000000003</v>
      </c>
      <c r="K482" s="377">
        <v>154</v>
      </c>
      <c r="L482" s="377">
        <v>148</v>
      </c>
      <c r="M482" s="377">
        <v>8.70749</v>
      </c>
      <c r="N482" s="1"/>
      <c r="O482" s="1"/>
    </row>
    <row r="483" spans="1:15" ht="12.75" customHeight="1">
      <c r="A483" s="30">
        <v>473</v>
      </c>
      <c r="B483" s="436" t="s">
        <v>548</v>
      </c>
      <c r="C483" s="377">
        <v>20.3</v>
      </c>
      <c r="D483" s="378">
        <v>20.400000000000002</v>
      </c>
      <c r="E483" s="378">
        <v>19.950000000000003</v>
      </c>
      <c r="F483" s="378">
        <v>19.600000000000001</v>
      </c>
      <c r="G483" s="378">
        <v>19.150000000000002</v>
      </c>
      <c r="H483" s="378">
        <v>20.750000000000004</v>
      </c>
      <c r="I483" s="378">
        <v>21.2</v>
      </c>
      <c r="J483" s="378">
        <v>21.550000000000004</v>
      </c>
      <c r="K483" s="377">
        <v>20.85</v>
      </c>
      <c r="L483" s="377">
        <v>20.05</v>
      </c>
      <c r="M483" s="377">
        <v>19.29785</v>
      </c>
      <c r="N483" s="1"/>
      <c r="O483" s="1"/>
    </row>
    <row r="484" spans="1:15" ht="12.75" customHeight="1">
      <c r="A484" s="30">
        <v>474</v>
      </c>
      <c r="B484" s="436" t="s">
        <v>210</v>
      </c>
      <c r="C484" s="377">
        <v>7434.4</v>
      </c>
      <c r="D484" s="378">
        <v>7462.4333333333334</v>
      </c>
      <c r="E484" s="378">
        <v>7324.9666666666672</v>
      </c>
      <c r="F484" s="378">
        <v>7215.5333333333338</v>
      </c>
      <c r="G484" s="378">
        <v>7078.0666666666675</v>
      </c>
      <c r="H484" s="378">
        <v>7571.8666666666668</v>
      </c>
      <c r="I484" s="378">
        <v>7709.3333333333321</v>
      </c>
      <c r="J484" s="378">
        <v>7818.7666666666664</v>
      </c>
      <c r="K484" s="377">
        <v>7599.9</v>
      </c>
      <c r="L484" s="377">
        <v>7353</v>
      </c>
      <c r="M484" s="377">
        <v>4.3930499999999997</v>
      </c>
      <c r="N484" s="1"/>
      <c r="O484" s="1"/>
    </row>
    <row r="485" spans="1:15" ht="12.75" customHeight="1">
      <c r="A485" s="30">
        <v>475</v>
      </c>
      <c r="B485" s="436" t="s">
        <v>279</v>
      </c>
      <c r="C485" s="377">
        <v>45</v>
      </c>
      <c r="D485" s="378">
        <v>44.683333333333337</v>
      </c>
      <c r="E485" s="378">
        <v>44.066666666666677</v>
      </c>
      <c r="F485" s="378">
        <v>43.13333333333334</v>
      </c>
      <c r="G485" s="378">
        <v>42.51666666666668</v>
      </c>
      <c r="H485" s="378">
        <v>45.616666666666674</v>
      </c>
      <c r="I485" s="378">
        <v>46.233333333333334</v>
      </c>
      <c r="J485" s="378">
        <v>47.166666666666671</v>
      </c>
      <c r="K485" s="377">
        <v>45.3</v>
      </c>
      <c r="L485" s="377">
        <v>43.75</v>
      </c>
      <c r="M485" s="377">
        <v>79.644090000000006</v>
      </c>
      <c r="N485" s="1"/>
      <c r="O485" s="1"/>
    </row>
    <row r="486" spans="1:15" ht="12.75" customHeight="1">
      <c r="A486" s="30">
        <v>476</v>
      </c>
      <c r="B486" s="436" t="s">
        <v>211</v>
      </c>
      <c r="C486" s="377">
        <v>813.25</v>
      </c>
      <c r="D486" s="378">
        <v>805.81666666666661</v>
      </c>
      <c r="E486" s="378">
        <v>796.63333333333321</v>
      </c>
      <c r="F486" s="378">
        <v>780.01666666666665</v>
      </c>
      <c r="G486" s="378">
        <v>770.83333333333326</v>
      </c>
      <c r="H486" s="378">
        <v>822.43333333333317</v>
      </c>
      <c r="I486" s="378">
        <v>831.61666666666656</v>
      </c>
      <c r="J486" s="378">
        <v>848.23333333333312</v>
      </c>
      <c r="K486" s="377">
        <v>815</v>
      </c>
      <c r="L486" s="377">
        <v>789.2</v>
      </c>
      <c r="M486" s="377">
        <v>21.939509999999999</v>
      </c>
      <c r="N486" s="1"/>
      <c r="O486" s="1"/>
    </row>
    <row r="487" spans="1:15" ht="12.75" customHeight="1">
      <c r="A487" s="30">
        <v>477</v>
      </c>
      <c r="B487" s="436" t="s">
        <v>546</v>
      </c>
      <c r="C487" s="377">
        <v>1049.3499999999999</v>
      </c>
      <c r="D487" s="378">
        <v>1054.3166666666666</v>
      </c>
      <c r="E487" s="378">
        <v>1039.6333333333332</v>
      </c>
      <c r="F487" s="378">
        <v>1029.9166666666665</v>
      </c>
      <c r="G487" s="378">
        <v>1015.2333333333331</v>
      </c>
      <c r="H487" s="378">
        <v>1064.0333333333333</v>
      </c>
      <c r="I487" s="378">
        <v>1078.7166666666667</v>
      </c>
      <c r="J487" s="378">
        <v>1088.4333333333334</v>
      </c>
      <c r="K487" s="377">
        <v>1069</v>
      </c>
      <c r="L487" s="377">
        <v>1044.5999999999999</v>
      </c>
      <c r="M487" s="377">
        <v>1.9265699999999999</v>
      </c>
      <c r="N487" s="1"/>
      <c r="O487" s="1"/>
    </row>
    <row r="488" spans="1:15" ht="12.75" customHeight="1">
      <c r="A488" s="30">
        <v>478</v>
      </c>
      <c r="B488" s="436" t="s">
        <v>551</v>
      </c>
      <c r="C488" s="377">
        <v>526.35</v>
      </c>
      <c r="D488" s="378">
        <v>530.13333333333333</v>
      </c>
      <c r="E488" s="378">
        <v>517.61666666666667</v>
      </c>
      <c r="F488" s="378">
        <v>508.88333333333333</v>
      </c>
      <c r="G488" s="378">
        <v>496.36666666666667</v>
      </c>
      <c r="H488" s="378">
        <v>538.86666666666667</v>
      </c>
      <c r="I488" s="378">
        <v>551.38333333333333</v>
      </c>
      <c r="J488" s="378">
        <v>560.11666666666667</v>
      </c>
      <c r="K488" s="377">
        <v>542.65</v>
      </c>
      <c r="L488" s="377">
        <v>521.4</v>
      </c>
      <c r="M488" s="377">
        <v>1.8678399999999999</v>
      </c>
      <c r="N488" s="1"/>
      <c r="O488" s="1"/>
    </row>
    <row r="489" spans="1:15" ht="12.75" customHeight="1">
      <c r="A489" s="30">
        <v>479</v>
      </c>
      <c r="B489" s="436" t="s">
        <v>552</v>
      </c>
      <c r="C489" s="377">
        <v>41.2</v>
      </c>
      <c r="D489" s="378">
        <v>41.216666666666669</v>
      </c>
      <c r="E489" s="378">
        <v>40.683333333333337</v>
      </c>
      <c r="F489" s="378">
        <v>40.166666666666671</v>
      </c>
      <c r="G489" s="378">
        <v>39.63333333333334</v>
      </c>
      <c r="H489" s="378">
        <v>41.733333333333334</v>
      </c>
      <c r="I489" s="378">
        <v>42.266666666666666</v>
      </c>
      <c r="J489" s="378">
        <v>42.783333333333331</v>
      </c>
      <c r="K489" s="377">
        <v>41.75</v>
      </c>
      <c r="L489" s="377">
        <v>40.700000000000003</v>
      </c>
      <c r="M489" s="377">
        <v>39.486499999999999</v>
      </c>
      <c r="N489" s="1"/>
      <c r="O489" s="1"/>
    </row>
    <row r="490" spans="1:15" ht="12.75" customHeight="1">
      <c r="A490" s="30">
        <v>480</v>
      </c>
      <c r="B490" s="436" t="s">
        <v>553</v>
      </c>
      <c r="C490" s="377">
        <v>1221.75</v>
      </c>
      <c r="D490" s="378">
        <v>1218.9333333333334</v>
      </c>
      <c r="E490" s="378">
        <v>1206.7166666666667</v>
      </c>
      <c r="F490" s="378">
        <v>1191.6833333333334</v>
      </c>
      <c r="G490" s="378">
        <v>1179.4666666666667</v>
      </c>
      <c r="H490" s="378">
        <v>1233.9666666666667</v>
      </c>
      <c r="I490" s="378">
        <v>1246.1833333333334</v>
      </c>
      <c r="J490" s="378">
        <v>1261.2166666666667</v>
      </c>
      <c r="K490" s="377">
        <v>1231.1500000000001</v>
      </c>
      <c r="L490" s="377">
        <v>1203.9000000000001</v>
      </c>
      <c r="M490" s="377">
        <v>0.29820000000000002</v>
      </c>
      <c r="N490" s="1"/>
      <c r="O490" s="1"/>
    </row>
    <row r="491" spans="1:15" ht="12.75" customHeight="1">
      <c r="A491" s="30">
        <v>481</v>
      </c>
      <c r="B491" s="436" t="s">
        <v>555</v>
      </c>
      <c r="C491" s="377">
        <v>430.25</v>
      </c>
      <c r="D491" s="378">
        <v>436.7833333333333</v>
      </c>
      <c r="E491" s="378">
        <v>420.56666666666661</v>
      </c>
      <c r="F491" s="378">
        <v>410.88333333333333</v>
      </c>
      <c r="G491" s="378">
        <v>394.66666666666663</v>
      </c>
      <c r="H491" s="378">
        <v>446.46666666666658</v>
      </c>
      <c r="I491" s="378">
        <v>462.68333333333328</v>
      </c>
      <c r="J491" s="378">
        <v>472.36666666666656</v>
      </c>
      <c r="K491" s="377">
        <v>453</v>
      </c>
      <c r="L491" s="377">
        <v>427.1</v>
      </c>
      <c r="M491" s="377">
        <v>5.2761199999999997</v>
      </c>
      <c r="N491" s="1"/>
      <c r="O491" s="1"/>
    </row>
    <row r="492" spans="1:15" ht="12.75" customHeight="1">
      <c r="A492" s="30">
        <v>482</v>
      </c>
      <c r="B492" s="436" t="s">
        <v>281</v>
      </c>
      <c r="C492" s="377">
        <v>939.95</v>
      </c>
      <c r="D492" s="378">
        <v>934.23333333333323</v>
      </c>
      <c r="E492" s="378">
        <v>921.46666666666647</v>
      </c>
      <c r="F492" s="378">
        <v>902.98333333333323</v>
      </c>
      <c r="G492" s="378">
        <v>890.21666666666647</v>
      </c>
      <c r="H492" s="378">
        <v>952.71666666666647</v>
      </c>
      <c r="I492" s="378">
        <v>965.48333333333312</v>
      </c>
      <c r="J492" s="378">
        <v>983.96666666666647</v>
      </c>
      <c r="K492" s="377">
        <v>947</v>
      </c>
      <c r="L492" s="377">
        <v>915.75</v>
      </c>
      <c r="M492" s="377">
        <v>7.8978099999999998</v>
      </c>
      <c r="N492" s="1"/>
      <c r="O492" s="1"/>
    </row>
    <row r="493" spans="1:15" ht="12.75" customHeight="1">
      <c r="A493" s="30">
        <v>483</v>
      </c>
      <c r="B493" s="436" t="s">
        <v>212</v>
      </c>
      <c r="C493" s="377">
        <v>324.60000000000002</v>
      </c>
      <c r="D493" s="378">
        <v>324.34999999999997</v>
      </c>
      <c r="E493" s="378">
        <v>318.24999999999994</v>
      </c>
      <c r="F493" s="378">
        <v>311.89999999999998</v>
      </c>
      <c r="G493" s="378">
        <v>305.79999999999995</v>
      </c>
      <c r="H493" s="378">
        <v>330.69999999999993</v>
      </c>
      <c r="I493" s="378">
        <v>336.79999999999995</v>
      </c>
      <c r="J493" s="378">
        <v>343.14999999999992</v>
      </c>
      <c r="K493" s="377">
        <v>330.45</v>
      </c>
      <c r="L493" s="377">
        <v>318</v>
      </c>
      <c r="M493" s="377">
        <v>373.69054999999997</v>
      </c>
      <c r="N493" s="1"/>
      <c r="O493" s="1"/>
    </row>
    <row r="494" spans="1:15" ht="12.75" customHeight="1">
      <c r="A494" s="30">
        <v>484</v>
      </c>
      <c r="B494" s="436" t="s">
        <v>556</v>
      </c>
      <c r="C494" s="377">
        <v>2735.45</v>
      </c>
      <c r="D494" s="378">
        <v>2721.15</v>
      </c>
      <c r="E494" s="378">
        <v>2674.3</v>
      </c>
      <c r="F494" s="378">
        <v>2613.15</v>
      </c>
      <c r="G494" s="378">
        <v>2566.3000000000002</v>
      </c>
      <c r="H494" s="378">
        <v>2782.3</v>
      </c>
      <c r="I494" s="378">
        <v>2829.1499999999996</v>
      </c>
      <c r="J494" s="378">
        <v>2890.3</v>
      </c>
      <c r="K494" s="377">
        <v>2768</v>
      </c>
      <c r="L494" s="377">
        <v>2660</v>
      </c>
      <c r="M494" s="377">
        <v>0.59338999999999997</v>
      </c>
      <c r="N494" s="1"/>
      <c r="O494" s="1"/>
    </row>
    <row r="495" spans="1:15" ht="12.75" customHeight="1">
      <c r="A495" s="30">
        <v>485</v>
      </c>
      <c r="B495" s="436" t="s">
        <v>280</v>
      </c>
      <c r="C495" s="377">
        <v>220.8</v>
      </c>
      <c r="D495" s="378">
        <v>220.48333333333335</v>
      </c>
      <c r="E495" s="378">
        <v>217.81666666666669</v>
      </c>
      <c r="F495" s="378">
        <v>214.83333333333334</v>
      </c>
      <c r="G495" s="378">
        <v>212.16666666666669</v>
      </c>
      <c r="H495" s="378">
        <v>223.4666666666667</v>
      </c>
      <c r="I495" s="378">
        <v>226.13333333333333</v>
      </c>
      <c r="J495" s="378">
        <v>229.1166666666667</v>
      </c>
      <c r="K495" s="377">
        <v>223.15</v>
      </c>
      <c r="L495" s="377">
        <v>217.5</v>
      </c>
      <c r="M495" s="377">
        <v>4.3052599999999996</v>
      </c>
      <c r="N495" s="1"/>
      <c r="O495" s="1"/>
    </row>
    <row r="496" spans="1:15" ht="12.75" customHeight="1">
      <c r="A496" s="30">
        <v>486</v>
      </c>
      <c r="B496" s="436" t="s">
        <v>557</v>
      </c>
      <c r="C496" s="377">
        <v>2076.15</v>
      </c>
      <c r="D496" s="378">
        <v>2062.5333333333333</v>
      </c>
      <c r="E496" s="378">
        <v>2041.2666666666664</v>
      </c>
      <c r="F496" s="378">
        <v>2006.3833333333332</v>
      </c>
      <c r="G496" s="378">
        <v>1985.1166666666663</v>
      </c>
      <c r="H496" s="378">
        <v>2097.4166666666665</v>
      </c>
      <c r="I496" s="378">
        <v>2118.6833333333338</v>
      </c>
      <c r="J496" s="378">
        <v>2153.5666666666666</v>
      </c>
      <c r="K496" s="377">
        <v>2083.8000000000002</v>
      </c>
      <c r="L496" s="377">
        <v>2027.65</v>
      </c>
      <c r="M496" s="377">
        <v>0.2011</v>
      </c>
      <c r="N496" s="1"/>
      <c r="O496" s="1"/>
    </row>
    <row r="497" spans="1:15" ht="12.75" customHeight="1">
      <c r="A497" s="30">
        <v>487</v>
      </c>
      <c r="B497" s="436" t="s">
        <v>550</v>
      </c>
      <c r="C497" s="377">
        <v>589.25</v>
      </c>
      <c r="D497" s="378">
        <v>584.66666666666663</v>
      </c>
      <c r="E497" s="378">
        <v>574.33333333333326</v>
      </c>
      <c r="F497" s="378">
        <v>559.41666666666663</v>
      </c>
      <c r="G497" s="378">
        <v>549.08333333333326</v>
      </c>
      <c r="H497" s="378">
        <v>599.58333333333326</v>
      </c>
      <c r="I497" s="378">
        <v>609.91666666666652</v>
      </c>
      <c r="J497" s="378">
        <v>624.83333333333326</v>
      </c>
      <c r="K497" s="377">
        <v>595</v>
      </c>
      <c r="L497" s="377">
        <v>569.75</v>
      </c>
      <c r="M497" s="377">
        <v>2.1033499999999998</v>
      </c>
      <c r="N497" s="1"/>
      <c r="O497" s="1"/>
    </row>
    <row r="498" spans="1:15" ht="12.75" customHeight="1">
      <c r="A498" s="30">
        <v>488</v>
      </c>
      <c r="B498" s="436" t="s">
        <v>549</v>
      </c>
      <c r="C498" s="377">
        <v>4089.4</v>
      </c>
      <c r="D498" s="378">
        <v>4068.6333333333332</v>
      </c>
      <c r="E498" s="378">
        <v>3986.2666666666664</v>
      </c>
      <c r="F498" s="378">
        <v>3883.1333333333332</v>
      </c>
      <c r="G498" s="378">
        <v>3800.7666666666664</v>
      </c>
      <c r="H498" s="378">
        <v>4171.7666666666664</v>
      </c>
      <c r="I498" s="378">
        <v>4254.1333333333332</v>
      </c>
      <c r="J498" s="378">
        <v>4357.2666666666664</v>
      </c>
      <c r="K498" s="377">
        <v>4151</v>
      </c>
      <c r="L498" s="377">
        <v>3965.5</v>
      </c>
      <c r="M498" s="377">
        <v>8.0960000000000004E-2</v>
      </c>
      <c r="N498" s="1"/>
      <c r="O498" s="1"/>
    </row>
    <row r="499" spans="1:15" ht="12.75" customHeight="1">
      <c r="A499" s="30">
        <v>489</v>
      </c>
      <c r="B499" s="436" t="s">
        <v>213</v>
      </c>
      <c r="C499" s="377">
        <v>1254.95</v>
      </c>
      <c r="D499" s="378">
        <v>1259.9166666666667</v>
      </c>
      <c r="E499" s="378">
        <v>1245.0333333333335</v>
      </c>
      <c r="F499" s="378">
        <v>1235.1166666666668</v>
      </c>
      <c r="G499" s="378">
        <v>1220.2333333333336</v>
      </c>
      <c r="H499" s="378">
        <v>1269.8333333333335</v>
      </c>
      <c r="I499" s="378">
        <v>1284.7166666666667</v>
      </c>
      <c r="J499" s="378">
        <v>1294.6333333333334</v>
      </c>
      <c r="K499" s="377">
        <v>1274.8</v>
      </c>
      <c r="L499" s="377">
        <v>1250</v>
      </c>
      <c r="M499" s="377">
        <v>6.6219900000000003</v>
      </c>
      <c r="N499" s="1"/>
      <c r="O499" s="1"/>
    </row>
    <row r="500" spans="1:15" ht="12.75" customHeight="1">
      <c r="A500" s="30">
        <v>490</v>
      </c>
      <c r="B500" s="436" t="s">
        <v>554</v>
      </c>
      <c r="C500" s="377">
        <v>2722.25</v>
      </c>
      <c r="D500" s="378">
        <v>2716.2</v>
      </c>
      <c r="E500" s="378">
        <v>2697.7499999999995</v>
      </c>
      <c r="F500" s="378">
        <v>2673.2499999999995</v>
      </c>
      <c r="G500" s="378">
        <v>2654.7999999999993</v>
      </c>
      <c r="H500" s="378">
        <v>2740.7</v>
      </c>
      <c r="I500" s="378">
        <v>2759.1500000000005</v>
      </c>
      <c r="J500" s="378">
        <v>2783.65</v>
      </c>
      <c r="K500" s="377">
        <v>2734.65</v>
      </c>
      <c r="L500" s="377">
        <v>2691.7</v>
      </c>
      <c r="M500" s="377">
        <v>1.1652199999999999</v>
      </c>
      <c r="N500" s="1"/>
      <c r="O500" s="1"/>
    </row>
    <row r="501" spans="1:15" ht="12.75" customHeight="1">
      <c r="A501" s="30">
        <v>491</v>
      </c>
      <c r="B501" s="436" t="s">
        <v>558</v>
      </c>
      <c r="C501" s="377">
        <v>8604.65</v>
      </c>
      <c r="D501" s="378">
        <v>8583.1333333333332</v>
      </c>
      <c r="E501" s="378">
        <v>8522.2666666666664</v>
      </c>
      <c r="F501" s="378">
        <v>8439.8833333333332</v>
      </c>
      <c r="G501" s="378">
        <v>8379.0166666666664</v>
      </c>
      <c r="H501" s="378">
        <v>8665.5166666666664</v>
      </c>
      <c r="I501" s="378">
        <v>8726.3833333333314</v>
      </c>
      <c r="J501" s="378">
        <v>8808.7666666666664</v>
      </c>
      <c r="K501" s="377">
        <v>8644</v>
      </c>
      <c r="L501" s="377">
        <v>8500.75</v>
      </c>
      <c r="M501" s="377">
        <v>4.6440000000000002E-2</v>
      </c>
      <c r="N501" s="1"/>
      <c r="O501" s="1"/>
    </row>
    <row r="502" spans="1:15" ht="12.75" customHeight="1">
      <c r="A502" s="30">
        <v>492</v>
      </c>
      <c r="B502" s="436" t="s">
        <v>559</v>
      </c>
      <c r="C502" s="377">
        <v>181.6</v>
      </c>
      <c r="D502" s="378">
        <v>182.83333333333334</v>
      </c>
      <c r="E502" s="378">
        <v>179.01666666666668</v>
      </c>
      <c r="F502" s="378">
        <v>176.43333333333334</v>
      </c>
      <c r="G502" s="378">
        <v>172.61666666666667</v>
      </c>
      <c r="H502" s="378">
        <v>185.41666666666669</v>
      </c>
      <c r="I502" s="378">
        <v>189.23333333333335</v>
      </c>
      <c r="J502" s="378">
        <v>191.81666666666669</v>
      </c>
      <c r="K502" s="377">
        <v>186.65</v>
      </c>
      <c r="L502" s="377">
        <v>180.25</v>
      </c>
      <c r="M502" s="377">
        <v>12.30749</v>
      </c>
      <c r="N502" s="1"/>
      <c r="O502" s="1"/>
    </row>
    <row r="503" spans="1:15" ht="12.75" customHeight="1">
      <c r="A503" s="30">
        <v>493</v>
      </c>
      <c r="B503" s="436" t="s">
        <v>560</v>
      </c>
      <c r="C503" s="377">
        <v>149.4</v>
      </c>
      <c r="D503" s="378">
        <v>149.31666666666666</v>
      </c>
      <c r="E503" s="378">
        <v>146.78333333333333</v>
      </c>
      <c r="F503" s="378">
        <v>144.16666666666666</v>
      </c>
      <c r="G503" s="378">
        <v>141.63333333333333</v>
      </c>
      <c r="H503" s="378">
        <v>151.93333333333334</v>
      </c>
      <c r="I503" s="378">
        <v>154.46666666666664</v>
      </c>
      <c r="J503" s="378">
        <v>157.08333333333334</v>
      </c>
      <c r="K503" s="377">
        <v>151.85</v>
      </c>
      <c r="L503" s="377">
        <v>146.69999999999999</v>
      </c>
      <c r="M503" s="377">
        <v>14.9413</v>
      </c>
      <c r="N503" s="1"/>
      <c r="O503" s="1"/>
    </row>
    <row r="504" spans="1:15" ht="12.75" customHeight="1">
      <c r="A504" s="30">
        <v>494</v>
      </c>
      <c r="B504" s="436" t="s">
        <v>561</v>
      </c>
      <c r="C504" s="377">
        <v>506.3</v>
      </c>
      <c r="D504" s="378">
        <v>513.88333333333333</v>
      </c>
      <c r="E504" s="378">
        <v>491.41666666666663</v>
      </c>
      <c r="F504" s="378">
        <v>476.5333333333333</v>
      </c>
      <c r="G504" s="378">
        <v>454.06666666666661</v>
      </c>
      <c r="H504" s="378">
        <v>528.76666666666665</v>
      </c>
      <c r="I504" s="378">
        <v>551.23333333333335</v>
      </c>
      <c r="J504" s="378">
        <v>566.11666666666667</v>
      </c>
      <c r="K504" s="377">
        <v>536.35</v>
      </c>
      <c r="L504" s="377">
        <v>499</v>
      </c>
      <c r="M504" s="377">
        <v>2.3079800000000001</v>
      </c>
      <c r="N504" s="1"/>
      <c r="O504" s="1"/>
    </row>
    <row r="505" spans="1:15" ht="12.75" customHeight="1">
      <c r="A505" s="30">
        <v>495</v>
      </c>
      <c r="B505" s="436" t="s">
        <v>282</v>
      </c>
      <c r="C505" s="377">
        <v>1830.1</v>
      </c>
      <c r="D505" s="378">
        <v>1823.1000000000001</v>
      </c>
      <c r="E505" s="378">
        <v>1808.0000000000002</v>
      </c>
      <c r="F505" s="378">
        <v>1785.9</v>
      </c>
      <c r="G505" s="378">
        <v>1770.8000000000002</v>
      </c>
      <c r="H505" s="378">
        <v>1845.2000000000003</v>
      </c>
      <c r="I505" s="378">
        <v>1860.3000000000002</v>
      </c>
      <c r="J505" s="378">
        <v>1882.4000000000003</v>
      </c>
      <c r="K505" s="377">
        <v>1838.2</v>
      </c>
      <c r="L505" s="377">
        <v>1801</v>
      </c>
      <c r="M505" s="377">
        <v>1.10653</v>
      </c>
      <c r="N505" s="1"/>
      <c r="O505" s="1"/>
    </row>
    <row r="506" spans="1:15" ht="12.75" customHeight="1">
      <c r="A506" s="30">
        <v>496</v>
      </c>
      <c r="B506" s="436" t="s">
        <v>214</v>
      </c>
      <c r="C506" s="377">
        <v>621.15</v>
      </c>
      <c r="D506" s="378">
        <v>623.93333333333328</v>
      </c>
      <c r="E506" s="378">
        <v>616.21666666666658</v>
      </c>
      <c r="F506" s="378">
        <v>611.2833333333333</v>
      </c>
      <c r="G506" s="378">
        <v>603.56666666666661</v>
      </c>
      <c r="H506" s="378">
        <v>628.86666666666656</v>
      </c>
      <c r="I506" s="378">
        <v>636.58333333333326</v>
      </c>
      <c r="J506" s="378">
        <v>641.51666666666654</v>
      </c>
      <c r="K506" s="377">
        <v>631.65</v>
      </c>
      <c r="L506" s="377">
        <v>619</v>
      </c>
      <c r="M506" s="377">
        <v>86.913830000000004</v>
      </c>
      <c r="N506" s="1"/>
      <c r="O506" s="1"/>
    </row>
    <row r="507" spans="1:15" ht="12.75" customHeight="1">
      <c r="A507" s="30">
        <v>497</v>
      </c>
      <c r="B507" s="436" t="s">
        <v>562</v>
      </c>
      <c r="C507" s="377">
        <v>422.4</v>
      </c>
      <c r="D507" s="378">
        <v>419.90000000000003</v>
      </c>
      <c r="E507" s="378">
        <v>414.50000000000006</v>
      </c>
      <c r="F507" s="378">
        <v>406.6</v>
      </c>
      <c r="G507" s="378">
        <v>401.20000000000005</v>
      </c>
      <c r="H507" s="378">
        <v>427.80000000000007</v>
      </c>
      <c r="I507" s="378">
        <v>433.20000000000005</v>
      </c>
      <c r="J507" s="378">
        <v>441.10000000000008</v>
      </c>
      <c r="K507" s="377">
        <v>425.3</v>
      </c>
      <c r="L507" s="377">
        <v>412</v>
      </c>
      <c r="M507" s="377">
        <v>4.9618900000000004</v>
      </c>
      <c r="N507" s="1"/>
      <c r="O507" s="1"/>
    </row>
    <row r="508" spans="1:15" ht="12.75" customHeight="1">
      <c r="A508" s="30">
        <v>498</v>
      </c>
      <c r="B508" s="436" t="s">
        <v>283</v>
      </c>
      <c r="C508" s="377">
        <v>13.8</v>
      </c>
      <c r="D508" s="378">
        <v>13.800000000000002</v>
      </c>
      <c r="E508" s="378">
        <v>13.700000000000005</v>
      </c>
      <c r="F508" s="378">
        <v>13.600000000000001</v>
      </c>
      <c r="G508" s="378">
        <v>13.500000000000004</v>
      </c>
      <c r="H508" s="378">
        <v>13.900000000000006</v>
      </c>
      <c r="I508" s="378">
        <v>14.000000000000004</v>
      </c>
      <c r="J508" s="378">
        <v>14.100000000000007</v>
      </c>
      <c r="K508" s="377">
        <v>13.9</v>
      </c>
      <c r="L508" s="377">
        <v>13.7</v>
      </c>
      <c r="M508" s="377">
        <v>795.19938000000002</v>
      </c>
      <c r="N508" s="1"/>
      <c r="O508" s="1"/>
    </row>
    <row r="509" spans="1:15" ht="12.75" customHeight="1">
      <c r="A509" s="30">
        <v>499</v>
      </c>
      <c r="B509" s="436" t="s">
        <v>215</v>
      </c>
      <c r="C509" s="377">
        <v>317.55</v>
      </c>
      <c r="D509" s="378">
        <v>314.88333333333333</v>
      </c>
      <c r="E509" s="378">
        <v>311.26666666666665</v>
      </c>
      <c r="F509" s="378">
        <v>304.98333333333335</v>
      </c>
      <c r="G509" s="378">
        <v>301.36666666666667</v>
      </c>
      <c r="H509" s="378">
        <v>321.16666666666663</v>
      </c>
      <c r="I509" s="378">
        <v>324.7833333333333</v>
      </c>
      <c r="J509" s="378">
        <v>331.06666666666661</v>
      </c>
      <c r="K509" s="377">
        <v>318.5</v>
      </c>
      <c r="L509" s="377">
        <v>308.60000000000002</v>
      </c>
      <c r="M509" s="377">
        <v>74.011039999999994</v>
      </c>
      <c r="N509" s="1"/>
      <c r="O509" s="1"/>
    </row>
    <row r="510" spans="1:15" ht="12.75" customHeight="1">
      <c r="A510" s="30">
        <v>500</v>
      </c>
      <c r="B510" s="436" t="s">
        <v>563</v>
      </c>
      <c r="C510" s="377">
        <v>474</v>
      </c>
      <c r="D510" s="378">
        <v>470.7833333333333</v>
      </c>
      <c r="E510" s="378">
        <v>454.91666666666663</v>
      </c>
      <c r="F510" s="378">
        <v>435.83333333333331</v>
      </c>
      <c r="G510" s="378">
        <v>419.96666666666664</v>
      </c>
      <c r="H510" s="378">
        <v>489.86666666666662</v>
      </c>
      <c r="I510" s="378">
        <v>505.73333333333329</v>
      </c>
      <c r="J510" s="378">
        <v>524.81666666666661</v>
      </c>
      <c r="K510" s="377">
        <v>486.65</v>
      </c>
      <c r="L510" s="377">
        <v>451.7</v>
      </c>
      <c r="M510" s="377">
        <v>46.938409999999998</v>
      </c>
      <c r="N510" s="1"/>
      <c r="O510" s="1"/>
    </row>
    <row r="511" spans="1:15" ht="12.75" customHeight="1">
      <c r="A511" s="30">
        <v>501</v>
      </c>
      <c r="B511" s="436" t="s">
        <v>564</v>
      </c>
      <c r="C511" s="377">
        <v>1789.35</v>
      </c>
      <c r="D511" s="378">
        <v>1795.1166666666668</v>
      </c>
      <c r="E511" s="378">
        <v>1769.2333333333336</v>
      </c>
      <c r="F511" s="378">
        <v>1749.1166666666668</v>
      </c>
      <c r="G511" s="378">
        <v>1723.2333333333336</v>
      </c>
      <c r="H511" s="378">
        <v>1815.2333333333336</v>
      </c>
      <c r="I511" s="378">
        <v>1841.1166666666668</v>
      </c>
      <c r="J511" s="378">
        <v>1861.2333333333336</v>
      </c>
      <c r="K511" s="377">
        <v>1821</v>
      </c>
      <c r="L511" s="377">
        <v>1775</v>
      </c>
      <c r="M511" s="377">
        <v>0.53452999999999995</v>
      </c>
      <c r="N511" s="1"/>
      <c r="O511" s="1"/>
    </row>
    <row r="512" spans="1:15" ht="12.75" customHeight="1">
      <c r="A512" s="314"/>
      <c r="B512" s="314"/>
      <c r="C512" s="315"/>
      <c r="D512" s="315"/>
      <c r="E512" s="315"/>
      <c r="F512" s="315"/>
      <c r="G512" s="315"/>
      <c r="H512" s="315"/>
      <c r="I512" s="315"/>
      <c r="J512" s="314"/>
      <c r="K512" s="314"/>
      <c r="L512" s="314"/>
      <c r="M512" s="316"/>
      <c r="N512" s="1"/>
      <c r="O512" s="1"/>
    </row>
    <row r="513" spans="1:15" ht="12.75" customHeight="1">
      <c r="A513" s="314"/>
      <c r="B513" s="314"/>
      <c r="C513" s="315"/>
      <c r="D513" s="315"/>
      <c r="E513" s="315"/>
      <c r="F513" s="315"/>
      <c r="G513" s="315"/>
      <c r="H513" s="315"/>
      <c r="I513" s="315"/>
      <c r="J513" s="314"/>
      <c r="K513" s="314"/>
      <c r="L513" s="314"/>
      <c r="M513" s="316"/>
      <c r="N513" s="1"/>
      <c r="O513" s="1"/>
    </row>
    <row r="514" spans="1:15" ht="12.75" customHeight="1">
      <c r="A514" s="314"/>
      <c r="B514" s="314"/>
      <c r="C514" s="315"/>
      <c r="D514" s="315"/>
      <c r="E514" s="315"/>
      <c r="F514" s="315"/>
      <c r="G514" s="315"/>
      <c r="H514" s="315"/>
      <c r="I514" s="315"/>
      <c r="J514" s="314"/>
      <c r="K514" s="314"/>
      <c r="L514" s="314"/>
      <c r="M514" s="316"/>
      <c r="N514" s="1"/>
      <c r="O514" s="1"/>
    </row>
    <row r="515" spans="1:15" ht="12.75" customHeight="1">
      <c r="A515" s="314"/>
      <c r="B515" s="314"/>
      <c r="C515" s="315"/>
      <c r="D515" s="315"/>
      <c r="E515" s="315"/>
      <c r="F515" s="315"/>
      <c r="G515" s="315"/>
      <c r="H515" s="315"/>
      <c r="I515" s="315"/>
      <c r="J515" s="314"/>
      <c r="K515" s="314"/>
      <c r="L515" s="314"/>
      <c r="M515" s="3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7"/>
      <c r="B5" s="478"/>
      <c r="C5" s="477"/>
      <c r="D5" s="47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5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9" t="s">
        <v>567</v>
      </c>
      <c r="C7" s="478"/>
      <c r="D7" s="7">
        <f>Main!B10</f>
        <v>44581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44580</v>
      </c>
      <c r="B10" s="29">
        <v>540615</v>
      </c>
      <c r="C10" s="28" t="s">
        <v>1090</v>
      </c>
      <c r="D10" s="28" t="s">
        <v>1091</v>
      </c>
      <c r="E10" s="28" t="s">
        <v>577</v>
      </c>
      <c r="F10" s="87">
        <v>72999</v>
      </c>
      <c r="G10" s="29">
        <v>18.97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44580</v>
      </c>
      <c r="B11" s="29">
        <v>543269</v>
      </c>
      <c r="C11" s="28" t="s">
        <v>1092</v>
      </c>
      <c r="D11" s="28" t="s">
        <v>1093</v>
      </c>
      <c r="E11" s="28" t="s">
        <v>577</v>
      </c>
      <c r="F11" s="87">
        <v>8000</v>
      </c>
      <c r="G11" s="29">
        <v>54.35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44580</v>
      </c>
      <c r="B12" s="29">
        <v>543443</v>
      </c>
      <c r="C12" s="28" t="s">
        <v>1094</v>
      </c>
      <c r="D12" s="28" t="s">
        <v>1095</v>
      </c>
      <c r="E12" s="28" t="s">
        <v>576</v>
      </c>
      <c r="F12" s="87">
        <v>60000</v>
      </c>
      <c r="G12" s="29">
        <v>26.74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44580</v>
      </c>
      <c r="B13" s="29">
        <v>539288</v>
      </c>
      <c r="C13" s="28" t="s">
        <v>876</v>
      </c>
      <c r="D13" s="28" t="s">
        <v>1016</v>
      </c>
      <c r="E13" s="28" t="s">
        <v>577</v>
      </c>
      <c r="F13" s="87">
        <v>22619</v>
      </c>
      <c r="G13" s="29">
        <v>55.44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44580</v>
      </c>
      <c r="B14" s="29">
        <v>539288</v>
      </c>
      <c r="C14" s="28" t="s">
        <v>876</v>
      </c>
      <c r="D14" s="28" t="s">
        <v>1096</v>
      </c>
      <c r="E14" s="28" t="s">
        <v>577</v>
      </c>
      <c r="F14" s="87">
        <v>50193</v>
      </c>
      <c r="G14" s="29">
        <v>55.43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44580</v>
      </c>
      <c r="B15" s="29">
        <v>539288</v>
      </c>
      <c r="C15" s="28" t="s">
        <v>876</v>
      </c>
      <c r="D15" s="28" t="s">
        <v>1097</v>
      </c>
      <c r="E15" s="28" t="s">
        <v>576</v>
      </c>
      <c r="F15" s="87">
        <v>25000</v>
      </c>
      <c r="G15" s="29">
        <v>55.3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44580</v>
      </c>
      <c r="B16" s="29">
        <v>539288</v>
      </c>
      <c r="C16" s="28" t="s">
        <v>876</v>
      </c>
      <c r="D16" s="28" t="s">
        <v>1097</v>
      </c>
      <c r="E16" s="28" t="s">
        <v>577</v>
      </c>
      <c r="F16" s="87">
        <v>24770</v>
      </c>
      <c r="G16" s="29">
        <v>55.44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44580</v>
      </c>
      <c r="B17" s="29">
        <v>539288</v>
      </c>
      <c r="C17" s="28" t="s">
        <v>876</v>
      </c>
      <c r="D17" s="28" t="s">
        <v>1018</v>
      </c>
      <c r="E17" s="28" t="s">
        <v>577</v>
      </c>
      <c r="F17" s="87">
        <v>35901</v>
      </c>
      <c r="G17" s="29">
        <v>55.45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44580</v>
      </c>
      <c r="B18" s="29">
        <v>539288</v>
      </c>
      <c r="C18" s="28" t="s">
        <v>876</v>
      </c>
      <c r="D18" s="28" t="s">
        <v>1098</v>
      </c>
      <c r="E18" s="28" t="s">
        <v>577</v>
      </c>
      <c r="F18" s="87">
        <v>25000</v>
      </c>
      <c r="G18" s="29">
        <v>55.36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44580</v>
      </c>
      <c r="B19" s="29">
        <v>539288</v>
      </c>
      <c r="C19" s="28" t="s">
        <v>876</v>
      </c>
      <c r="D19" s="28" t="s">
        <v>1019</v>
      </c>
      <c r="E19" s="28" t="s">
        <v>576</v>
      </c>
      <c r="F19" s="87">
        <v>56866</v>
      </c>
      <c r="G19" s="29">
        <v>55.44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44580</v>
      </c>
      <c r="B20" s="29">
        <v>539288</v>
      </c>
      <c r="C20" s="28" t="s">
        <v>876</v>
      </c>
      <c r="D20" s="28" t="s">
        <v>1019</v>
      </c>
      <c r="E20" s="28" t="s">
        <v>577</v>
      </c>
      <c r="F20" s="87">
        <v>56866</v>
      </c>
      <c r="G20" s="29">
        <v>55.44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44580</v>
      </c>
      <c r="B21" s="29">
        <v>539288</v>
      </c>
      <c r="C21" s="28" t="s">
        <v>876</v>
      </c>
      <c r="D21" s="28" t="s">
        <v>1017</v>
      </c>
      <c r="E21" s="28" t="s">
        <v>576</v>
      </c>
      <c r="F21" s="87">
        <v>15000</v>
      </c>
      <c r="G21" s="29">
        <v>55.3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44580</v>
      </c>
      <c r="B22" s="29">
        <v>539288</v>
      </c>
      <c r="C22" s="28" t="s">
        <v>876</v>
      </c>
      <c r="D22" s="28" t="s">
        <v>1017</v>
      </c>
      <c r="E22" s="28" t="s">
        <v>577</v>
      </c>
      <c r="F22" s="87">
        <v>60000</v>
      </c>
      <c r="G22" s="29">
        <v>55.45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44580</v>
      </c>
      <c r="B23" s="29">
        <v>539288</v>
      </c>
      <c r="C23" s="28" t="s">
        <v>876</v>
      </c>
      <c r="D23" s="28" t="s">
        <v>1099</v>
      </c>
      <c r="E23" s="28" t="s">
        <v>576</v>
      </c>
      <c r="F23" s="87">
        <v>23166</v>
      </c>
      <c r="G23" s="29">
        <v>55.4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44580</v>
      </c>
      <c r="B24" s="29">
        <v>539288</v>
      </c>
      <c r="C24" s="28" t="s">
        <v>876</v>
      </c>
      <c r="D24" s="28" t="s">
        <v>1100</v>
      </c>
      <c r="E24" s="28" t="s">
        <v>576</v>
      </c>
      <c r="F24" s="87">
        <v>28101</v>
      </c>
      <c r="G24" s="29">
        <v>55.44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44580</v>
      </c>
      <c r="B25" s="29">
        <v>539288</v>
      </c>
      <c r="C25" s="28" t="s">
        <v>876</v>
      </c>
      <c r="D25" s="28" t="s">
        <v>978</v>
      </c>
      <c r="E25" s="28" t="s">
        <v>576</v>
      </c>
      <c r="F25" s="87">
        <v>114458</v>
      </c>
      <c r="G25" s="29">
        <v>55.39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44580</v>
      </c>
      <c r="B26" s="29">
        <v>539288</v>
      </c>
      <c r="C26" s="28" t="s">
        <v>876</v>
      </c>
      <c r="D26" s="28" t="s">
        <v>1099</v>
      </c>
      <c r="E26" s="28" t="s">
        <v>577</v>
      </c>
      <c r="F26" s="87">
        <v>23166</v>
      </c>
      <c r="G26" s="29">
        <v>55.45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44580</v>
      </c>
      <c r="B27" s="29">
        <v>539288</v>
      </c>
      <c r="C27" s="28" t="s">
        <v>876</v>
      </c>
      <c r="D27" s="28" t="s">
        <v>1100</v>
      </c>
      <c r="E27" s="28" t="s">
        <v>577</v>
      </c>
      <c r="F27" s="87">
        <v>28101</v>
      </c>
      <c r="G27" s="29">
        <v>55.44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44580</v>
      </c>
      <c r="B28" s="29">
        <v>539288</v>
      </c>
      <c r="C28" s="28" t="s">
        <v>876</v>
      </c>
      <c r="D28" s="28" t="s">
        <v>978</v>
      </c>
      <c r="E28" s="28" t="s">
        <v>577</v>
      </c>
      <c r="F28" s="87">
        <v>114458</v>
      </c>
      <c r="G28" s="29">
        <v>55.42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44580</v>
      </c>
      <c r="B29" s="29">
        <v>539621</v>
      </c>
      <c r="C29" s="28" t="s">
        <v>1101</v>
      </c>
      <c r="D29" s="28" t="s">
        <v>1102</v>
      </c>
      <c r="E29" s="28" t="s">
        <v>576</v>
      </c>
      <c r="F29" s="87">
        <v>90000</v>
      </c>
      <c r="G29" s="29">
        <v>31.69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44580</v>
      </c>
      <c r="B30" s="29">
        <v>539621</v>
      </c>
      <c r="C30" s="28" t="s">
        <v>1101</v>
      </c>
      <c r="D30" s="28" t="s">
        <v>1103</v>
      </c>
      <c r="E30" s="28" t="s">
        <v>576</v>
      </c>
      <c r="F30" s="87">
        <v>30000</v>
      </c>
      <c r="G30" s="29">
        <v>32.85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44580</v>
      </c>
      <c r="B31" s="29">
        <v>539621</v>
      </c>
      <c r="C31" s="28" t="s">
        <v>1101</v>
      </c>
      <c r="D31" s="28" t="s">
        <v>1104</v>
      </c>
      <c r="E31" s="28" t="s">
        <v>577</v>
      </c>
      <c r="F31" s="87">
        <v>38585</v>
      </c>
      <c r="G31" s="29">
        <v>32.44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44580</v>
      </c>
      <c r="B32" s="29">
        <v>539621</v>
      </c>
      <c r="C32" s="28" t="s">
        <v>1101</v>
      </c>
      <c r="D32" s="28" t="s">
        <v>1105</v>
      </c>
      <c r="E32" s="28" t="s">
        <v>577</v>
      </c>
      <c r="F32" s="87">
        <v>145620</v>
      </c>
      <c r="G32" s="29">
        <v>31.27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44580</v>
      </c>
      <c r="B33" s="29">
        <v>539621</v>
      </c>
      <c r="C33" s="28" t="s">
        <v>1101</v>
      </c>
      <c r="D33" s="28" t="s">
        <v>1106</v>
      </c>
      <c r="E33" s="28" t="s">
        <v>577</v>
      </c>
      <c r="F33" s="87">
        <v>40800</v>
      </c>
      <c r="G33" s="29">
        <v>32.22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44580</v>
      </c>
      <c r="B34" s="29">
        <v>539621</v>
      </c>
      <c r="C34" s="28" t="s">
        <v>1101</v>
      </c>
      <c r="D34" s="28" t="s">
        <v>1038</v>
      </c>
      <c r="E34" s="28" t="s">
        <v>576</v>
      </c>
      <c r="F34" s="87">
        <v>55000</v>
      </c>
      <c r="G34" s="29">
        <v>31.6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44580</v>
      </c>
      <c r="B35" s="29">
        <v>531752</v>
      </c>
      <c r="C35" s="28" t="s">
        <v>1107</v>
      </c>
      <c r="D35" s="28" t="s">
        <v>995</v>
      </c>
      <c r="E35" s="28" t="s">
        <v>576</v>
      </c>
      <c r="F35" s="87">
        <v>4278501</v>
      </c>
      <c r="G35" s="29">
        <v>1.07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44580</v>
      </c>
      <c r="B36" s="29">
        <v>543439</v>
      </c>
      <c r="C36" s="28" t="s">
        <v>884</v>
      </c>
      <c r="D36" s="28" t="s">
        <v>993</v>
      </c>
      <c r="E36" s="28" t="s">
        <v>577</v>
      </c>
      <c r="F36" s="87">
        <v>20000</v>
      </c>
      <c r="G36" s="29">
        <v>42.45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44580</v>
      </c>
      <c r="B37" s="29">
        <v>543439</v>
      </c>
      <c r="C37" s="28" t="s">
        <v>884</v>
      </c>
      <c r="D37" s="28" t="s">
        <v>859</v>
      </c>
      <c r="E37" s="28" t="s">
        <v>577</v>
      </c>
      <c r="F37" s="87">
        <v>30000</v>
      </c>
      <c r="G37" s="29">
        <v>41.85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44580</v>
      </c>
      <c r="B38" s="29">
        <v>530249</v>
      </c>
      <c r="C38" s="28" t="s">
        <v>1108</v>
      </c>
      <c r="D38" s="28" t="s">
        <v>1109</v>
      </c>
      <c r="E38" s="28" t="s">
        <v>576</v>
      </c>
      <c r="F38" s="87">
        <v>25000</v>
      </c>
      <c r="G38" s="29">
        <v>24.86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44580</v>
      </c>
      <c r="B39" s="29">
        <v>534691</v>
      </c>
      <c r="C39" s="28" t="s">
        <v>1110</v>
      </c>
      <c r="D39" s="28" t="s">
        <v>1111</v>
      </c>
      <c r="E39" s="28" t="s">
        <v>576</v>
      </c>
      <c r="F39" s="87">
        <v>84976</v>
      </c>
      <c r="G39" s="29">
        <v>28.8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44580</v>
      </c>
      <c r="B40" s="29">
        <v>534691</v>
      </c>
      <c r="C40" s="28" t="s">
        <v>1110</v>
      </c>
      <c r="D40" s="28" t="s">
        <v>859</v>
      </c>
      <c r="E40" s="28" t="s">
        <v>576</v>
      </c>
      <c r="F40" s="87">
        <v>2183</v>
      </c>
      <c r="G40" s="29">
        <v>28.8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44580</v>
      </c>
      <c r="B41" s="29">
        <v>534691</v>
      </c>
      <c r="C41" s="28" t="s">
        <v>1110</v>
      </c>
      <c r="D41" s="28" t="s">
        <v>1036</v>
      </c>
      <c r="E41" s="28" t="s">
        <v>576</v>
      </c>
      <c r="F41" s="87">
        <v>40395</v>
      </c>
      <c r="G41" s="29">
        <v>26.56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44580</v>
      </c>
      <c r="B42" s="29">
        <v>534691</v>
      </c>
      <c r="C42" s="28" t="s">
        <v>1110</v>
      </c>
      <c r="D42" s="28" t="s">
        <v>1036</v>
      </c>
      <c r="E42" s="28" t="s">
        <v>577</v>
      </c>
      <c r="F42" s="87">
        <v>66385</v>
      </c>
      <c r="G42" s="29">
        <v>28.67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44580</v>
      </c>
      <c r="B43" s="29">
        <v>534691</v>
      </c>
      <c r="C43" s="28" t="s">
        <v>1110</v>
      </c>
      <c r="D43" s="28" t="s">
        <v>859</v>
      </c>
      <c r="E43" s="28" t="s">
        <v>577</v>
      </c>
      <c r="F43" s="87">
        <v>80002</v>
      </c>
      <c r="G43" s="29">
        <v>28.8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44580</v>
      </c>
      <c r="B44" s="29">
        <v>534691</v>
      </c>
      <c r="C44" s="28" t="s">
        <v>1110</v>
      </c>
      <c r="D44" s="28" t="s">
        <v>1112</v>
      </c>
      <c r="E44" s="28" t="s">
        <v>577</v>
      </c>
      <c r="F44" s="87">
        <v>63783</v>
      </c>
      <c r="G44" s="29">
        <v>26.19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44580</v>
      </c>
      <c r="B45" s="29">
        <v>524752</v>
      </c>
      <c r="C45" s="28" t="s">
        <v>1113</v>
      </c>
      <c r="D45" s="28" t="s">
        <v>1114</v>
      </c>
      <c r="E45" s="28" t="s">
        <v>577</v>
      </c>
      <c r="F45" s="87">
        <v>140000</v>
      </c>
      <c r="G45" s="29">
        <v>91.37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44580</v>
      </c>
      <c r="B46" s="29">
        <v>539267</v>
      </c>
      <c r="C46" s="28" t="s">
        <v>1020</v>
      </c>
      <c r="D46" s="28" t="s">
        <v>1021</v>
      </c>
      <c r="E46" s="28" t="s">
        <v>577</v>
      </c>
      <c r="F46" s="87">
        <v>120000</v>
      </c>
      <c r="G46" s="29">
        <v>28.81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44580</v>
      </c>
      <c r="B47" s="29">
        <v>542724</v>
      </c>
      <c r="C47" s="28" t="s">
        <v>959</v>
      </c>
      <c r="D47" s="28" t="s">
        <v>1115</v>
      </c>
      <c r="E47" s="28" t="s">
        <v>576</v>
      </c>
      <c r="F47" s="87">
        <v>556949</v>
      </c>
      <c r="G47" s="29">
        <v>9.6199999999999992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44580</v>
      </c>
      <c r="B48" s="29">
        <v>542724</v>
      </c>
      <c r="C48" s="28" t="s">
        <v>959</v>
      </c>
      <c r="D48" s="28" t="s">
        <v>1115</v>
      </c>
      <c r="E48" s="28" t="s">
        <v>577</v>
      </c>
      <c r="F48" s="87">
        <v>557570</v>
      </c>
      <c r="G48" s="29">
        <v>9.52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44580</v>
      </c>
      <c r="B49" s="29">
        <v>542724</v>
      </c>
      <c r="C49" s="28" t="s">
        <v>959</v>
      </c>
      <c r="D49" s="28" t="s">
        <v>1102</v>
      </c>
      <c r="E49" s="28" t="s">
        <v>576</v>
      </c>
      <c r="F49" s="87">
        <v>426915</v>
      </c>
      <c r="G49" s="29">
        <v>9.24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44580</v>
      </c>
      <c r="B50" s="29">
        <v>542724</v>
      </c>
      <c r="C50" s="28" t="s">
        <v>959</v>
      </c>
      <c r="D50" s="28" t="s">
        <v>1102</v>
      </c>
      <c r="E50" s="28" t="s">
        <v>577</v>
      </c>
      <c r="F50" s="87">
        <v>426915</v>
      </c>
      <c r="G50" s="29">
        <v>9.3000000000000007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44580</v>
      </c>
      <c r="B51" s="29">
        <v>542724</v>
      </c>
      <c r="C51" s="28" t="s">
        <v>959</v>
      </c>
      <c r="D51" s="28" t="s">
        <v>859</v>
      </c>
      <c r="E51" s="28" t="s">
        <v>577</v>
      </c>
      <c r="F51" s="87">
        <v>500000</v>
      </c>
      <c r="G51" s="29">
        <v>9.11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44580</v>
      </c>
      <c r="B52" s="29">
        <v>533149</v>
      </c>
      <c r="C52" s="28" t="s">
        <v>986</v>
      </c>
      <c r="D52" s="28" t="s">
        <v>1116</v>
      </c>
      <c r="E52" s="28" t="s">
        <v>577</v>
      </c>
      <c r="F52" s="87">
        <v>300000</v>
      </c>
      <c r="G52" s="29">
        <v>5.72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44580</v>
      </c>
      <c r="B53" s="29">
        <v>543444</v>
      </c>
      <c r="C53" s="28" t="s">
        <v>1022</v>
      </c>
      <c r="D53" s="28" t="s">
        <v>1117</v>
      </c>
      <c r="E53" s="28" t="s">
        <v>576</v>
      </c>
      <c r="F53" s="87">
        <v>12000</v>
      </c>
      <c r="G53" s="29">
        <v>44.4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44580</v>
      </c>
      <c r="B54" s="29">
        <v>543444</v>
      </c>
      <c r="C54" s="28" t="s">
        <v>1022</v>
      </c>
      <c r="D54" s="28" t="s">
        <v>1117</v>
      </c>
      <c r="E54" s="28" t="s">
        <v>577</v>
      </c>
      <c r="F54" s="87">
        <v>15000</v>
      </c>
      <c r="G54" s="29">
        <v>45.27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44580</v>
      </c>
      <c r="B55" s="29">
        <v>543444</v>
      </c>
      <c r="C55" s="28" t="s">
        <v>1022</v>
      </c>
      <c r="D55" s="28" t="s">
        <v>1118</v>
      </c>
      <c r="E55" s="28" t="s">
        <v>576</v>
      </c>
      <c r="F55" s="87">
        <v>21000</v>
      </c>
      <c r="G55" s="29">
        <v>48.95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44580</v>
      </c>
      <c r="B56" s="29">
        <v>504397</v>
      </c>
      <c r="C56" s="28" t="s">
        <v>1119</v>
      </c>
      <c r="D56" s="28" t="s">
        <v>1120</v>
      </c>
      <c r="E56" s="28" t="s">
        <v>576</v>
      </c>
      <c r="F56" s="87">
        <v>3092</v>
      </c>
      <c r="G56" s="29">
        <v>16.989999999999998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44580</v>
      </c>
      <c r="B57" s="29">
        <v>504397</v>
      </c>
      <c r="C57" s="28" t="s">
        <v>1119</v>
      </c>
      <c r="D57" s="28" t="s">
        <v>1120</v>
      </c>
      <c r="E57" s="28" t="s">
        <v>577</v>
      </c>
      <c r="F57" s="87">
        <v>25</v>
      </c>
      <c r="G57" s="29">
        <v>17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44580</v>
      </c>
      <c r="B58" s="29">
        <v>504397</v>
      </c>
      <c r="C58" s="28" t="s">
        <v>1119</v>
      </c>
      <c r="D58" s="28" t="s">
        <v>1121</v>
      </c>
      <c r="E58" s="28" t="s">
        <v>576</v>
      </c>
      <c r="F58" s="87">
        <v>3847</v>
      </c>
      <c r="G58" s="29">
        <v>16.600000000000001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44580</v>
      </c>
      <c r="B59" s="29">
        <v>504397</v>
      </c>
      <c r="C59" s="28" t="s">
        <v>1119</v>
      </c>
      <c r="D59" s="28" t="s">
        <v>1122</v>
      </c>
      <c r="E59" s="28" t="s">
        <v>576</v>
      </c>
      <c r="F59" s="87">
        <v>3903</v>
      </c>
      <c r="G59" s="29">
        <v>16.600000000000001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44580</v>
      </c>
      <c r="B60" s="29">
        <v>504397</v>
      </c>
      <c r="C60" s="28" t="s">
        <v>1119</v>
      </c>
      <c r="D60" s="28" t="s">
        <v>1123</v>
      </c>
      <c r="E60" s="28" t="s">
        <v>577</v>
      </c>
      <c r="F60" s="87">
        <v>15200</v>
      </c>
      <c r="G60" s="29">
        <v>16.8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44580</v>
      </c>
      <c r="B61" s="29">
        <v>504397</v>
      </c>
      <c r="C61" s="28" t="s">
        <v>1119</v>
      </c>
      <c r="D61" s="28" t="s">
        <v>1124</v>
      </c>
      <c r="E61" s="28" t="s">
        <v>576</v>
      </c>
      <c r="F61" s="87">
        <v>2725</v>
      </c>
      <c r="G61" s="29">
        <v>17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44580</v>
      </c>
      <c r="B62" s="29">
        <v>540936</v>
      </c>
      <c r="C62" s="18" t="s">
        <v>1023</v>
      </c>
      <c r="D62" s="18" t="s">
        <v>985</v>
      </c>
      <c r="E62" s="28" t="s">
        <v>576</v>
      </c>
      <c r="F62" s="87">
        <v>70447</v>
      </c>
      <c r="G62" s="29">
        <v>14.47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44580</v>
      </c>
      <c r="B63" s="29">
        <v>540936</v>
      </c>
      <c r="C63" s="28" t="s">
        <v>1023</v>
      </c>
      <c r="D63" s="28" t="s">
        <v>985</v>
      </c>
      <c r="E63" s="28" t="s">
        <v>577</v>
      </c>
      <c r="F63" s="87">
        <v>62666</v>
      </c>
      <c r="G63" s="29">
        <v>14.17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44580</v>
      </c>
      <c r="B64" s="29">
        <v>542918</v>
      </c>
      <c r="C64" s="28" t="s">
        <v>1125</v>
      </c>
      <c r="D64" s="28" t="s">
        <v>1126</v>
      </c>
      <c r="E64" s="28" t="s">
        <v>576</v>
      </c>
      <c r="F64" s="87">
        <v>25500</v>
      </c>
      <c r="G64" s="29">
        <v>96.82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44580</v>
      </c>
      <c r="B65" s="29">
        <v>523277</v>
      </c>
      <c r="C65" s="28" t="s">
        <v>1127</v>
      </c>
      <c r="D65" s="28" t="s">
        <v>934</v>
      </c>
      <c r="E65" s="28" t="s">
        <v>576</v>
      </c>
      <c r="F65" s="87">
        <v>1100000</v>
      </c>
      <c r="G65" s="29">
        <v>1.73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44580</v>
      </c>
      <c r="B66" s="29">
        <v>523277</v>
      </c>
      <c r="C66" s="28" t="s">
        <v>1127</v>
      </c>
      <c r="D66" s="28" t="s">
        <v>934</v>
      </c>
      <c r="E66" s="28" t="s">
        <v>577</v>
      </c>
      <c r="F66" s="87">
        <v>4775527</v>
      </c>
      <c r="G66" s="29">
        <v>1.71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44580</v>
      </c>
      <c r="B67" s="29">
        <v>540377</v>
      </c>
      <c r="C67" s="28" t="s">
        <v>1024</v>
      </c>
      <c r="D67" s="28" t="s">
        <v>1128</v>
      </c>
      <c r="E67" s="28" t="s">
        <v>577</v>
      </c>
      <c r="F67" s="87">
        <v>18000</v>
      </c>
      <c r="G67" s="29">
        <v>34.700000000000003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44580</v>
      </c>
      <c r="B68" s="29">
        <v>540377</v>
      </c>
      <c r="C68" s="28" t="s">
        <v>1024</v>
      </c>
      <c r="D68" s="28" t="s">
        <v>1129</v>
      </c>
      <c r="E68" s="28" t="s">
        <v>577</v>
      </c>
      <c r="F68" s="87">
        <v>18000</v>
      </c>
      <c r="G68" s="29">
        <v>34.700000000000003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44580</v>
      </c>
      <c r="B69" s="29">
        <v>540377</v>
      </c>
      <c r="C69" s="28" t="s">
        <v>1024</v>
      </c>
      <c r="D69" s="28" t="s">
        <v>1130</v>
      </c>
      <c r="E69" s="28" t="s">
        <v>576</v>
      </c>
      <c r="F69" s="87">
        <v>30000</v>
      </c>
      <c r="G69" s="29">
        <v>34.700000000000003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44580</v>
      </c>
      <c r="B70" s="29">
        <v>540377</v>
      </c>
      <c r="C70" s="28" t="s">
        <v>1024</v>
      </c>
      <c r="D70" s="28" t="s">
        <v>1025</v>
      </c>
      <c r="E70" s="28" t="s">
        <v>577</v>
      </c>
      <c r="F70" s="87">
        <v>30000</v>
      </c>
      <c r="G70" s="29">
        <v>34.700000000000003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44580</v>
      </c>
      <c r="B71" s="29">
        <v>540377</v>
      </c>
      <c r="C71" s="28" t="s">
        <v>1024</v>
      </c>
      <c r="D71" s="28" t="s">
        <v>1026</v>
      </c>
      <c r="E71" s="28" t="s">
        <v>576</v>
      </c>
      <c r="F71" s="87">
        <v>12000</v>
      </c>
      <c r="G71" s="29">
        <v>34.700000000000003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44580</v>
      </c>
      <c r="B72" s="29">
        <v>540377</v>
      </c>
      <c r="C72" s="28" t="s">
        <v>1024</v>
      </c>
      <c r="D72" s="28" t="s">
        <v>1131</v>
      </c>
      <c r="E72" s="28" t="s">
        <v>576</v>
      </c>
      <c r="F72" s="87">
        <v>36000</v>
      </c>
      <c r="G72" s="29">
        <v>34.700000000000003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44580</v>
      </c>
      <c r="B73" s="29">
        <v>540377</v>
      </c>
      <c r="C73" s="28" t="s">
        <v>1024</v>
      </c>
      <c r="D73" s="28" t="s">
        <v>1026</v>
      </c>
      <c r="E73" s="28" t="s">
        <v>577</v>
      </c>
      <c r="F73" s="87">
        <v>102000</v>
      </c>
      <c r="G73" s="29">
        <v>34.700000000000003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44580</v>
      </c>
      <c r="B74" s="29">
        <v>540377</v>
      </c>
      <c r="C74" s="28" t="s">
        <v>1024</v>
      </c>
      <c r="D74" s="28" t="s">
        <v>1132</v>
      </c>
      <c r="E74" s="28" t="s">
        <v>576</v>
      </c>
      <c r="F74" s="87">
        <v>72000</v>
      </c>
      <c r="G74" s="29">
        <v>34.700000000000003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44580</v>
      </c>
      <c r="B75" s="29">
        <v>540377</v>
      </c>
      <c r="C75" s="28" t="s">
        <v>1024</v>
      </c>
      <c r="D75" s="28" t="s">
        <v>1133</v>
      </c>
      <c r="E75" s="28" t="s">
        <v>576</v>
      </c>
      <c r="F75" s="87">
        <v>18000</v>
      </c>
      <c r="G75" s="29">
        <v>34.700000000000003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44580</v>
      </c>
      <c r="B76" s="29">
        <v>540377</v>
      </c>
      <c r="C76" s="28" t="s">
        <v>1024</v>
      </c>
      <c r="D76" s="28" t="s">
        <v>1134</v>
      </c>
      <c r="E76" s="28" t="s">
        <v>576</v>
      </c>
      <c r="F76" s="87">
        <v>18000</v>
      </c>
      <c r="G76" s="29">
        <v>34.700000000000003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44580</v>
      </c>
      <c r="B77" s="29">
        <v>540377</v>
      </c>
      <c r="C77" s="28" t="s">
        <v>1024</v>
      </c>
      <c r="D77" s="28" t="s">
        <v>1135</v>
      </c>
      <c r="E77" s="28" t="s">
        <v>577</v>
      </c>
      <c r="F77" s="87">
        <v>54000</v>
      </c>
      <c r="G77" s="29">
        <v>34.700000000000003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44580</v>
      </c>
      <c r="B78" s="29">
        <v>540134</v>
      </c>
      <c r="C78" s="28" t="s">
        <v>1027</v>
      </c>
      <c r="D78" s="28" t="s">
        <v>1028</v>
      </c>
      <c r="E78" s="28" t="s">
        <v>576</v>
      </c>
      <c r="F78" s="87">
        <v>90203</v>
      </c>
      <c r="G78" s="29">
        <v>4.17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44580</v>
      </c>
      <c r="B79" s="29">
        <v>540134</v>
      </c>
      <c r="C79" s="28" t="s">
        <v>1027</v>
      </c>
      <c r="D79" s="28" t="s">
        <v>1136</v>
      </c>
      <c r="E79" s="28" t="s">
        <v>577</v>
      </c>
      <c r="F79" s="87">
        <v>34900</v>
      </c>
      <c r="G79" s="29">
        <v>4.18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44580</v>
      </c>
      <c r="B80" s="29">
        <v>541983</v>
      </c>
      <c r="C80" s="28" t="s">
        <v>1029</v>
      </c>
      <c r="D80" s="28" t="s">
        <v>1032</v>
      </c>
      <c r="E80" s="28" t="s">
        <v>576</v>
      </c>
      <c r="F80" s="87">
        <v>60000</v>
      </c>
      <c r="G80" s="29">
        <v>7.33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44580</v>
      </c>
      <c r="B81" s="29">
        <v>541983</v>
      </c>
      <c r="C81" s="28" t="s">
        <v>1029</v>
      </c>
      <c r="D81" s="28" t="s">
        <v>1031</v>
      </c>
      <c r="E81" s="28" t="s">
        <v>577</v>
      </c>
      <c r="F81" s="87">
        <v>100000</v>
      </c>
      <c r="G81" s="29">
        <v>7.33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44580</v>
      </c>
      <c r="B82" s="29">
        <v>541983</v>
      </c>
      <c r="C82" s="28" t="s">
        <v>1029</v>
      </c>
      <c r="D82" s="28" t="s">
        <v>1030</v>
      </c>
      <c r="E82" s="28" t="s">
        <v>577</v>
      </c>
      <c r="F82" s="87">
        <v>200000</v>
      </c>
      <c r="G82" s="29">
        <v>7.33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44580</v>
      </c>
      <c r="B83" s="29">
        <v>532154</v>
      </c>
      <c r="C83" s="28" t="s">
        <v>960</v>
      </c>
      <c r="D83" s="28" t="s">
        <v>1137</v>
      </c>
      <c r="E83" s="28" t="s">
        <v>576</v>
      </c>
      <c r="F83" s="87">
        <v>3000000</v>
      </c>
      <c r="G83" s="29">
        <v>1.1499999999999999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44580</v>
      </c>
      <c r="B84" s="29">
        <v>532154</v>
      </c>
      <c r="C84" s="28" t="s">
        <v>960</v>
      </c>
      <c r="D84" s="28" t="s">
        <v>934</v>
      </c>
      <c r="E84" s="28" t="s">
        <v>576</v>
      </c>
      <c r="F84" s="87">
        <v>5000000</v>
      </c>
      <c r="G84" s="29">
        <v>1.1499999999999999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44580</v>
      </c>
      <c r="B85" s="29">
        <v>539679</v>
      </c>
      <c r="C85" s="28" t="s">
        <v>1138</v>
      </c>
      <c r="D85" s="28" t="s">
        <v>1139</v>
      </c>
      <c r="E85" s="28" t="s">
        <v>576</v>
      </c>
      <c r="F85" s="87">
        <v>250250</v>
      </c>
      <c r="G85" s="29">
        <v>12.06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44580</v>
      </c>
      <c r="B86" s="29">
        <v>539679</v>
      </c>
      <c r="C86" s="28" t="s">
        <v>1138</v>
      </c>
      <c r="D86" s="28" t="s">
        <v>1140</v>
      </c>
      <c r="E86" s="28" t="s">
        <v>577</v>
      </c>
      <c r="F86" s="87">
        <v>214000</v>
      </c>
      <c r="G86" s="29">
        <v>12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44580</v>
      </c>
      <c r="B87" s="29">
        <v>539679</v>
      </c>
      <c r="C87" s="28" t="s">
        <v>1138</v>
      </c>
      <c r="D87" s="28" t="s">
        <v>1141</v>
      </c>
      <c r="E87" s="28" t="s">
        <v>577</v>
      </c>
      <c r="F87" s="87">
        <v>35000</v>
      </c>
      <c r="G87" s="29">
        <v>12.4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44580</v>
      </c>
      <c r="B88" s="29">
        <v>526622</v>
      </c>
      <c r="C88" s="28" t="s">
        <v>1142</v>
      </c>
      <c r="D88" s="28" t="s">
        <v>995</v>
      </c>
      <c r="E88" s="28" t="s">
        <v>576</v>
      </c>
      <c r="F88" s="87">
        <v>1815995</v>
      </c>
      <c r="G88" s="29">
        <v>2.54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44580</v>
      </c>
      <c r="B89" s="29">
        <v>513721</v>
      </c>
      <c r="C89" s="28" t="s">
        <v>1143</v>
      </c>
      <c r="D89" s="28" t="s">
        <v>1144</v>
      </c>
      <c r="E89" s="28" t="s">
        <v>577</v>
      </c>
      <c r="F89" s="87">
        <v>27000</v>
      </c>
      <c r="G89" s="29">
        <v>22.51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44580</v>
      </c>
      <c r="B90" s="29">
        <v>513721</v>
      </c>
      <c r="C90" s="28" t="s">
        <v>1143</v>
      </c>
      <c r="D90" s="28" t="s">
        <v>1145</v>
      </c>
      <c r="E90" s="28" t="s">
        <v>577</v>
      </c>
      <c r="F90" s="87">
        <v>28000</v>
      </c>
      <c r="G90" s="29">
        <v>22.5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44580</v>
      </c>
      <c r="B91" s="29">
        <v>540243</v>
      </c>
      <c r="C91" s="28" t="s">
        <v>1146</v>
      </c>
      <c r="D91" s="28" t="s">
        <v>1147</v>
      </c>
      <c r="E91" s="28" t="s">
        <v>577</v>
      </c>
      <c r="F91" s="87">
        <v>11852</v>
      </c>
      <c r="G91" s="29">
        <v>31.94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44580</v>
      </c>
      <c r="B92" s="29">
        <v>532854</v>
      </c>
      <c r="C92" s="28" t="s">
        <v>1069</v>
      </c>
      <c r="D92" s="28" t="s">
        <v>994</v>
      </c>
      <c r="E92" s="28" t="s">
        <v>576</v>
      </c>
      <c r="F92" s="87">
        <v>2807738</v>
      </c>
      <c r="G92" s="29">
        <v>2.61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44580</v>
      </c>
      <c r="B93" s="29">
        <v>532854</v>
      </c>
      <c r="C93" s="28" t="s">
        <v>1069</v>
      </c>
      <c r="D93" s="28" t="s">
        <v>994</v>
      </c>
      <c r="E93" s="28" t="s">
        <v>577</v>
      </c>
      <c r="F93" s="87">
        <v>1015938</v>
      </c>
      <c r="G93" s="29">
        <v>2.75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44580</v>
      </c>
      <c r="B94" s="29">
        <v>532854</v>
      </c>
      <c r="C94" s="28" t="s">
        <v>1069</v>
      </c>
      <c r="D94" s="28" t="s">
        <v>1148</v>
      </c>
      <c r="E94" s="28" t="s">
        <v>577</v>
      </c>
      <c r="F94" s="87">
        <v>1625000</v>
      </c>
      <c r="G94" s="29">
        <v>2.61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44580</v>
      </c>
      <c r="B95" s="29">
        <v>532340</v>
      </c>
      <c r="C95" s="28" t="s">
        <v>1033</v>
      </c>
      <c r="D95" s="28" t="s">
        <v>1034</v>
      </c>
      <c r="E95" s="28" t="s">
        <v>577</v>
      </c>
      <c r="F95" s="87">
        <v>50000</v>
      </c>
      <c r="G95" s="29">
        <v>9.35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44580</v>
      </c>
      <c r="B96" s="29">
        <v>538860</v>
      </c>
      <c r="C96" s="28" t="s">
        <v>1149</v>
      </c>
      <c r="D96" s="28" t="s">
        <v>859</v>
      </c>
      <c r="E96" s="28" t="s">
        <v>576</v>
      </c>
      <c r="F96" s="87">
        <v>491067</v>
      </c>
      <c r="G96" s="29">
        <v>4.93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44580</v>
      </c>
      <c r="B97" s="29">
        <v>538860</v>
      </c>
      <c r="C97" s="28" t="s">
        <v>1149</v>
      </c>
      <c r="D97" s="28" t="s">
        <v>859</v>
      </c>
      <c r="E97" s="28" t="s">
        <v>577</v>
      </c>
      <c r="F97" s="87">
        <v>18319</v>
      </c>
      <c r="G97" s="29">
        <v>4.93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44580</v>
      </c>
      <c r="B98" s="29">
        <v>539273</v>
      </c>
      <c r="C98" s="28" t="s">
        <v>1150</v>
      </c>
      <c r="D98" s="28" t="s">
        <v>1151</v>
      </c>
      <c r="E98" s="28" t="s">
        <v>577</v>
      </c>
      <c r="F98" s="87">
        <v>10000</v>
      </c>
      <c r="G98" s="29">
        <v>31.5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44580</v>
      </c>
      <c r="B99" s="29">
        <v>511585</v>
      </c>
      <c r="C99" s="28" t="s">
        <v>1152</v>
      </c>
      <c r="D99" s="28" t="s">
        <v>1153</v>
      </c>
      <c r="E99" s="28" t="s">
        <v>577</v>
      </c>
      <c r="F99" s="87">
        <v>148876</v>
      </c>
      <c r="G99" s="29">
        <v>1.74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44580</v>
      </c>
      <c r="B100" s="29">
        <v>531869</v>
      </c>
      <c r="C100" s="28" t="s">
        <v>996</v>
      </c>
      <c r="D100" s="28" t="s">
        <v>999</v>
      </c>
      <c r="E100" s="28" t="s">
        <v>577</v>
      </c>
      <c r="F100" s="87">
        <v>155000</v>
      </c>
      <c r="G100" s="29">
        <v>54.95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44580</v>
      </c>
      <c r="B101" s="29">
        <v>531869</v>
      </c>
      <c r="C101" s="28" t="s">
        <v>996</v>
      </c>
      <c r="D101" s="28" t="s">
        <v>998</v>
      </c>
      <c r="E101" s="28" t="s">
        <v>577</v>
      </c>
      <c r="F101" s="87">
        <v>195000</v>
      </c>
      <c r="G101" s="29">
        <v>54.95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44580</v>
      </c>
      <c r="B102" s="29">
        <v>531869</v>
      </c>
      <c r="C102" s="28" t="s">
        <v>996</v>
      </c>
      <c r="D102" s="28" t="s">
        <v>1035</v>
      </c>
      <c r="E102" s="28" t="s">
        <v>577</v>
      </c>
      <c r="F102" s="87">
        <v>225000</v>
      </c>
      <c r="G102" s="29">
        <v>54.95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44580</v>
      </c>
      <c r="B103" s="29">
        <v>531869</v>
      </c>
      <c r="C103" s="28" t="s">
        <v>996</v>
      </c>
      <c r="D103" s="28" t="s">
        <v>997</v>
      </c>
      <c r="E103" s="28" t="s">
        <v>577</v>
      </c>
      <c r="F103" s="87">
        <v>381098</v>
      </c>
      <c r="G103" s="29">
        <v>54.95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44580</v>
      </c>
      <c r="B104" s="29">
        <v>531869</v>
      </c>
      <c r="C104" s="28" t="s">
        <v>996</v>
      </c>
      <c r="D104" s="28" t="s">
        <v>1036</v>
      </c>
      <c r="E104" s="28" t="s">
        <v>576</v>
      </c>
      <c r="F104" s="87">
        <v>158089</v>
      </c>
      <c r="G104" s="29">
        <v>54.94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44580</v>
      </c>
      <c r="B105" s="29">
        <v>531869</v>
      </c>
      <c r="C105" s="28" t="s">
        <v>996</v>
      </c>
      <c r="D105" s="28" t="s">
        <v>1036</v>
      </c>
      <c r="E105" s="28" t="s">
        <v>577</v>
      </c>
      <c r="F105" s="87">
        <v>135084</v>
      </c>
      <c r="G105" s="29">
        <v>54.83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44580</v>
      </c>
      <c r="B106" s="29">
        <v>516110</v>
      </c>
      <c r="C106" s="28" t="s">
        <v>1154</v>
      </c>
      <c r="D106" s="28" t="s">
        <v>922</v>
      </c>
      <c r="E106" s="28" t="s">
        <v>576</v>
      </c>
      <c r="F106" s="87">
        <v>167980</v>
      </c>
      <c r="G106" s="29">
        <v>23.07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44580</v>
      </c>
      <c r="B107" s="29">
        <v>516110</v>
      </c>
      <c r="C107" s="28" t="s">
        <v>1154</v>
      </c>
      <c r="D107" s="28" t="s">
        <v>922</v>
      </c>
      <c r="E107" s="28" t="s">
        <v>577</v>
      </c>
      <c r="F107" s="87">
        <v>2501</v>
      </c>
      <c r="G107" s="29">
        <v>23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44580</v>
      </c>
      <c r="B108" s="29">
        <v>539526</v>
      </c>
      <c r="C108" s="28" t="s">
        <v>1037</v>
      </c>
      <c r="D108" s="28" t="s">
        <v>1155</v>
      </c>
      <c r="E108" s="28" t="s">
        <v>576</v>
      </c>
      <c r="F108" s="87">
        <v>1335065</v>
      </c>
      <c r="G108" s="29">
        <v>3.3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44580</v>
      </c>
      <c r="B109" s="29">
        <v>538212</v>
      </c>
      <c r="C109" s="28" t="s">
        <v>1156</v>
      </c>
      <c r="D109" s="28" t="s">
        <v>859</v>
      </c>
      <c r="E109" s="28" t="s">
        <v>576</v>
      </c>
      <c r="F109" s="87">
        <v>1536843</v>
      </c>
      <c r="G109" s="29">
        <v>6.31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44580</v>
      </c>
      <c r="B110" s="29">
        <v>538212</v>
      </c>
      <c r="C110" s="28" t="s">
        <v>1156</v>
      </c>
      <c r="D110" s="28" t="s">
        <v>859</v>
      </c>
      <c r="E110" s="28" t="s">
        <v>577</v>
      </c>
      <c r="F110" s="87">
        <v>1536843</v>
      </c>
      <c r="G110" s="29">
        <v>6.36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44580</v>
      </c>
      <c r="B111" s="29">
        <v>530433</v>
      </c>
      <c r="C111" s="28" t="s">
        <v>1039</v>
      </c>
      <c r="D111" s="28" t="s">
        <v>1157</v>
      </c>
      <c r="E111" s="28" t="s">
        <v>577</v>
      </c>
      <c r="F111" s="87">
        <v>50000</v>
      </c>
      <c r="G111" s="29">
        <v>88.02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44580</v>
      </c>
      <c r="B112" s="29">
        <v>539217</v>
      </c>
      <c r="C112" s="28" t="s">
        <v>1158</v>
      </c>
      <c r="D112" s="28" t="s">
        <v>1159</v>
      </c>
      <c r="E112" s="28" t="s">
        <v>576</v>
      </c>
      <c r="F112" s="87">
        <v>500000</v>
      </c>
      <c r="G112" s="29">
        <v>2.34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44580</v>
      </c>
      <c r="B113" s="29">
        <v>539026</v>
      </c>
      <c r="C113" s="28" t="s">
        <v>1000</v>
      </c>
      <c r="D113" s="28" t="s">
        <v>1160</v>
      </c>
      <c r="E113" s="28" t="s">
        <v>576</v>
      </c>
      <c r="F113" s="87">
        <v>24000</v>
      </c>
      <c r="G113" s="29">
        <v>9.15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44580</v>
      </c>
      <c r="B114" s="29">
        <v>539026</v>
      </c>
      <c r="C114" s="28" t="s">
        <v>1000</v>
      </c>
      <c r="D114" s="28" t="s">
        <v>1001</v>
      </c>
      <c r="E114" s="28" t="s">
        <v>576</v>
      </c>
      <c r="F114" s="87">
        <v>8000</v>
      </c>
      <c r="G114" s="29">
        <v>8.4600000000000009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44580</v>
      </c>
      <c r="B115" s="29">
        <v>539026</v>
      </c>
      <c r="C115" s="28" t="s">
        <v>1000</v>
      </c>
      <c r="D115" s="28" t="s">
        <v>1001</v>
      </c>
      <c r="E115" s="28" t="s">
        <v>577</v>
      </c>
      <c r="F115" s="87">
        <v>32000</v>
      </c>
      <c r="G115" s="29">
        <v>9.15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44580</v>
      </c>
      <c r="B116" s="29">
        <v>530419</v>
      </c>
      <c r="C116" s="28" t="s">
        <v>1161</v>
      </c>
      <c r="D116" s="28" t="s">
        <v>1162</v>
      </c>
      <c r="E116" s="28" t="s">
        <v>576</v>
      </c>
      <c r="F116" s="87">
        <v>71000</v>
      </c>
      <c r="G116" s="29">
        <v>50.59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44580</v>
      </c>
      <c r="B117" s="29">
        <v>542025</v>
      </c>
      <c r="C117" s="28" t="s">
        <v>1040</v>
      </c>
      <c r="D117" s="28" t="s">
        <v>1163</v>
      </c>
      <c r="E117" s="28" t="s">
        <v>576</v>
      </c>
      <c r="F117" s="87">
        <v>48000</v>
      </c>
      <c r="G117" s="29">
        <v>1.61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44580</v>
      </c>
      <c r="B118" s="29">
        <v>542025</v>
      </c>
      <c r="C118" s="28" t="s">
        <v>1040</v>
      </c>
      <c r="D118" s="28" t="s">
        <v>1163</v>
      </c>
      <c r="E118" s="28" t="s">
        <v>577</v>
      </c>
      <c r="F118" s="87">
        <v>1344000</v>
      </c>
      <c r="G118" s="29">
        <v>1.66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44580</v>
      </c>
      <c r="B119" s="29">
        <v>542025</v>
      </c>
      <c r="C119" s="28" t="s">
        <v>1040</v>
      </c>
      <c r="D119" s="28" t="s">
        <v>1164</v>
      </c>
      <c r="E119" s="28" t="s">
        <v>577</v>
      </c>
      <c r="F119" s="87">
        <v>1536000</v>
      </c>
      <c r="G119" s="29">
        <v>1.63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44580</v>
      </c>
      <c r="B120" s="29">
        <v>542025</v>
      </c>
      <c r="C120" s="28" t="s">
        <v>1040</v>
      </c>
      <c r="D120" s="28" t="s">
        <v>1165</v>
      </c>
      <c r="E120" s="28" t="s">
        <v>576</v>
      </c>
      <c r="F120" s="87">
        <v>1200000</v>
      </c>
      <c r="G120" s="29">
        <v>1.71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44580</v>
      </c>
      <c r="B121" s="29">
        <v>542025</v>
      </c>
      <c r="C121" s="28" t="s">
        <v>1040</v>
      </c>
      <c r="D121" s="28" t="s">
        <v>859</v>
      </c>
      <c r="E121" s="28" t="s">
        <v>576</v>
      </c>
      <c r="F121" s="87">
        <v>480000</v>
      </c>
      <c r="G121" s="29">
        <v>1.58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44580</v>
      </c>
      <c r="B122" s="29">
        <v>542025</v>
      </c>
      <c r="C122" s="28" t="s">
        <v>1040</v>
      </c>
      <c r="D122" s="28" t="s">
        <v>859</v>
      </c>
      <c r="E122" s="28" t="s">
        <v>577</v>
      </c>
      <c r="F122" s="87">
        <v>1344000</v>
      </c>
      <c r="G122" s="29">
        <v>1.68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44580</v>
      </c>
      <c r="B123" s="29">
        <v>542025</v>
      </c>
      <c r="C123" s="28" t="s">
        <v>1040</v>
      </c>
      <c r="D123" s="28" t="s">
        <v>995</v>
      </c>
      <c r="E123" s="28" t="s">
        <v>576</v>
      </c>
      <c r="F123" s="87">
        <v>672000</v>
      </c>
      <c r="G123" s="29">
        <v>1.58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44580</v>
      </c>
      <c r="B124" s="29">
        <v>542025</v>
      </c>
      <c r="C124" s="28" t="s">
        <v>1040</v>
      </c>
      <c r="D124" s="28" t="s">
        <v>995</v>
      </c>
      <c r="E124" s="28" t="s">
        <v>577</v>
      </c>
      <c r="F124" s="87">
        <v>1632000</v>
      </c>
      <c r="G124" s="29">
        <v>1.71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44580</v>
      </c>
      <c r="B125" s="29">
        <v>542025</v>
      </c>
      <c r="C125" s="28" t="s">
        <v>1040</v>
      </c>
      <c r="D125" s="28" t="s">
        <v>1166</v>
      </c>
      <c r="E125" s="28" t="s">
        <v>576</v>
      </c>
      <c r="F125" s="87">
        <v>1920000</v>
      </c>
      <c r="G125" s="29">
        <v>1.67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44580</v>
      </c>
      <c r="B126" s="29">
        <v>542025</v>
      </c>
      <c r="C126" s="28" t="s">
        <v>1040</v>
      </c>
      <c r="D126" s="28" t="s">
        <v>1166</v>
      </c>
      <c r="E126" s="28" t="s">
        <v>577</v>
      </c>
      <c r="F126" s="87">
        <v>1920000</v>
      </c>
      <c r="G126" s="29">
        <v>1.69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44580</v>
      </c>
      <c r="B127" s="29">
        <v>542025</v>
      </c>
      <c r="C127" s="28" t="s">
        <v>1040</v>
      </c>
      <c r="D127" s="28" t="s">
        <v>1167</v>
      </c>
      <c r="E127" s="28" t="s">
        <v>576</v>
      </c>
      <c r="F127" s="87">
        <v>1584000</v>
      </c>
      <c r="G127" s="29">
        <v>1.64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44580</v>
      </c>
      <c r="B128" s="29">
        <v>542025</v>
      </c>
      <c r="C128" s="28" t="s">
        <v>1040</v>
      </c>
      <c r="D128" s="28" t="s">
        <v>1167</v>
      </c>
      <c r="E128" s="28" t="s">
        <v>577</v>
      </c>
      <c r="F128" s="87">
        <v>1584000</v>
      </c>
      <c r="G128" s="29">
        <v>1.68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44580</v>
      </c>
      <c r="B129" s="29">
        <v>542025</v>
      </c>
      <c r="C129" s="28" t="s">
        <v>1040</v>
      </c>
      <c r="D129" s="28" t="s">
        <v>1168</v>
      </c>
      <c r="E129" s="28" t="s">
        <v>576</v>
      </c>
      <c r="F129" s="87">
        <v>1584000</v>
      </c>
      <c r="G129" s="29">
        <v>1.72</v>
      </c>
      <c r="H129" s="29" t="s">
        <v>312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44580</v>
      </c>
      <c r="B130" s="29">
        <v>542025</v>
      </c>
      <c r="C130" s="28" t="s">
        <v>1040</v>
      </c>
      <c r="D130" s="28" t="s">
        <v>1168</v>
      </c>
      <c r="E130" s="28" t="s">
        <v>577</v>
      </c>
      <c r="F130" s="87">
        <v>1776000</v>
      </c>
      <c r="G130" s="29">
        <v>1.72</v>
      </c>
      <c r="H130" s="29" t="s">
        <v>312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44580</v>
      </c>
      <c r="B131" s="29">
        <v>532070</v>
      </c>
      <c r="C131" s="28" t="s">
        <v>1169</v>
      </c>
      <c r="D131" s="28" t="s">
        <v>1170</v>
      </c>
      <c r="E131" s="28" t="s">
        <v>576</v>
      </c>
      <c r="F131" s="87">
        <v>33849</v>
      </c>
      <c r="G131" s="29">
        <v>23.66</v>
      </c>
      <c r="H131" s="29" t="s">
        <v>312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44580</v>
      </c>
      <c r="B132" s="29">
        <v>532070</v>
      </c>
      <c r="C132" s="28" t="s">
        <v>1169</v>
      </c>
      <c r="D132" s="28" t="s">
        <v>1170</v>
      </c>
      <c r="E132" s="28" t="s">
        <v>577</v>
      </c>
      <c r="F132" s="87">
        <v>33849</v>
      </c>
      <c r="G132" s="29">
        <v>23.94</v>
      </c>
      <c r="H132" s="29" t="s">
        <v>312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44580</v>
      </c>
      <c r="B133" s="29">
        <v>510245</v>
      </c>
      <c r="C133" s="28" t="s">
        <v>1041</v>
      </c>
      <c r="D133" s="28" t="s">
        <v>1042</v>
      </c>
      <c r="E133" s="28" t="s">
        <v>577</v>
      </c>
      <c r="F133" s="87">
        <v>570361</v>
      </c>
      <c r="G133" s="29">
        <v>12.29</v>
      </c>
      <c r="H133" s="29" t="s">
        <v>312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44580</v>
      </c>
      <c r="B134" s="29">
        <v>512359</v>
      </c>
      <c r="C134" s="28" t="s">
        <v>1171</v>
      </c>
      <c r="D134" s="28" t="s">
        <v>1172</v>
      </c>
      <c r="E134" s="28" t="s">
        <v>576</v>
      </c>
      <c r="F134" s="87">
        <v>570000</v>
      </c>
      <c r="G134" s="29">
        <v>2.16</v>
      </c>
      <c r="H134" s="29" t="s">
        <v>312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44580</v>
      </c>
      <c r="B135" s="29">
        <v>513305</v>
      </c>
      <c r="C135" s="28" t="s">
        <v>1173</v>
      </c>
      <c r="D135" s="28" t="s">
        <v>1034</v>
      </c>
      <c r="E135" s="28" t="s">
        <v>577</v>
      </c>
      <c r="F135" s="87">
        <v>108807</v>
      </c>
      <c r="G135" s="29">
        <v>5.89</v>
      </c>
      <c r="H135" s="29" t="s">
        <v>312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44580</v>
      </c>
      <c r="B136" s="29">
        <v>513305</v>
      </c>
      <c r="C136" s="28" t="s">
        <v>1173</v>
      </c>
      <c r="D136" s="28" t="s">
        <v>1174</v>
      </c>
      <c r="E136" s="28" t="s">
        <v>576</v>
      </c>
      <c r="F136" s="87">
        <v>105000</v>
      </c>
      <c r="G136" s="29">
        <v>5.89</v>
      </c>
      <c r="H136" s="29" t="s">
        <v>312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44580</v>
      </c>
      <c r="B137" s="29">
        <v>513305</v>
      </c>
      <c r="C137" s="28" t="s">
        <v>1173</v>
      </c>
      <c r="D137" s="28" t="s">
        <v>859</v>
      </c>
      <c r="E137" s="28" t="s">
        <v>576</v>
      </c>
      <c r="F137" s="87">
        <v>25000</v>
      </c>
      <c r="G137" s="29">
        <v>5.89</v>
      </c>
      <c r="H137" s="29" t="s">
        <v>312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44580</v>
      </c>
      <c r="B138" s="29">
        <v>513305</v>
      </c>
      <c r="C138" s="28" t="s">
        <v>1173</v>
      </c>
      <c r="D138" s="28" t="s">
        <v>859</v>
      </c>
      <c r="E138" s="28" t="s">
        <v>577</v>
      </c>
      <c r="F138" s="87">
        <v>96000</v>
      </c>
      <c r="G138" s="29">
        <v>5.89</v>
      </c>
      <c r="H138" s="29" t="s">
        <v>312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44580</v>
      </c>
      <c r="B139" s="29">
        <v>538607</v>
      </c>
      <c r="C139" s="28" t="s">
        <v>1175</v>
      </c>
      <c r="D139" s="28" t="s">
        <v>1176</v>
      </c>
      <c r="E139" s="28" t="s">
        <v>576</v>
      </c>
      <c r="F139" s="87">
        <v>4069705</v>
      </c>
      <c r="G139" s="29">
        <v>6.98</v>
      </c>
      <c r="H139" s="29" t="s">
        <v>312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44580</v>
      </c>
      <c r="B140" s="29">
        <v>542923</v>
      </c>
      <c r="C140" s="28" t="s">
        <v>1177</v>
      </c>
      <c r="D140" s="28" t="s">
        <v>1178</v>
      </c>
      <c r="E140" s="28" t="s">
        <v>577</v>
      </c>
      <c r="F140" s="87">
        <v>70000</v>
      </c>
      <c r="G140" s="29">
        <v>18.62</v>
      </c>
      <c r="H140" s="29" t="s">
        <v>312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44580</v>
      </c>
      <c r="B141" s="29">
        <v>512175</v>
      </c>
      <c r="C141" s="28" t="s">
        <v>1002</v>
      </c>
      <c r="D141" s="28" t="s">
        <v>1179</v>
      </c>
      <c r="E141" s="28" t="s">
        <v>576</v>
      </c>
      <c r="F141" s="87">
        <v>298237</v>
      </c>
      <c r="G141" s="29">
        <v>14.52</v>
      </c>
      <c r="H141" s="29" t="s">
        <v>312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44580</v>
      </c>
      <c r="B142" s="29">
        <v>512175</v>
      </c>
      <c r="C142" s="28" t="s">
        <v>1002</v>
      </c>
      <c r="D142" s="28" t="s">
        <v>1179</v>
      </c>
      <c r="E142" s="28" t="s">
        <v>577</v>
      </c>
      <c r="F142" s="87">
        <v>298237</v>
      </c>
      <c r="G142" s="29">
        <v>14.03</v>
      </c>
      <c r="H142" s="29" t="s">
        <v>312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44580</v>
      </c>
      <c r="B143" s="29">
        <v>512175</v>
      </c>
      <c r="C143" s="28" t="s">
        <v>1002</v>
      </c>
      <c r="D143" s="28" t="s">
        <v>1043</v>
      </c>
      <c r="E143" s="28" t="s">
        <v>577</v>
      </c>
      <c r="F143" s="87">
        <v>1460074</v>
      </c>
      <c r="G143" s="29">
        <v>13.82</v>
      </c>
      <c r="H143" s="29" t="s">
        <v>312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44580</v>
      </c>
      <c r="B144" s="29">
        <v>512175</v>
      </c>
      <c r="C144" s="28" t="s">
        <v>1002</v>
      </c>
      <c r="D144" s="28" t="s">
        <v>922</v>
      </c>
      <c r="E144" s="28" t="s">
        <v>576</v>
      </c>
      <c r="F144" s="87">
        <v>1309991</v>
      </c>
      <c r="G144" s="29">
        <v>14.76</v>
      </c>
      <c r="H144" s="29" t="s">
        <v>312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44580</v>
      </c>
      <c r="B145" s="29">
        <v>512175</v>
      </c>
      <c r="C145" s="28" t="s">
        <v>1002</v>
      </c>
      <c r="D145" s="28" t="s">
        <v>922</v>
      </c>
      <c r="E145" s="28" t="s">
        <v>577</v>
      </c>
      <c r="F145" s="87">
        <v>1321771</v>
      </c>
      <c r="G145" s="29">
        <v>14.69</v>
      </c>
      <c r="H145" s="29" t="s">
        <v>312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44580</v>
      </c>
      <c r="B146" s="29">
        <v>500295</v>
      </c>
      <c r="C146" s="28" t="s">
        <v>212</v>
      </c>
      <c r="D146" s="28" t="s">
        <v>1180</v>
      </c>
      <c r="E146" s="28" t="s">
        <v>577</v>
      </c>
      <c r="F146" s="87">
        <v>38280092</v>
      </c>
      <c r="G146" s="29">
        <v>314.64999999999998</v>
      </c>
      <c r="H146" s="29" t="s">
        <v>312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44580</v>
      </c>
      <c r="B147" s="29">
        <v>531025</v>
      </c>
      <c r="C147" s="28" t="s">
        <v>1181</v>
      </c>
      <c r="D147" s="28" t="s">
        <v>934</v>
      </c>
      <c r="E147" s="28" t="s">
        <v>576</v>
      </c>
      <c r="F147" s="87">
        <v>321045</v>
      </c>
      <c r="G147" s="29">
        <v>15.69</v>
      </c>
      <c r="H147" s="29" t="s">
        <v>312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44580</v>
      </c>
      <c r="B148" s="29">
        <v>511012</v>
      </c>
      <c r="C148" s="28" t="s">
        <v>1182</v>
      </c>
      <c r="D148" s="28" t="s">
        <v>859</v>
      </c>
      <c r="E148" s="28" t="s">
        <v>577</v>
      </c>
      <c r="F148" s="87">
        <v>5920000</v>
      </c>
      <c r="G148" s="29">
        <v>2.78</v>
      </c>
      <c r="H148" s="29" t="s">
        <v>312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44580</v>
      </c>
      <c r="B149" s="29" t="s">
        <v>1183</v>
      </c>
      <c r="C149" s="28" t="s">
        <v>1184</v>
      </c>
      <c r="D149" s="28" t="s">
        <v>1185</v>
      </c>
      <c r="E149" s="28" t="s">
        <v>576</v>
      </c>
      <c r="F149" s="87">
        <v>48000</v>
      </c>
      <c r="G149" s="29">
        <v>54</v>
      </c>
      <c r="H149" s="29" t="s">
        <v>941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44580</v>
      </c>
      <c r="B150" s="29" t="s">
        <v>1183</v>
      </c>
      <c r="C150" s="28" t="s">
        <v>1184</v>
      </c>
      <c r="D150" s="28" t="s">
        <v>1065</v>
      </c>
      <c r="E150" s="28" t="s">
        <v>576</v>
      </c>
      <c r="F150" s="87">
        <v>52000</v>
      </c>
      <c r="G150" s="29">
        <v>54</v>
      </c>
      <c r="H150" s="29" t="s">
        <v>941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44580</v>
      </c>
      <c r="B151" s="29" t="s">
        <v>1044</v>
      </c>
      <c r="C151" s="28" t="s">
        <v>1045</v>
      </c>
      <c r="D151" s="28" t="s">
        <v>1186</v>
      </c>
      <c r="E151" s="28" t="s">
        <v>576</v>
      </c>
      <c r="F151" s="87">
        <v>51903</v>
      </c>
      <c r="G151" s="29">
        <v>45.32</v>
      </c>
      <c r="H151" s="29" t="s">
        <v>941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44580</v>
      </c>
      <c r="B152" s="29" t="s">
        <v>1044</v>
      </c>
      <c r="C152" s="28" t="s">
        <v>1045</v>
      </c>
      <c r="D152" s="28" t="s">
        <v>936</v>
      </c>
      <c r="E152" s="28" t="s">
        <v>576</v>
      </c>
      <c r="F152" s="87">
        <v>65812</v>
      </c>
      <c r="G152" s="29">
        <v>45.08</v>
      </c>
      <c r="H152" s="29" t="s">
        <v>941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44580</v>
      </c>
      <c r="B153" s="29" t="s">
        <v>1187</v>
      </c>
      <c r="C153" s="28" t="s">
        <v>1188</v>
      </c>
      <c r="D153" s="28" t="s">
        <v>859</v>
      </c>
      <c r="E153" s="28" t="s">
        <v>576</v>
      </c>
      <c r="F153" s="87">
        <v>186040</v>
      </c>
      <c r="G153" s="29">
        <v>331.21</v>
      </c>
      <c r="H153" s="29" t="s">
        <v>941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44580</v>
      </c>
      <c r="B154" s="29" t="s">
        <v>1046</v>
      </c>
      <c r="C154" s="28" t="s">
        <v>1047</v>
      </c>
      <c r="D154" s="28" t="s">
        <v>1189</v>
      </c>
      <c r="E154" s="28" t="s">
        <v>576</v>
      </c>
      <c r="F154" s="87">
        <v>12518</v>
      </c>
      <c r="G154" s="29">
        <v>309.11</v>
      </c>
      <c r="H154" s="29" t="s">
        <v>941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44580</v>
      </c>
      <c r="B155" s="29" t="s">
        <v>1190</v>
      </c>
      <c r="C155" s="28" t="s">
        <v>1191</v>
      </c>
      <c r="D155" s="28" t="s">
        <v>1192</v>
      </c>
      <c r="E155" s="28" t="s">
        <v>576</v>
      </c>
      <c r="F155" s="87">
        <v>74000</v>
      </c>
      <c r="G155" s="29">
        <v>115.92</v>
      </c>
      <c r="H155" s="29" t="s">
        <v>941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44580</v>
      </c>
      <c r="B156" s="29" t="s">
        <v>1193</v>
      </c>
      <c r="C156" s="28" t="s">
        <v>1194</v>
      </c>
      <c r="D156" s="28" t="s">
        <v>1195</v>
      </c>
      <c r="E156" s="28" t="s">
        <v>576</v>
      </c>
      <c r="F156" s="87">
        <v>30000</v>
      </c>
      <c r="G156" s="29">
        <v>200</v>
      </c>
      <c r="H156" s="29" t="s">
        <v>941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44580</v>
      </c>
      <c r="B157" s="29" t="s">
        <v>1193</v>
      </c>
      <c r="C157" s="28" t="s">
        <v>1194</v>
      </c>
      <c r="D157" s="28" t="s">
        <v>1196</v>
      </c>
      <c r="E157" s="28" t="s">
        <v>576</v>
      </c>
      <c r="F157" s="87">
        <v>49800</v>
      </c>
      <c r="G157" s="29">
        <v>200.1</v>
      </c>
      <c r="H157" s="29" t="s">
        <v>941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44580</v>
      </c>
      <c r="B158" s="29" t="s">
        <v>1193</v>
      </c>
      <c r="C158" s="28" t="s">
        <v>1194</v>
      </c>
      <c r="D158" s="28" t="s">
        <v>1197</v>
      </c>
      <c r="E158" s="28" t="s">
        <v>576</v>
      </c>
      <c r="F158" s="87">
        <v>117000</v>
      </c>
      <c r="G158" s="29">
        <v>190</v>
      </c>
      <c r="H158" s="29" t="s">
        <v>941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44580</v>
      </c>
      <c r="B159" s="29" t="s">
        <v>1193</v>
      </c>
      <c r="C159" s="28" t="s">
        <v>1194</v>
      </c>
      <c r="D159" s="28" t="s">
        <v>1198</v>
      </c>
      <c r="E159" s="28" t="s">
        <v>576</v>
      </c>
      <c r="F159" s="87">
        <v>40200</v>
      </c>
      <c r="G159" s="29">
        <v>192.76</v>
      </c>
      <c r="H159" s="29" t="s">
        <v>941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44580</v>
      </c>
      <c r="B160" s="29" t="s">
        <v>1193</v>
      </c>
      <c r="C160" s="28" t="s">
        <v>1194</v>
      </c>
      <c r="D160" s="28" t="s">
        <v>1199</v>
      </c>
      <c r="E160" s="28" t="s">
        <v>576</v>
      </c>
      <c r="F160" s="87">
        <v>49800</v>
      </c>
      <c r="G160" s="29">
        <v>190</v>
      </c>
      <c r="H160" s="29" t="s">
        <v>941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44580</v>
      </c>
      <c r="B161" s="29" t="s">
        <v>1193</v>
      </c>
      <c r="C161" s="28" t="s">
        <v>1194</v>
      </c>
      <c r="D161" s="28" t="s">
        <v>1200</v>
      </c>
      <c r="E161" s="28" t="s">
        <v>576</v>
      </c>
      <c r="F161" s="87">
        <v>46800</v>
      </c>
      <c r="G161" s="29">
        <v>204.89</v>
      </c>
      <c r="H161" s="29" t="s">
        <v>941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44580</v>
      </c>
      <c r="B162" s="29" t="s">
        <v>1048</v>
      </c>
      <c r="C162" s="28" t="s">
        <v>1049</v>
      </c>
      <c r="D162" s="28" t="s">
        <v>937</v>
      </c>
      <c r="E162" s="28" t="s">
        <v>576</v>
      </c>
      <c r="F162" s="87">
        <v>2661901</v>
      </c>
      <c r="G162" s="29">
        <v>57.94</v>
      </c>
      <c r="H162" s="29" t="s">
        <v>941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44580</v>
      </c>
      <c r="B163" s="29" t="s">
        <v>1048</v>
      </c>
      <c r="C163" s="28" t="s">
        <v>1049</v>
      </c>
      <c r="D163" s="28" t="s">
        <v>1186</v>
      </c>
      <c r="E163" s="28" t="s">
        <v>576</v>
      </c>
      <c r="F163" s="87">
        <v>2103586</v>
      </c>
      <c r="G163" s="29">
        <v>57.78</v>
      </c>
      <c r="H163" s="29" t="s">
        <v>941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44580</v>
      </c>
      <c r="B164" s="29" t="s">
        <v>644</v>
      </c>
      <c r="C164" s="28" t="s">
        <v>1201</v>
      </c>
      <c r="D164" s="28" t="s">
        <v>1202</v>
      </c>
      <c r="E164" s="28" t="s">
        <v>576</v>
      </c>
      <c r="F164" s="87">
        <v>421568</v>
      </c>
      <c r="G164" s="29">
        <v>300.64</v>
      </c>
      <c r="H164" s="29" t="s">
        <v>941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44580</v>
      </c>
      <c r="B165" s="29" t="s">
        <v>935</v>
      </c>
      <c r="C165" s="28" t="s">
        <v>938</v>
      </c>
      <c r="D165" s="28" t="s">
        <v>936</v>
      </c>
      <c r="E165" s="28" t="s">
        <v>576</v>
      </c>
      <c r="F165" s="87">
        <v>12140397</v>
      </c>
      <c r="G165" s="29">
        <v>6.04</v>
      </c>
      <c r="H165" s="29" t="s">
        <v>941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44580</v>
      </c>
      <c r="B166" s="29" t="s">
        <v>935</v>
      </c>
      <c r="C166" s="28" t="s">
        <v>938</v>
      </c>
      <c r="D166" s="28" t="s">
        <v>987</v>
      </c>
      <c r="E166" s="28" t="s">
        <v>576</v>
      </c>
      <c r="F166" s="87">
        <v>5986000</v>
      </c>
      <c r="G166" s="29">
        <v>6.09</v>
      </c>
      <c r="H166" s="29" t="s">
        <v>941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44580</v>
      </c>
      <c r="B167" s="29" t="s">
        <v>1203</v>
      </c>
      <c r="C167" s="28" t="s">
        <v>1204</v>
      </c>
      <c r="D167" s="28" t="s">
        <v>1003</v>
      </c>
      <c r="E167" s="28" t="s">
        <v>576</v>
      </c>
      <c r="F167" s="87">
        <v>1157865</v>
      </c>
      <c r="G167" s="29">
        <v>141.84</v>
      </c>
      <c r="H167" s="29" t="s">
        <v>941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44580</v>
      </c>
      <c r="B168" s="29" t="s">
        <v>1203</v>
      </c>
      <c r="C168" s="28" t="s">
        <v>1204</v>
      </c>
      <c r="D168" s="28" t="s">
        <v>937</v>
      </c>
      <c r="E168" s="28" t="s">
        <v>576</v>
      </c>
      <c r="F168" s="87">
        <v>966404</v>
      </c>
      <c r="G168" s="29">
        <v>142.27000000000001</v>
      </c>
      <c r="H168" s="29" t="s">
        <v>941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44580</v>
      </c>
      <c r="B169" s="29" t="s">
        <v>1050</v>
      </c>
      <c r="C169" s="28" t="s">
        <v>1051</v>
      </c>
      <c r="D169" s="28" t="s">
        <v>1186</v>
      </c>
      <c r="E169" s="28" t="s">
        <v>576</v>
      </c>
      <c r="F169" s="87">
        <v>590057</v>
      </c>
      <c r="G169" s="29">
        <v>114.73</v>
      </c>
      <c r="H169" s="29" t="s">
        <v>941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44580</v>
      </c>
      <c r="B170" s="29" t="s">
        <v>1205</v>
      </c>
      <c r="C170" s="28" t="s">
        <v>1206</v>
      </c>
      <c r="D170" s="28" t="s">
        <v>1185</v>
      </c>
      <c r="E170" s="28" t="s">
        <v>576</v>
      </c>
      <c r="F170" s="87">
        <v>489869</v>
      </c>
      <c r="G170" s="29">
        <v>13.75</v>
      </c>
      <c r="H170" s="29" t="s">
        <v>941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44580</v>
      </c>
      <c r="B171" s="29" t="s">
        <v>1205</v>
      </c>
      <c r="C171" s="28" t="s">
        <v>1206</v>
      </c>
      <c r="D171" s="28" t="s">
        <v>1207</v>
      </c>
      <c r="E171" s="28" t="s">
        <v>576</v>
      </c>
      <c r="F171" s="87">
        <v>547590</v>
      </c>
      <c r="G171" s="29">
        <v>13.61</v>
      </c>
      <c r="H171" s="29" t="s">
        <v>941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44580</v>
      </c>
      <c r="B172" s="29" t="s">
        <v>1205</v>
      </c>
      <c r="C172" s="28" t="s">
        <v>1206</v>
      </c>
      <c r="D172" s="28" t="s">
        <v>1208</v>
      </c>
      <c r="E172" s="28" t="s">
        <v>576</v>
      </c>
      <c r="F172" s="87">
        <v>250000</v>
      </c>
      <c r="G172" s="29">
        <v>14.8</v>
      </c>
      <c r="H172" s="29" t="s">
        <v>941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44580</v>
      </c>
      <c r="B173" s="29" t="s">
        <v>1209</v>
      </c>
      <c r="C173" s="28" t="s">
        <v>1210</v>
      </c>
      <c r="D173" s="28" t="s">
        <v>1211</v>
      </c>
      <c r="E173" s="28" t="s">
        <v>576</v>
      </c>
      <c r="F173" s="87">
        <v>585000</v>
      </c>
      <c r="G173" s="29">
        <v>31.35</v>
      </c>
      <c r="H173" s="29" t="s">
        <v>941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44580</v>
      </c>
      <c r="B174" s="29" t="s">
        <v>1212</v>
      </c>
      <c r="C174" s="28" t="s">
        <v>1213</v>
      </c>
      <c r="D174" s="28" t="s">
        <v>1214</v>
      </c>
      <c r="E174" s="28" t="s">
        <v>576</v>
      </c>
      <c r="F174" s="87">
        <v>268300</v>
      </c>
      <c r="G174" s="29">
        <v>56.44</v>
      </c>
      <c r="H174" s="29" t="s">
        <v>941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44580</v>
      </c>
      <c r="B175" s="29" t="s">
        <v>1212</v>
      </c>
      <c r="C175" s="28" t="s">
        <v>1213</v>
      </c>
      <c r="D175" s="28" t="s">
        <v>1215</v>
      </c>
      <c r="E175" s="28" t="s">
        <v>576</v>
      </c>
      <c r="F175" s="87">
        <v>59923</v>
      </c>
      <c r="G175" s="29">
        <v>53.34</v>
      </c>
      <c r="H175" s="29" t="s">
        <v>941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44580</v>
      </c>
      <c r="B176" s="29" t="s">
        <v>1052</v>
      </c>
      <c r="C176" s="28" t="s">
        <v>1053</v>
      </c>
      <c r="D176" s="28" t="s">
        <v>936</v>
      </c>
      <c r="E176" s="28" t="s">
        <v>576</v>
      </c>
      <c r="F176" s="87">
        <v>3765548</v>
      </c>
      <c r="G176" s="29">
        <v>9.26</v>
      </c>
      <c r="H176" s="29" t="s">
        <v>941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44580</v>
      </c>
      <c r="B177" s="29" t="s">
        <v>1069</v>
      </c>
      <c r="C177" s="28" t="s">
        <v>1070</v>
      </c>
      <c r="D177" s="28" t="s">
        <v>1071</v>
      </c>
      <c r="E177" s="28" t="s">
        <v>576</v>
      </c>
      <c r="F177" s="87">
        <v>3100000</v>
      </c>
      <c r="G177" s="29">
        <v>2.6</v>
      </c>
      <c r="H177" s="29" t="s">
        <v>941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44580</v>
      </c>
      <c r="B178" s="29" t="s">
        <v>1216</v>
      </c>
      <c r="C178" s="28" t="s">
        <v>1217</v>
      </c>
      <c r="D178" s="28" t="s">
        <v>1003</v>
      </c>
      <c r="E178" s="28" t="s">
        <v>576</v>
      </c>
      <c r="F178" s="87">
        <v>695727</v>
      </c>
      <c r="G178" s="29">
        <v>146.80000000000001</v>
      </c>
      <c r="H178" s="29" t="s">
        <v>941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44580</v>
      </c>
      <c r="B179" s="29" t="s">
        <v>1216</v>
      </c>
      <c r="C179" s="28" t="s">
        <v>1217</v>
      </c>
      <c r="D179" s="28" t="s">
        <v>1186</v>
      </c>
      <c r="E179" s="28" t="s">
        <v>576</v>
      </c>
      <c r="F179" s="87">
        <v>579040</v>
      </c>
      <c r="G179" s="29">
        <v>146.29</v>
      </c>
      <c r="H179" s="29" t="s">
        <v>941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44580</v>
      </c>
      <c r="B180" s="29" t="s">
        <v>1218</v>
      </c>
      <c r="C180" s="28" t="s">
        <v>1219</v>
      </c>
      <c r="D180" s="28" t="s">
        <v>1220</v>
      </c>
      <c r="E180" s="28" t="s">
        <v>576</v>
      </c>
      <c r="F180" s="87">
        <v>1000000</v>
      </c>
      <c r="G180" s="29">
        <v>126.5</v>
      </c>
      <c r="H180" s="29" t="s">
        <v>941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44580</v>
      </c>
      <c r="B181" s="29" t="s">
        <v>1218</v>
      </c>
      <c r="C181" s="28" t="s">
        <v>1219</v>
      </c>
      <c r="D181" s="28" t="s">
        <v>1221</v>
      </c>
      <c r="E181" s="28" t="s">
        <v>576</v>
      </c>
      <c r="F181" s="87">
        <v>637950</v>
      </c>
      <c r="G181" s="29">
        <v>126.78</v>
      </c>
      <c r="H181" s="29" t="s">
        <v>941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44580</v>
      </c>
      <c r="B182" s="29" t="s">
        <v>1004</v>
      </c>
      <c r="C182" s="28" t="s">
        <v>1005</v>
      </c>
      <c r="D182" s="28" t="s">
        <v>1003</v>
      </c>
      <c r="E182" s="28" t="s">
        <v>576</v>
      </c>
      <c r="F182" s="87">
        <v>216671</v>
      </c>
      <c r="G182" s="29">
        <v>978.17</v>
      </c>
      <c r="H182" s="29" t="s">
        <v>941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44580</v>
      </c>
      <c r="B183" s="29" t="s">
        <v>1004</v>
      </c>
      <c r="C183" s="28" t="s">
        <v>1005</v>
      </c>
      <c r="D183" s="28" t="s">
        <v>1186</v>
      </c>
      <c r="E183" s="28" t="s">
        <v>576</v>
      </c>
      <c r="F183" s="87">
        <v>76278</v>
      </c>
      <c r="G183" s="29">
        <v>979.71</v>
      </c>
      <c r="H183" s="29" t="s">
        <v>941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44580</v>
      </c>
      <c r="B184" s="29" t="s">
        <v>1004</v>
      </c>
      <c r="C184" s="28" t="s">
        <v>1005</v>
      </c>
      <c r="D184" s="28" t="s">
        <v>937</v>
      </c>
      <c r="E184" s="28" t="s">
        <v>576</v>
      </c>
      <c r="F184" s="87">
        <v>137713</v>
      </c>
      <c r="G184" s="29">
        <v>979.21</v>
      </c>
      <c r="H184" s="29" t="s">
        <v>941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44580</v>
      </c>
      <c r="B185" s="29" t="s">
        <v>1054</v>
      </c>
      <c r="C185" s="28" t="s">
        <v>1055</v>
      </c>
      <c r="D185" s="28" t="s">
        <v>937</v>
      </c>
      <c r="E185" s="28" t="s">
        <v>576</v>
      </c>
      <c r="F185" s="87">
        <v>1525346</v>
      </c>
      <c r="G185" s="29">
        <v>108.95</v>
      </c>
      <c r="H185" s="29" t="s">
        <v>941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44580</v>
      </c>
      <c r="B186" s="29" t="s">
        <v>1056</v>
      </c>
      <c r="C186" s="28" t="s">
        <v>1057</v>
      </c>
      <c r="D186" s="28" t="s">
        <v>1222</v>
      </c>
      <c r="E186" s="28" t="s">
        <v>576</v>
      </c>
      <c r="F186" s="87">
        <v>56000</v>
      </c>
      <c r="G186" s="29">
        <v>35.56</v>
      </c>
      <c r="H186" s="29" t="s">
        <v>941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44580</v>
      </c>
      <c r="B187" s="29" t="s">
        <v>1058</v>
      </c>
      <c r="C187" s="28" t="s">
        <v>1059</v>
      </c>
      <c r="D187" s="28" t="s">
        <v>936</v>
      </c>
      <c r="E187" s="28" t="s">
        <v>576</v>
      </c>
      <c r="F187" s="87">
        <v>3936920</v>
      </c>
      <c r="G187" s="29">
        <v>9.2100000000000009</v>
      </c>
      <c r="H187" s="29" t="s">
        <v>941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44580</v>
      </c>
      <c r="B188" s="29" t="s">
        <v>1060</v>
      </c>
      <c r="C188" s="28" t="s">
        <v>1061</v>
      </c>
      <c r="D188" s="28" t="s">
        <v>1072</v>
      </c>
      <c r="E188" s="28" t="s">
        <v>576</v>
      </c>
      <c r="F188" s="87">
        <v>20000</v>
      </c>
      <c r="G188" s="29">
        <v>104.88</v>
      </c>
      <c r="H188" s="29" t="s">
        <v>941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44580</v>
      </c>
      <c r="B189" s="29" t="s">
        <v>1060</v>
      </c>
      <c r="C189" s="28" t="s">
        <v>1061</v>
      </c>
      <c r="D189" s="28" t="s">
        <v>1223</v>
      </c>
      <c r="E189" s="28" t="s">
        <v>576</v>
      </c>
      <c r="F189" s="87">
        <v>48000</v>
      </c>
      <c r="G189" s="29">
        <v>109.75</v>
      </c>
      <c r="H189" s="29" t="s">
        <v>941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44580</v>
      </c>
      <c r="B190" s="29" t="s">
        <v>1067</v>
      </c>
      <c r="C190" s="28" t="s">
        <v>1068</v>
      </c>
      <c r="D190" s="28" t="s">
        <v>1003</v>
      </c>
      <c r="E190" s="28" t="s">
        <v>576</v>
      </c>
      <c r="F190" s="87">
        <v>560550</v>
      </c>
      <c r="G190" s="29">
        <v>365.47</v>
      </c>
      <c r="H190" s="29" t="s">
        <v>941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44580</v>
      </c>
      <c r="B191" s="29" t="s">
        <v>939</v>
      </c>
      <c r="C191" s="28" t="s">
        <v>940</v>
      </c>
      <c r="D191" s="28" t="s">
        <v>1224</v>
      </c>
      <c r="E191" s="28" t="s">
        <v>576</v>
      </c>
      <c r="F191" s="87">
        <v>1152400</v>
      </c>
      <c r="G191" s="29">
        <v>24.2</v>
      </c>
      <c r="H191" s="29" t="s">
        <v>941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44580</v>
      </c>
      <c r="B192" s="29" t="s">
        <v>939</v>
      </c>
      <c r="C192" s="28" t="s">
        <v>940</v>
      </c>
      <c r="D192" s="28" t="s">
        <v>1186</v>
      </c>
      <c r="E192" s="28" t="s">
        <v>576</v>
      </c>
      <c r="F192" s="87">
        <v>985441</v>
      </c>
      <c r="G192" s="29">
        <v>24.72</v>
      </c>
      <c r="H192" s="29" t="s">
        <v>941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44580</v>
      </c>
      <c r="B193" s="29" t="s">
        <v>939</v>
      </c>
      <c r="C193" s="28" t="s">
        <v>940</v>
      </c>
      <c r="D193" s="28" t="s">
        <v>1225</v>
      </c>
      <c r="E193" s="28" t="s">
        <v>576</v>
      </c>
      <c r="F193" s="87">
        <v>1629603</v>
      </c>
      <c r="G193" s="29">
        <v>24.49</v>
      </c>
      <c r="H193" s="29" t="s">
        <v>941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44580</v>
      </c>
      <c r="B194" s="29" t="s">
        <v>939</v>
      </c>
      <c r="C194" s="28" t="s">
        <v>940</v>
      </c>
      <c r="D194" s="28" t="s">
        <v>1226</v>
      </c>
      <c r="E194" s="28" t="s">
        <v>576</v>
      </c>
      <c r="F194" s="87">
        <v>1260950</v>
      </c>
      <c r="G194" s="29">
        <v>24.45</v>
      </c>
      <c r="H194" s="29" t="s">
        <v>941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44580</v>
      </c>
      <c r="B195" s="29" t="s">
        <v>939</v>
      </c>
      <c r="C195" s="28" t="s">
        <v>940</v>
      </c>
      <c r="D195" s="28" t="s">
        <v>922</v>
      </c>
      <c r="E195" s="28" t="s">
        <v>576</v>
      </c>
      <c r="F195" s="87">
        <v>3263503</v>
      </c>
      <c r="G195" s="29">
        <v>24.36</v>
      </c>
      <c r="H195" s="29" t="s">
        <v>941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44580</v>
      </c>
      <c r="B196" s="29" t="s">
        <v>1183</v>
      </c>
      <c r="C196" s="28" t="s">
        <v>1184</v>
      </c>
      <c r="D196" s="28" t="s">
        <v>1185</v>
      </c>
      <c r="E196" s="28" t="s">
        <v>577</v>
      </c>
      <c r="F196" s="87">
        <v>252000</v>
      </c>
      <c r="G196" s="29">
        <v>54</v>
      </c>
      <c r="H196" s="29" t="s">
        <v>941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44580</v>
      </c>
      <c r="B197" s="29" t="s">
        <v>1044</v>
      </c>
      <c r="C197" s="28" t="s">
        <v>1045</v>
      </c>
      <c r="D197" s="28" t="s">
        <v>936</v>
      </c>
      <c r="E197" s="28" t="s">
        <v>577</v>
      </c>
      <c r="F197" s="87">
        <v>65812</v>
      </c>
      <c r="G197" s="29">
        <v>45.26</v>
      </c>
      <c r="H197" s="29" t="s">
        <v>941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44580</v>
      </c>
      <c r="B198" s="29" t="s">
        <v>1044</v>
      </c>
      <c r="C198" s="28" t="s">
        <v>1045</v>
      </c>
      <c r="D198" s="28" t="s">
        <v>1186</v>
      </c>
      <c r="E198" s="28" t="s">
        <v>577</v>
      </c>
      <c r="F198" s="87">
        <v>51903</v>
      </c>
      <c r="G198" s="29">
        <v>45.05</v>
      </c>
      <c r="H198" s="29" t="s">
        <v>941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44580</v>
      </c>
      <c r="B199" s="29" t="s">
        <v>1187</v>
      </c>
      <c r="C199" s="28" t="s">
        <v>1188</v>
      </c>
      <c r="D199" s="28" t="s">
        <v>859</v>
      </c>
      <c r="E199" s="28" t="s">
        <v>577</v>
      </c>
      <c r="F199" s="87">
        <v>25436</v>
      </c>
      <c r="G199" s="29">
        <v>336.46</v>
      </c>
      <c r="H199" s="29" t="s">
        <v>941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44580</v>
      </c>
      <c r="B200" s="29" t="s">
        <v>1227</v>
      </c>
      <c r="C200" s="28" t="s">
        <v>1228</v>
      </c>
      <c r="D200" s="28" t="s">
        <v>1229</v>
      </c>
      <c r="E200" s="28" t="s">
        <v>577</v>
      </c>
      <c r="F200" s="87">
        <v>102000</v>
      </c>
      <c r="G200" s="29">
        <v>20.04</v>
      </c>
      <c r="H200" s="29" t="s">
        <v>941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44580</v>
      </c>
      <c r="B201" s="29" t="s">
        <v>1230</v>
      </c>
      <c r="C201" s="28" t="s">
        <v>1231</v>
      </c>
      <c r="D201" s="28" t="s">
        <v>1232</v>
      </c>
      <c r="E201" s="28" t="s">
        <v>577</v>
      </c>
      <c r="F201" s="87">
        <v>272000</v>
      </c>
      <c r="G201" s="29">
        <v>44.75</v>
      </c>
      <c r="H201" s="29" t="s">
        <v>941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44580</v>
      </c>
      <c r="B202" s="29" t="s">
        <v>1230</v>
      </c>
      <c r="C202" s="28" t="s">
        <v>1231</v>
      </c>
      <c r="D202" s="28" t="s">
        <v>1233</v>
      </c>
      <c r="E202" s="28" t="s">
        <v>577</v>
      </c>
      <c r="F202" s="87">
        <v>124000</v>
      </c>
      <c r="G202" s="29">
        <v>44.75</v>
      </c>
      <c r="H202" s="29" t="s">
        <v>941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44580</v>
      </c>
      <c r="B203" s="29" t="s">
        <v>1190</v>
      </c>
      <c r="C203" s="28" t="s">
        <v>1191</v>
      </c>
      <c r="D203" s="28" t="s">
        <v>1192</v>
      </c>
      <c r="E203" s="28" t="s">
        <v>577</v>
      </c>
      <c r="F203" s="87">
        <v>124000</v>
      </c>
      <c r="G203" s="29">
        <v>119.17</v>
      </c>
      <c r="H203" s="29" t="s">
        <v>941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44580</v>
      </c>
      <c r="B204" s="29" t="s">
        <v>1193</v>
      </c>
      <c r="C204" s="28" t="s">
        <v>1194</v>
      </c>
      <c r="D204" s="28" t="s">
        <v>1200</v>
      </c>
      <c r="E204" s="28" t="s">
        <v>577</v>
      </c>
      <c r="F204" s="87">
        <v>3000</v>
      </c>
      <c r="G204" s="29">
        <v>205</v>
      </c>
      <c r="H204" s="29" t="s">
        <v>941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44580</v>
      </c>
      <c r="B205" s="29" t="s">
        <v>1193</v>
      </c>
      <c r="C205" s="28" t="s">
        <v>1194</v>
      </c>
      <c r="D205" s="28" t="s">
        <v>1234</v>
      </c>
      <c r="E205" s="28" t="s">
        <v>577</v>
      </c>
      <c r="F205" s="87">
        <v>25200</v>
      </c>
      <c r="G205" s="29">
        <v>190</v>
      </c>
      <c r="H205" s="29" t="s">
        <v>941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44580</v>
      </c>
      <c r="B206" s="29" t="s">
        <v>1193</v>
      </c>
      <c r="C206" s="28" t="s">
        <v>1194</v>
      </c>
      <c r="D206" s="28" t="s">
        <v>1235</v>
      </c>
      <c r="E206" s="28" t="s">
        <v>577</v>
      </c>
      <c r="F206" s="87">
        <v>24600</v>
      </c>
      <c r="G206" s="29">
        <v>191.12</v>
      </c>
      <c r="H206" s="29" t="s">
        <v>941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44580</v>
      </c>
      <c r="B207" s="29" t="s">
        <v>1193</v>
      </c>
      <c r="C207" s="28" t="s">
        <v>1194</v>
      </c>
      <c r="D207" s="28" t="s">
        <v>1236</v>
      </c>
      <c r="E207" s="28" t="s">
        <v>577</v>
      </c>
      <c r="F207" s="87">
        <v>41400</v>
      </c>
      <c r="G207" s="29">
        <v>202.75</v>
      </c>
      <c r="H207" s="29" t="s">
        <v>941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44580</v>
      </c>
      <c r="B208" s="29" t="s">
        <v>1193</v>
      </c>
      <c r="C208" s="28" t="s">
        <v>1194</v>
      </c>
      <c r="D208" s="28" t="s">
        <v>1237</v>
      </c>
      <c r="E208" s="28" t="s">
        <v>577</v>
      </c>
      <c r="F208" s="87">
        <v>47400</v>
      </c>
      <c r="G208" s="29">
        <v>200</v>
      </c>
      <c r="H208" s="29" t="s">
        <v>941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44580</v>
      </c>
      <c r="B209" s="29" t="s">
        <v>1193</v>
      </c>
      <c r="C209" s="28" t="s">
        <v>1194</v>
      </c>
      <c r="D209" s="28" t="s">
        <v>1238</v>
      </c>
      <c r="E209" s="28" t="s">
        <v>577</v>
      </c>
      <c r="F209" s="87">
        <v>150000</v>
      </c>
      <c r="G209" s="29">
        <v>190</v>
      </c>
      <c r="H209" s="29" t="s">
        <v>941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44580</v>
      </c>
      <c r="B210" s="29" t="s">
        <v>1193</v>
      </c>
      <c r="C210" s="28" t="s">
        <v>1194</v>
      </c>
      <c r="D210" s="28" t="s">
        <v>1239</v>
      </c>
      <c r="E210" s="28" t="s">
        <v>577</v>
      </c>
      <c r="F210" s="87">
        <v>33000</v>
      </c>
      <c r="G210" s="29">
        <v>203.27</v>
      </c>
      <c r="H210" s="29" t="s">
        <v>941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44580</v>
      </c>
      <c r="B211" s="29" t="s">
        <v>1048</v>
      </c>
      <c r="C211" s="28" t="s">
        <v>1049</v>
      </c>
      <c r="D211" s="28" t="s">
        <v>937</v>
      </c>
      <c r="E211" s="28" t="s">
        <v>577</v>
      </c>
      <c r="F211" s="87">
        <v>2661901</v>
      </c>
      <c r="G211" s="29">
        <v>57.85</v>
      </c>
      <c r="H211" s="29" t="s">
        <v>941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44580</v>
      </c>
      <c r="B212" s="29" t="s">
        <v>1048</v>
      </c>
      <c r="C212" s="28" t="s">
        <v>1049</v>
      </c>
      <c r="D212" s="28" t="s">
        <v>1186</v>
      </c>
      <c r="E212" s="28" t="s">
        <v>577</v>
      </c>
      <c r="F212" s="87">
        <v>2153579</v>
      </c>
      <c r="G212" s="29">
        <v>57.8</v>
      </c>
      <c r="H212" s="29" t="s">
        <v>941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44580</v>
      </c>
      <c r="B213" s="29" t="s">
        <v>935</v>
      </c>
      <c r="C213" s="28" t="s">
        <v>938</v>
      </c>
      <c r="D213" s="28" t="s">
        <v>987</v>
      </c>
      <c r="E213" s="28" t="s">
        <v>577</v>
      </c>
      <c r="F213" s="87">
        <v>7201000</v>
      </c>
      <c r="G213" s="29">
        <v>6.12</v>
      </c>
      <c r="H213" s="29" t="s">
        <v>941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44580</v>
      </c>
      <c r="B214" s="29" t="s">
        <v>935</v>
      </c>
      <c r="C214" s="28" t="s">
        <v>938</v>
      </c>
      <c r="D214" s="28" t="s">
        <v>936</v>
      </c>
      <c r="E214" s="28" t="s">
        <v>577</v>
      </c>
      <c r="F214" s="87">
        <v>10432929</v>
      </c>
      <c r="G214" s="29">
        <v>6.04</v>
      </c>
      <c r="H214" s="29" t="s">
        <v>941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44580</v>
      </c>
      <c r="B215" s="29" t="s">
        <v>1203</v>
      </c>
      <c r="C215" s="28" t="s">
        <v>1204</v>
      </c>
      <c r="D215" s="28" t="s">
        <v>937</v>
      </c>
      <c r="E215" s="28" t="s">
        <v>577</v>
      </c>
      <c r="F215" s="87">
        <v>966404</v>
      </c>
      <c r="G215" s="29">
        <v>142.28</v>
      </c>
      <c r="H215" s="29" t="s">
        <v>941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44580</v>
      </c>
      <c r="B216" s="29" t="s">
        <v>1203</v>
      </c>
      <c r="C216" s="28" t="s">
        <v>1204</v>
      </c>
      <c r="D216" s="28" t="s">
        <v>1003</v>
      </c>
      <c r="E216" s="28" t="s">
        <v>577</v>
      </c>
      <c r="F216" s="87">
        <v>1137784</v>
      </c>
      <c r="G216" s="29">
        <v>141.91999999999999</v>
      </c>
      <c r="H216" s="29" t="s">
        <v>941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44580</v>
      </c>
      <c r="B217" s="29" t="s">
        <v>1050</v>
      </c>
      <c r="C217" s="28" t="s">
        <v>1051</v>
      </c>
      <c r="D217" s="28" t="s">
        <v>1186</v>
      </c>
      <c r="E217" s="28" t="s">
        <v>577</v>
      </c>
      <c r="F217" s="87">
        <v>583022</v>
      </c>
      <c r="G217" s="29">
        <v>115.45</v>
      </c>
      <c r="H217" s="29" t="s">
        <v>941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44580</v>
      </c>
      <c r="B218" s="29" t="s">
        <v>1205</v>
      </c>
      <c r="C218" s="28" t="s">
        <v>1206</v>
      </c>
      <c r="D218" s="28" t="s">
        <v>1207</v>
      </c>
      <c r="E218" s="28" t="s">
        <v>577</v>
      </c>
      <c r="F218" s="87">
        <v>547590</v>
      </c>
      <c r="G218" s="29">
        <v>14.8</v>
      </c>
      <c r="H218" s="29" t="s">
        <v>941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44580</v>
      </c>
      <c r="B219" s="29" t="s">
        <v>1205</v>
      </c>
      <c r="C219" s="28" t="s">
        <v>1206</v>
      </c>
      <c r="D219" s="28" t="s">
        <v>1185</v>
      </c>
      <c r="E219" s="28" t="s">
        <v>577</v>
      </c>
      <c r="F219" s="87">
        <v>489869</v>
      </c>
      <c r="G219" s="29">
        <v>13.43</v>
      </c>
      <c r="H219" s="29" t="s">
        <v>941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44580</v>
      </c>
      <c r="B220" s="29" t="s">
        <v>1205</v>
      </c>
      <c r="C220" s="28" t="s">
        <v>1206</v>
      </c>
      <c r="D220" s="28" t="s">
        <v>1240</v>
      </c>
      <c r="E220" s="28" t="s">
        <v>577</v>
      </c>
      <c r="F220" s="87">
        <v>200000</v>
      </c>
      <c r="G220" s="29">
        <v>14.8</v>
      </c>
      <c r="H220" s="29" t="s">
        <v>941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>
        <v>44580</v>
      </c>
      <c r="B221" s="29" t="s">
        <v>1205</v>
      </c>
      <c r="C221" s="28" t="s">
        <v>1206</v>
      </c>
      <c r="D221" s="28" t="s">
        <v>1208</v>
      </c>
      <c r="E221" s="28" t="s">
        <v>577</v>
      </c>
      <c r="F221" s="87">
        <v>200000</v>
      </c>
      <c r="G221" s="29">
        <v>13.4</v>
      </c>
      <c r="H221" s="29" t="s">
        <v>941</v>
      </c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>
        <v>44580</v>
      </c>
      <c r="B222" s="29" t="s">
        <v>1212</v>
      </c>
      <c r="C222" s="28" t="s">
        <v>1213</v>
      </c>
      <c r="D222" s="28" t="s">
        <v>1214</v>
      </c>
      <c r="E222" s="28" t="s">
        <v>577</v>
      </c>
      <c r="F222" s="87">
        <v>328164</v>
      </c>
      <c r="G222" s="29">
        <v>56.15</v>
      </c>
      <c r="H222" s="29" t="s">
        <v>941</v>
      </c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>
        <v>44580</v>
      </c>
      <c r="B223" s="29" t="s">
        <v>1212</v>
      </c>
      <c r="C223" s="28" t="s">
        <v>1213</v>
      </c>
      <c r="D223" s="28" t="s">
        <v>1215</v>
      </c>
      <c r="E223" s="28" t="s">
        <v>577</v>
      </c>
      <c r="F223" s="87">
        <v>359923</v>
      </c>
      <c r="G223" s="29">
        <v>56.26</v>
      </c>
      <c r="H223" s="29" t="s">
        <v>941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>
        <v>44580</v>
      </c>
      <c r="B224" s="29" t="s">
        <v>1052</v>
      </c>
      <c r="C224" s="28" t="s">
        <v>1053</v>
      </c>
      <c r="D224" s="28" t="s">
        <v>936</v>
      </c>
      <c r="E224" s="28" t="s">
        <v>577</v>
      </c>
      <c r="F224" s="87">
        <v>1106617</v>
      </c>
      <c r="G224" s="29">
        <v>9.27</v>
      </c>
      <c r="H224" s="29" t="s">
        <v>941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>
        <v>44580</v>
      </c>
      <c r="B225" s="29" t="s">
        <v>1069</v>
      </c>
      <c r="C225" s="28" t="s">
        <v>1070</v>
      </c>
      <c r="D225" s="28" t="s">
        <v>1071</v>
      </c>
      <c r="E225" s="28" t="s">
        <v>577</v>
      </c>
      <c r="F225" s="87">
        <v>468769</v>
      </c>
      <c r="G225" s="29">
        <v>2.73</v>
      </c>
      <c r="H225" s="29" t="s">
        <v>941</v>
      </c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>
        <v>44580</v>
      </c>
      <c r="B226" s="29" t="s">
        <v>1069</v>
      </c>
      <c r="C226" s="28" t="s">
        <v>1070</v>
      </c>
      <c r="D226" s="28" t="s">
        <v>1241</v>
      </c>
      <c r="E226" s="28" t="s">
        <v>577</v>
      </c>
      <c r="F226" s="87">
        <v>1790000</v>
      </c>
      <c r="G226" s="29">
        <v>2.6</v>
      </c>
      <c r="H226" s="29" t="s">
        <v>941</v>
      </c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>
        <v>44580</v>
      </c>
      <c r="B227" s="29" t="s">
        <v>1216</v>
      </c>
      <c r="C227" s="28" t="s">
        <v>1217</v>
      </c>
      <c r="D227" s="28" t="s">
        <v>1186</v>
      </c>
      <c r="E227" s="28" t="s">
        <v>577</v>
      </c>
      <c r="F227" s="87">
        <v>563884</v>
      </c>
      <c r="G227" s="29">
        <v>146.84</v>
      </c>
      <c r="H227" s="29" t="s">
        <v>941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>
        <v>44580</v>
      </c>
      <c r="B228" s="29" t="s">
        <v>1216</v>
      </c>
      <c r="C228" s="28" t="s">
        <v>1217</v>
      </c>
      <c r="D228" s="28" t="s">
        <v>1003</v>
      </c>
      <c r="E228" s="28" t="s">
        <v>577</v>
      </c>
      <c r="F228" s="87">
        <v>688949</v>
      </c>
      <c r="G228" s="29">
        <v>147.26</v>
      </c>
      <c r="H228" s="29" t="s">
        <v>941</v>
      </c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>
        <v>44580</v>
      </c>
      <c r="B229" s="29" t="s">
        <v>1242</v>
      </c>
      <c r="C229" s="28" t="s">
        <v>1243</v>
      </c>
      <c r="D229" s="28" t="s">
        <v>1244</v>
      </c>
      <c r="E229" s="28" t="s">
        <v>577</v>
      </c>
      <c r="F229" s="87">
        <v>85000</v>
      </c>
      <c r="G229" s="29">
        <v>20.149999999999999</v>
      </c>
      <c r="H229" s="29" t="s">
        <v>941</v>
      </c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>
        <v>44580</v>
      </c>
      <c r="B230" s="29" t="s">
        <v>1218</v>
      </c>
      <c r="C230" s="28" t="s">
        <v>1219</v>
      </c>
      <c r="D230" s="28" t="s">
        <v>1221</v>
      </c>
      <c r="E230" s="28" t="s">
        <v>577</v>
      </c>
      <c r="F230" s="87">
        <v>237950</v>
      </c>
      <c r="G230" s="29">
        <v>127.39</v>
      </c>
      <c r="H230" s="29" t="s">
        <v>941</v>
      </c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>
        <v>44580</v>
      </c>
      <c r="B231" s="29" t="s">
        <v>1218</v>
      </c>
      <c r="C231" s="28" t="s">
        <v>1219</v>
      </c>
      <c r="D231" s="28" t="s">
        <v>1245</v>
      </c>
      <c r="E231" s="28" t="s">
        <v>577</v>
      </c>
      <c r="F231" s="87">
        <v>1000000</v>
      </c>
      <c r="G231" s="29">
        <v>127.89</v>
      </c>
      <c r="H231" s="29" t="s">
        <v>941</v>
      </c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>
        <v>44580</v>
      </c>
      <c r="B232" s="29" t="s">
        <v>1004</v>
      </c>
      <c r="C232" s="28" t="s">
        <v>1005</v>
      </c>
      <c r="D232" s="28" t="s">
        <v>1003</v>
      </c>
      <c r="E232" s="28" t="s">
        <v>577</v>
      </c>
      <c r="F232" s="87">
        <v>216516</v>
      </c>
      <c r="G232" s="29">
        <v>979.21</v>
      </c>
      <c r="H232" s="29" t="s">
        <v>941</v>
      </c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>
        <v>44580</v>
      </c>
      <c r="B233" s="29" t="s">
        <v>1004</v>
      </c>
      <c r="C233" s="28" t="s">
        <v>1005</v>
      </c>
      <c r="D233" s="28" t="s">
        <v>1186</v>
      </c>
      <c r="E233" s="28" t="s">
        <v>577</v>
      </c>
      <c r="F233" s="87">
        <v>76155</v>
      </c>
      <c r="G233" s="29">
        <v>977.99</v>
      </c>
      <c r="H233" s="29" t="s">
        <v>941</v>
      </c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>
        <v>44580</v>
      </c>
      <c r="B234" s="29" t="s">
        <v>1004</v>
      </c>
      <c r="C234" s="28" t="s">
        <v>1005</v>
      </c>
      <c r="D234" s="28" t="s">
        <v>937</v>
      </c>
      <c r="E234" s="28" t="s">
        <v>577</v>
      </c>
      <c r="F234" s="87">
        <v>137713</v>
      </c>
      <c r="G234" s="29">
        <v>979.63</v>
      </c>
      <c r="H234" s="29" t="s">
        <v>941</v>
      </c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>
        <v>44580</v>
      </c>
      <c r="B235" s="29" t="s">
        <v>1246</v>
      </c>
      <c r="C235" s="28" t="s">
        <v>1247</v>
      </c>
      <c r="D235" s="28" t="s">
        <v>1248</v>
      </c>
      <c r="E235" s="28" t="s">
        <v>577</v>
      </c>
      <c r="F235" s="87">
        <v>38461</v>
      </c>
      <c r="G235" s="29">
        <v>33.630000000000003</v>
      </c>
      <c r="H235" s="29" t="s">
        <v>941</v>
      </c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>
        <v>44580</v>
      </c>
      <c r="B236" s="29" t="s">
        <v>1054</v>
      </c>
      <c r="C236" s="28" t="s">
        <v>1055</v>
      </c>
      <c r="D236" s="28" t="s">
        <v>937</v>
      </c>
      <c r="E236" s="28" t="s">
        <v>577</v>
      </c>
      <c r="F236" s="87">
        <v>1525346</v>
      </c>
      <c r="G236" s="29">
        <v>109.02</v>
      </c>
      <c r="H236" s="29" t="s">
        <v>941</v>
      </c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>
        <v>44580</v>
      </c>
      <c r="B237" s="29" t="s">
        <v>1056</v>
      </c>
      <c r="C237" s="28" t="s">
        <v>1057</v>
      </c>
      <c r="D237" s="28" t="s">
        <v>1249</v>
      </c>
      <c r="E237" s="28" t="s">
        <v>577</v>
      </c>
      <c r="F237" s="87">
        <v>56250</v>
      </c>
      <c r="G237" s="29">
        <v>34.65</v>
      </c>
      <c r="H237" s="29" t="s">
        <v>941</v>
      </c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>
        <v>44580</v>
      </c>
      <c r="B238" s="29" t="s">
        <v>1058</v>
      </c>
      <c r="C238" s="28" t="s">
        <v>1059</v>
      </c>
      <c r="D238" s="28" t="s">
        <v>936</v>
      </c>
      <c r="E238" s="28" t="s">
        <v>577</v>
      </c>
      <c r="F238" s="87">
        <v>3591379</v>
      </c>
      <c r="G238" s="29">
        <v>9.23</v>
      </c>
      <c r="H238" s="29" t="s">
        <v>941</v>
      </c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>
        <v>44580</v>
      </c>
      <c r="B239" s="29" t="s">
        <v>1060</v>
      </c>
      <c r="C239" s="28" t="s">
        <v>1061</v>
      </c>
      <c r="D239" s="28" t="s">
        <v>1072</v>
      </c>
      <c r="E239" s="28" t="s">
        <v>577</v>
      </c>
      <c r="F239" s="87">
        <v>10000</v>
      </c>
      <c r="G239" s="29">
        <v>109.51</v>
      </c>
      <c r="H239" s="29" t="s">
        <v>941</v>
      </c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>
        <v>44580</v>
      </c>
      <c r="B240" s="29" t="s">
        <v>1060</v>
      </c>
      <c r="C240" s="28" t="s">
        <v>1061</v>
      </c>
      <c r="D240" s="28" t="s">
        <v>1066</v>
      </c>
      <c r="E240" s="28" t="s">
        <v>577</v>
      </c>
      <c r="F240" s="87">
        <v>114000</v>
      </c>
      <c r="G240" s="29">
        <v>109.56</v>
      </c>
      <c r="H240" s="29" t="s">
        <v>941</v>
      </c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>
        <v>44580</v>
      </c>
      <c r="B241" s="29" t="s">
        <v>1060</v>
      </c>
      <c r="C241" s="28" t="s">
        <v>1061</v>
      </c>
      <c r="D241" s="28" t="s">
        <v>1064</v>
      </c>
      <c r="E241" s="28" t="s">
        <v>577</v>
      </c>
      <c r="F241" s="87">
        <v>32000</v>
      </c>
      <c r="G241" s="29">
        <v>108.29</v>
      </c>
      <c r="H241" s="29" t="s">
        <v>941</v>
      </c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>
        <v>44580</v>
      </c>
      <c r="B242" s="29" t="s">
        <v>1060</v>
      </c>
      <c r="C242" s="28" t="s">
        <v>1061</v>
      </c>
      <c r="D242" s="28" t="s">
        <v>859</v>
      </c>
      <c r="E242" s="28" t="s">
        <v>577</v>
      </c>
      <c r="F242" s="87">
        <v>62000</v>
      </c>
      <c r="G242" s="29">
        <v>107.5</v>
      </c>
      <c r="H242" s="29" t="s">
        <v>941</v>
      </c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>
        <v>44580</v>
      </c>
      <c r="B243" s="29" t="s">
        <v>1060</v>
      </c>
      <c r="C243" s="28" t="s">
        <v>1061</v>
      </c>
      <c r="D243" s="28" t="s">
        <v>1063</v>
      </c>
      <c r="E243" s="28" t="s">
        <v>577</v>
      </c>
      <c r="F243" s="87">
        <v>20000</v>
      </c>
      <c r="G243" s="29">
        <v>107.5</v>
      </c>
      <c r="H243" s="29" t="s">
        <v>941</v>
      </c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>
        <v>44580</v>
      </c>
      <c r="B244" s="29" t="s">
        <v>1060</v>
      </c>
      <c r="C244" s="28" t="s">
        <v>1061</v>
      </c>
      <c r="D244" s="28" t="s">
        <v>1062</v>
      </c>
      <c r="E244" s="28" t="s">
        <v>577</v>
      </c>
      <c r="F244" s="87">
        <v>22000</v>
      </c>
      <c r="G244" s="29">
        <v>107.5</v>
      </c>
      <c r="H244" s="29" t="s">
        <v>941</v>
      </c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>
        <v>44580</v>
      </c>
      <c r="B245" s="29" t="s">
        <v>1067</v>
      </c>
      <c r="C245" s="28" t="s">
        <v>1068</v>
      </c>
      <c r="D245" s="28" t="s">
        <v>1003</v>
      </c>
      <c r="E245" s="28" t="s">
        <v>577</v>
      </c>
      <c r="F245" s="87">
        <v>565703</v>
      </c>
      <c r="G245" s="29">
        <v>365.99</v>
      </c>
      <c r="H245" s="29" t="s">
        <v>941</v>
      </c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>
        <v>44580</v>
      </c>
      <c r="B246" s="29" t="s">
        <v>939</v>
      </c>
      <c r="C246" s="28" t="s">
        <v>940</v>
      </c>
      <c r="D246" s="28" t="s">
        <v>922</v>
      </c>
      <c r="E246" s="28" t="s">
        <v>577</v>
      </c>
      <c r="F246" s="87">
        <v>3263503</v>
      </c>
      <c r="G246" s="29">
        <v>24.7</v>
      </c>
      <c r="H246" s="29" t="s">
        <v>941</v>
      </c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>
        <v>44580</v>
      </c>
      <c r="B247" s="29" t="s">
        <v>939</v>
      </c>
      <c r="C247" s="28" t="s">
        <v>940</v>
      </c>
      <c r="D247" s="28" t="s">
        <v>1226</v>
      </c>
      <c r="E247" s="28" t="s">
        <v>577</v>
      </c>
      <c r="F247" s="87">
        <v>1260950</v>
      </c>
      <c r="G247" s="29">
        <v>24.73</v>
      </c>
      <c r="H247" s="29" t="s">
        <v>941</v>
      </c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>
        <v>44580</v>
      </c>
      <c r="B248" s="29" t="s">
        <v>939</v>
      </c>
      <c r="C248" s="28" t="s">
        <v>940</v>
      </c>
      <c r="D248" s="28" t="s">
        <v>1250</v>
      </c>
      <c r="E248" s="28" t="s">
        <v>577</v>
      </c>
      <c r="F248" s="87">
        <v>1000000</v>
      </c>
      <c r="G248" s="29">
        <v>24.03</v>
      </c>
      <c r="H248" s="29" t="s">
        <v>941</v>
      </c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>
        <v>44580</v>
      </c>
      <c r="B249" s="29" t="s">
        <v>939</v>
      </c>
      <c r="C249" s="28" t="s">
        <v>940</v>
      </c>
      <c r="D249" s="28" t="s">
        <v>1224</v>
      </c>
      <c r="E249" s="28" t="s">
        <v>577</v>
      </c>
      <c r="F249" s="87">
        <v>1152400</v>
      </c>
      <c r="G249" s="29">
        <v>24.34</v>
      </c>
      <c r="H249" s="29" t="s">
        <v>941</v>
      </c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>
        <v>44580</v>
      </c>
      <c r="B250" s="29" t="s">
        <v>939</v>
      </c>
      <c r="C250" s="28" t="s">
        <v>940</v>
      </c>
      <c r="D250" s="28" t="s">
        <v>1186</v>
      </c>
      <c r="E250" s="28" t="s">
        <v>577</v>
      </c>
      <c r="F250" s="87">
        <v>871520</v>
      </c>
      <c r="G250" s="29">
        <v>24.31</v>
      </c>
      <c r="H250" s="29" t="s">
        <v>941</v>
      </c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>
        <v>44580</v>
      </c>
      <c r="B251" s="29" t="s">
        <v>1251</v>
      </c>
      <c r="C251" s="28" t="s">
        <v>1252</v>
      </c>
      <c r="D251" s="28" t="s">
        <v>1253</v>
      </c>
      <c r="E251" s="28" t="s">
        <v>577</v>
      </c>
      <c r="F251" s="87">
        <v>5000000</v>
      </c>
      <c r="G251" s="29">
        <v>2.8</v>
      </c>
      <c r="H251" s="29" t="s">
        <v>941</v>
      </c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7"/>
  <sheetViews>
    <sheetView zoomScale="85" zoomScaleNormal="85" workbookViewId="0">
      <selection activeCell="Q16" sqref="Q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5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317">
        <v>1</v>
      </c>
      <c r="B10" s="259">
        <v>44532</v>
      </c>
      <c r="C10" s="319"/>
      <c r="D10" s="320" t="s">
        <v>251</v>
      </c>
      <c r="E10" s="321" t="s">
        <v>593</v>
      </c>
      <c r="F10" s="322" t="s">
        <v>863</v>
      </c>
      <c r="G10" s="322">
        <v>414</v>
      </c>
      <c r="H10" s="321"/>
      <c r="I10" s="323" t="s">
        <v>864</v>
      </c>
      <c r="J10" s="295" t="s">
        <v>594</v>
      </c>
      <c r="K10" s="295"/>
      <c r="L10" s="296"/>
      <c r="M10" s="297"/>
      <c r="N10" s="295"/>
      <c r="O10" s="298"/>
      <c r="P10" s="103">
        <f>VLOOKUP(D10,'MidCap Intra'!B42:C535,2,0)</f>
        <v>435.55</v>
      </c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87">
        <v>2</v>
      </c>
      <c r="B11" s="388">
        <v>44532</v>
      </c>
      <c r="C11" s="389"/>
      <c r="D11" s="390" t="s">
        <v>136</v>
      </c>
      <c r="E11" s="391" t="s">
        <v>593</v>
      </c>
      <c r="F11" s="392">
        <v>119</v>
      </c>
      <c r="G11" s="392">
        <v>109</v>
      </c>
      <c r="H11" s="391">
        <v>125.5</v>
      </c>
      <c r="I11" s="393" t="s">
        <v>865</v>
      </c>
      <c r="J11" s="99" t="s">
        <v>1254</v>
      </c>
      <c r="K11" s="99">
        <f t="shared" ref="K11" si="0">H11-F11</f>
        <v>6.5</v>
      </c>
      <c r="L11" s="100">
        <f t="shared" ref="L11" si="1">(F11*-0.7)/100</f>
        <v>-0.83299999999999996</v>
      </c>
      <c r="M11" s="101">
        <f t="shared" ref="M11" si="2">(K11+L11)/F11</f>
        <v>4.7621848739495799E-2</v>
      </c>
      <c r="N11" s="99" t="s">
        <v>591</v>
      </c>
      <c r="O11" s="102">
        <v>44580</v>
      </c>
      <c r="P11" s="394"/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317">
        <v>3</v>
      </c>
      <c r="B12" s="318">
        <v>44544</v>
      </c>
      <c r="C12" s="319"/>
      <c r="D12" s="320" t="s">
        <v>118</v>
      </c>
      <c r="E12" s="321" t="s">
        <v>593</v>
      </c>
      <c r="F12" s="322" t="s">
        <v>866</v>
      </c>
      <c r="G12" s="322">
        <v>635</v>
      </c>
      <c r="H12" s="321"/>
      <c r="I12" s="323" t="s">
        <v>867</v>
      </c>
      <c r="J12" s="295" t="s">
        <v>594</v>
      </c>
      <c r="K12" s="295"/>
      <c r="L12" s="296"/>
      <c r="M12" s="297"/>
      <c r="N12" s="295"/>
      <c r="O12" s="298"/>
      <c r="P12" s="103">
        <f>VLOOKUP(D12,'MidCap Intra'!B45:C538,2,0)</f>
        <v>656.05</v>
      </c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87">
        <v>4</v>
      </c>
      <c r="B13" s="388">
        <v>44547</v>
      </c>
      <c r="C13" s="389"/>
      <c r="D13" s="390" t="s">
        <v>71</v>
      </c>
      <c r="E13" s="391" t="s">
        <v>593</v>
      </c>
      <c r="F13" s="392">
        <v>201.5</v>
      </c>
      <c r="G13" s="392">
        <v>188</v>
      </c>
      <c r="H13" s="391">
        <v>214.5</v>
      </c>
      <c r="I13" s="393" t="s">
        <v>868</v>
      </c>
      <c r="J13" s="99" t="s">
        <v>888</v>
      </c>
      <c r="K13" s="99">
        <f t="shared" ref="K13:K14" si="3">H13-F13</f>
        <v>13</v>
      </c>
      <c r="L13" s="100">
        <f t="shared" ref="L13:L14" si="4">(F13*-0.7)/100</f>
        <v>-1.4104999999999999</v>
      </c>
      <c r="M13" s="101">
        <f t="shared" ref="M13:M14" si="5">(K13+L13)/F13</f>
        <v>5.751612903225807E-2</v>
      </c>
      <c r="N13" s="99" t="s">
        <v>591</v>
      </c>
      <c r="O13" s="102">
        <v>44200</v>
      </c>
      <c r="P13" s="394">
        <f>VLOOKUP(D13,'MidCap Intra'!B46:C539,2,0)</f>
        <v>208.15</v>
      </c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87">
        <v>5</v>
      </c>
      <c r="B14" s="388">
        <v>44547</v>
      </c>
      <c r="C14" s="389"/>
      <c r="D14" s="390" t="s">
        <v>125</v>
      </c>
      <c r="E14" s="391" t="s">
        <v>593</v>
      </c>
      <c r="F14" s="392">
        <v>730</v>
      </c>
      <c r="G14" s="392">
        <v>687</v>
      </c>
      <c r="H14" s="391">
        <v>774</v>
      </c>
      <c r="I14" s="393" t="s">
        <v>869</v>
      </c>
      <c r="J14" s="99" t="s">
        <v>891</v>
      </c>
      <c r="K14" s="99">
        <f t="shared" si="3"/>
        <v>44</v>
      </c>
      <c r="L14" s="100">
        <f t="shared" si="4"/>
        <v>-5.1099999999999994</v>
      </c>
      <c r="M14" s="101">
        <f t="shared" si="5"/>
        <v>5.3273972602739729E-2</v>
      </c>
      <c r="N14" s="99" t="s">
        <v>591</v>
      </c>
      <c r="O14" s="102">
        <v>44200</v>
      </c>
      <c r="P14" s="394">
        <f>VLOOKUP(D14,'MidCap Intra'!B47:C540,2,0)</f>
        <v>808.6</v>
      </c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87">
        <v>6</v>
      </c>
      <c r="B15" s="388">
        <v>44552</v>
      </c>
      <c r="C15" s="389"/>
      <c r="D15" s="390" t="s">
        <v>43</v>
      </c>
      <c r="E15" s="391" t="s">
        <v>593</v>
      </c>
      <c r="F15" s="392">
        <v>2140</v>
      </c>
      <c r="G15" s="392">
        <v>1995</v>
      </c>
      <c r="H15" s="391">
        <v>2280</v>
      </c>
      <c r="I15" s="393" t="s">
        <v>872</v>
      </c>
      <c r="J15" s="99" t="s">
        <v>743</v>
      </c>
      <c r="K15" s="99">
        <f t="shared" ref="K15:K16" si="6">H15-F15</f>
        <v>140</v>
      </c>
      <c r="L15" s="100">
        <f t="shared" ref="L15:L16" si="7">(F15*-0.7)/100</f>
        <v>-14.98</v>
      </c>
      <c r="M15" s="101">
        <f t="shared" ref="M15:M16" si="8">(K15+L15)/F15</f>
        <v>5.8420560747663552E-2</v>
      </c>
      <c r="N15" s="99" t="s">
        <v>591</v>
      </c>
      <c r="O15" s="102">
        <v>44203</v>
      </c>
      <c r="P15" s="394">
        <f>VLOOKUP(D15,'MidCap Intra'!B2:C541,2,0)</f>
        <v>2231.8000000000002</v>
      </c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337">
        <v>7</v>
      </c>
      <c r="B16" s="338">
        <v>44557</v>
      </c>
      <c r="C16" s="339"/>
      <c r="D16" s="340" t="s">
        <v>522</v>
      </c>
      <c r="E16" s="341" t="s">
        <v>593</v>
      </c>
      <c r="F16" s="342">
        <v>2215</v>
      </c>
      <c r="G16" s="342">
        <v>2035</v>
      </c>
      <c r="H16" s="341">
        <v>2310</v>
      </c>
      <c r="I16" s="343" t="s">
        <v>824</v>
      </c>
      <c r="J16" s="265" t="s">
        <v>988</v>
      </c>
      <c r="K16" s="265">
        <f t="shared" si="6"/>
        <v>95</v>
      </c>
      <c r="L16" s="266">
        <f t="shared" si="7"/>
        <v>-15.505000000000001</v>
      </c>
      <c r="M16" s="267">
        <f t="shared" si="8"/>
        <v>3.588939051918736E-2</v>
      </c>
      <c r="N16" s="265" t="s">
        <v>591</v>
      </c>
      <c r="O16" s="268">
        <v>44578</v>
      </c>
      <c r="P16" s="264">
        <f>VLOOKUP(D16,'MidCap Intra'!B49:C542,2,0)</f>
        <v>2265.5500000000002</v>
      </c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87">
        <v>8</v>
      </c>
      <c r="B17" s="388">
        <v>44559</v>
      </c>
      <c r="C17" s="389"/>
      <c r="D17" s="390" t="s">
        <v>493</v>
      </c>
      <c r="E17" s="391" t="s">
        <v>593</v>
      </c>
      <c r="F17" s="392">
        <v>1730</v>
      </c>
      <c r="G17" s="392">
        <v>1640</v>
      </c>
      <c r="H17" s="391">
        <v>1870</v>
      </c>
      <c r="I17" s="393" t="s">
        <v>875</v>
      </c>
      <c r="J17" s="99" t="s">
        <v>743</v>
      </c>
      <c r="K17" s="99">
        <f t="shared" ref="K17" si="9">H17-F17</f>
        <v>140</v>
      </c>
      <c r="L17" s="100">
        <f t="shared" ref="L17" si="10">(F17*-0.7)/100</f>
        <v>-12.11</v>
      </c>
      <c r="M17" s="101">
        <f t="shared" ref="M17" si="11">(K17+L17)/F17</f>
        <v>7.3924855491329475E-2</v>
      </c>
      <c r="N17" s="99" t="s">
        <v>591</v>
      </c>
      <c r="O17" s="102">
        <v>44572</v>
      </c>
      <c r="P17" s="394">
        <f>VLOOKUP(D17,'MidCap Intra'!B50:C543,2,0)</f>
        <v>1819.95</v>
      </c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459">
        <v>9</v>
      </c>
      <c r="B18" s="460">
        <v>44561</v>
      </c>
      <c r="C18" s="461"/>
      <c r="D18" s="462" t="s">
        <v>179</v>
      </c>
      <c r="E18" s="463" t="s">
        <v>593</v>
      </c>
      <c r="F18" s="464">
        <v>2980</v>
      </c>
      <c r="G18" s="464">
        <v>2790</v>
      </c>
      <c r="H18" s="463">
        <v>2947.5</v>
      </c>
      <c r="I18" s="465" t="s">
        <v>877</v>
      </c>
      <c r="J18" s="449" t="s">
        <v>1073</v>
      </c>
      <c r="K18" s="449">
        <f t="shared" ref="K18" si="12">H18-F18</f>
        <v>-32.5</v>
      </c>
      <c r="L18" s="450">
        <f t="shared" ref="L18" si="13">(F18*-0.7)/100</f>
        <v>-20.86</v>
      </c>
      <c r="M18" s="451">
        <f t="shared" ref="M18" si="14">(K18+L18)/F18</f>
        <v>-1.7906040268456377E-2</v>
      </c>
      <c r="N18" s="449" t="s">
        <v>604</v>
      </c>
      <c r="O18" s="452">
        <v>44579</v>
      </c>
      <c r="P18" s="466"/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337">
        <v>10</v>
      </c>
      <c r="B19" s="338">
        <v>44571</v>
      </c>
      <c r="C19" s="339"/>
      <c r="D19" s="340" t="s">
        <v>405</v>
      </c>
      <c r="E19" s="341" t="s">
        <v>593</v>
      </c>
      <c r="F19" s="342">
        <v>170</v>
      </c>
      <c r="G19" s="342">
        <v>160</v>
      </c>
      <c r="H19" s="341">
        <v>177.5</v>
      </c>
      <c r="I19" s="343" t="s">
        <v>928</v>
      </c>
      <c r="J19" s="265" t="s">
        <v>944</v>
      </c>
      <c r="K19" s="265">
        <f t="shared" ref="K19" si="15">H19-F19</f>
        <v>7.5</v>
      </c>
      <c r="L19" s="266">
        <f t="shared" ref="L19" si="16">(F19*-0.7)/100</f>
        <v>-1.19</v>
      </c>
      <c r="M19" s="267">
        <f t="shared" ref="M19" si="17">(K19+L19)/F19</f>
        <v>3.7117647058823533E-2</v>
      </c>
      <c r="N19" s="265" t="s">
        <v>591</v>
      </c>
      <c r="O19" s="268">
        <v>44573</v>
      </c>
      <c r="P19" s="264">
        <f>VLOOKUP(D19,'MidCap Intra'!B12:C545,2,0)</f>
        <v>159.80000000000001</v>
      </c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317">
        <v>11</v>
      </c>
      <c r="B20" s="318">
        <v>44572</v>
      </c>
      <c r="C20" s="319"/>
      <c r="D20" s="320" t="s">
        <v>363</v>
      </c>
      <c r="E20" s="321" t="s">
        <v>593</v>
      </c>
      <c r="F20" s="322" t="s">
        <v>716</v>
      </c>
      <c r="G20" s="322">
        <v>187</v>
      </c>
      <c r="H20" s="321"/>
      <c r="I20" s="323" t="s">
        <v>932</v>
      </c>
      <c r="J20" s="295" t="s">
        <v>594</v>
      </c>
      <c r="K20" s="295"/>
      <c r="L20" s="296"/>
      <c r="M20" s="297"/>
      <c r="N20" s="295"/>
      <c r="O20" s="298"/>
      <c r="P20" s="293"/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459">
        <v>12</v>
      </c>
      <c r="B21" s="460">
        <v>44578</v>
      </c>
      <c r="C21" s="461"/>
      <c r="D21" s="462" t="s">
        <v>110</v>
      </c>
      <c r="E21" s="463" t="s">
        <v>593</v>
      </c>
      <c r="F21" s="464">
        <v>345</v>
      </c>
      <c r="G21" s="464">
        <v>320</v>
      </c>
      <c r="H21" s="463">
        <v>320</v>
      </c>
      <c r="I21" s="465" t="s">
        <v>989</v>
      </c>
      <c r="J21" s="449" t="s">
        <v>1089</v>
      </c>
      <c r="K21" s="449">
        <f t="shared" ref="K21" si="18">H21-F21</f>
        <v>-25</v>
      </c>
      <c r="L21" s="450">
        <f t="shared" ref="L21" si="19">(F21*-0.7)/100</f>
        <v>-2.4149999999999996</v>
      </c>
      <c r="M21" s="451">
        <f t="shared" ref="M21" si="20">(K21+L21)/F21</f>
        <v>-7.9463768115942024E-2</v>
      </c>
      <c r="N21" s="449" t="s">
        <v>604</v>
      </c>
      <c r="O21" s="452">
        <v>44580</v>
      </c>
      <c r="P21" s="466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ht="13.9" customHeight="1">
      <c r="A22" s="109"/>
      <c r="B22" s="104"/>
      <c r="C22" s="110"/>
      <c r="D22" s="105"/>
      <c r="E22" s="106"/>
      <c r="F22" s="103"/>
      <c r="G22" s="103"/>
      <c r="H22" s="106"/>
      <c r="I22" s="107"/>
      <c r="J22" s="108"/>
      <c r="K22" s="109"/>
      <c r="L22" s="104"/>
      <c r="M22" s="110"/>
      <c r="N22" s="105"/>
      <c r="O22" s="106"/>
      <c r="P22" s="10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6"/>
      <c r="B23" s="117"/>
      <c r="C23" s="118"/>
      <c r="D23" s="119"/>
      <c r="E23" s="120"/>
      <c r="F23" s="120"/>
      <c r="H23" s="120"/>
      <c r="I23" s="121"/>
      <c r="J23" s="122"/>
      <c r="K23" s="122"/>
      <c r="L23" s="123"/>
      <c r="M23" s="124"/>
      <c r="N23" s="125"/>
      <c r="O23" s="126"/>
      <c r="P23" s="127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16"/>
      <c r="B24" s="117"/>
      <c r="C24" s="118"/>
      <c r="D24" s="119"/>
      <c r="E24" s="120"/>
      <c r="F24" s="120"/>
      <c r="G24" s="116"/>
      <c r="H24" s="120"/>
      <c r="I24" s="121"/>
      <c r="J24" s="122"/>
      <c r="K24" s="122"/>
      <c r="L24" s="123"/>
      <c r="M24" s="124"/>
      <c r="N24" s="125"/>
      <c r="O24" s="126"/>
      <c r="P24" s="127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8" t="s">
        <v>596</v>
      </c>
      <c r="B25" s="129"/>
      <c r="C25" s="130"/>
      <c r="D25" s="131"/>
      <c r="E25" s="132"/>
      <c r="F25" s="132"/>
      <c r="G25" s="132"/>
      <c r="H25" s="132"/>
      <c r="I25" s="132"/>
      <c r="J25" s="133"/>
      <c r="K25" s="132"/>
      <c r="L25" s="134"/>
      <c r="M25" s="56"/>
      <c r="N25" s="133"/>
      <c r="O25" s="13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35" t="s">
        <v>597</v>
      </c>
      <c r="B26" s="128"/>
      <c r="C26" s="128"/>
      <c r="D26" s="128"/>
      <c r="E26" s="41"/>
      <c r="F26" s="136" t="s">
        <v>598</v>
      </c>
      <c r="G26" s="6"/>
      <c r="H26" s="6"/>
      <c r="I26" s="6"/>
      <c r="J26" s="137"/>
      <c r="K26" s="138"/>
      <c r="L26" s="138"/>
      <c r="M26" s="139"/>
      <c r="N26" s="1"/>
      <c r="O26" s="14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8" t="s">
        <v>599</v>
      </c>
      <c r="B27" s="128"/>
      <c r="C27" s="128"/>
      <c r="D27" s="128" t="s">
        <v>921</v>
      </c>
      <c r="E27" s="6"/>
      <c r="F27" s="136" t="s">
        <v>600</v>
      </c>
      <c r="G27" s="6"/>
      <c r="H27" s="6"/>
      <c r="I27" s="6"/>
      <c r="J27" s="137"/>
      <c r="K27" s="138"/>
      <c r="L27" s="138"/>
      <c r="M27" s="139"/>
      <c r="N27" s="1"/>
      <c r="O27" s="14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8"/>
      <c r="B28" s="128"/>
      <c r="C28" s="128"/>
      <c r="D28" s="128"/>
      <c r="E28" s="6"/>
      <c r="F28" s="6"/>
      <c r="G28" s="6"/>
      <c r="H28" s="6"/>
      <c r="I28" s="6"/>
      <c r="J28" s="141"/>
      <c r="K28" s="138"/>
      <c r="L28" s="138"/>
      <c r="M28" s="6"/>
      <c r="N28" s="14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43" t="s">
        <v>601</v>
      </c>
      <c r="C29" s="143"/>
      <c r="D29" s="143"/>
      <c r="E29" s="143"/>
      <c r="F29" s="144"/>
      <c r="G29" s="6"/>
      <c r="H29" s="6"/>
      <c r="I29" s="145"/>
      <c r="J29" s="146"/>
      <c r="K29" s="147"/>
      <c r="L29" s="146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5" t="s">
        <v>16</v>
      </c>
      <c r="B30" s="96" t="s">
        <v>568</v>
      </c>
      <c r="C30" s="98"/>
      <c r="D30" s="97" t="s">
        <v>579</v>
      </c>
      <c r="E30" s="96" t="s">
        <v>580</v>
      </c>
      <c r="F30" s="96" t="s">
        <v>581</v>
      </c>
      <c r="G30" s="96" t="s">
        <v>602</v>
      </c>
      <c r="H30" s="96" t="s">
        <v>583</v>
      </c>
      <c r="I30" s="96" t="s">
        <v>584</v>
      </c>
      <c r="J30" s="96" t="s">
        <v>585</v>
      </c>
      <c r="K30" s="96" t="s">
        <v>603</v>
      </c>
      <c r="L30" s="149" t="s">
        <v>587</v>
      </c>
      <c r="M30" s="98" t="s">
        <v>588</v>
      </c>
      <c r="N30" s="95" t="s">
        <v>589</v>
      </c>
      <c r="O30" s="354" t="s">
        <v>590</v>
      </c>
      <c r="P30" s="299"/>
      <c r="Q30" s="1"/>
      <c r="R30" s="351"/>
      <c r="S30" s="351"/>
      <c r="T30" s="351"/>
      <c r="U30" s="314"/>
      <c r="V30" s="314"/>
      <c r="W30" s="314"/>
      <c r="X30" s="314"/>
      <c r="Y30" s="314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s="274" customFormat="1" ht="15" customHeight="1">
      <c r="A31" s="355">
        <v>1</v>
      </c>
      <c r="B31" s="256">
        <v>44559</v>
      </c>
      <c r="C31" s="303"/>
      <c r="D31" s="356" t="s">
        <v>199</v>
      </c>
      <c r="E31" s="302" t="s">
        <v>593</v>
      </c>
      <c r="F31" s="302">
        <v>476</v>
      </c>
      <c r="G31" s="302">
        <v>463</v>
      </c>
      <c r="H31" s="302">
        <v>496</v>
      </c>
      <c r="I31" s="302" t="s">
        <v>811</v>
      </c>
      <c r="J31" s="99" t="s">
        <v>862</v>
      </c>
      <c r="K31" s="99">
        <f t="shared" ref="K31:K32" si="21">H31-F31</f>
        <v>20</v>
      </c>
      <c r="L31" s="100">
        <f t="shared" ref="L31:L32" si="22">(F31*-0.7)/100</f>
        <v>-3.3319999999999999</v>
      </c>
      <c r="M31" s="101">
        <f t="shared" ref="M31:M32" si="23">(K31+L31)/F31</f>
        <v>3.5016806722689073E-2</v>
      </c>
      <c r="N31" s="99" t="s">
        <v>591</v>
      </c>
      <c r="O31" s="102">
        <v>44564</v>
      </c>
      <c r="P31" s="352"/>
      <c r="Q31" s="352"/>
      <c r="R31" s="353" t="s">
        <v>592</v>
      </c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350"/>
      <c r="AJ31" s="313"/>
      <c r="AK31" s="313"/>
      <c r="AL31" s="313"/>
    </row>
    <row r="32" spans="1:38" s="274" customFormat="1" ht="15" customHeight="1">
      <c r="A32" s="355">
        <v>2</v>
      </c>
      <c r="B32" s="256">
        <v>44559</v>
      </c>
      <c r="C32" s="303"/>
      <c r="D32" s="356" t="s">
        <v>850</v>
      </c>
      <c r="E32" s="302" t="s">
        <v>593</v>
      </c>
      <c r="F32" s="302">
        <v>3010</v>
      </c>
      <c r="G32" s="302">
        <v>2930</v>
      </c>
      <c r="H32" s="302">
        <v>3170</v>
      </c>
      <c r="I32" s="302" t="s">
        <v>873</v>
      </c>
      <c r="J32" s="99" t="s">
        <v>950</v>
      </c>
      <c r="K32" s="99">
        <f t="shared" si="21"/>
        <v>160</v>
      </c>
      <c r="L32" s="100">
        <f t="shared" si="22"/>
        <v>-21.07</v>
      </c>
      <c r="M32" s="101">
        <f t="shared" si="23"/>
        <v>4.6156146179401995E-2</v>
      </c>
      <c r="N32" s="99" t="s">
        <v>591</v>
      </c>
      <c r="O32" s="102">
        <v>44573</v>
      </c>
      <c r="P32" s="352"/>
      <c r="Q32" s="352"/>
      <c r="R32" s="353" t="s">
        <v>592</v>
      </c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350"/>
      <c r="AJ32" s="313"/>
      <c r="AK32" s="313"/>
      <c r="AL32" s="313"/>
    </row>
    <row r="33" spans="1:38" s="274" customFormat="1" ht="15" customHeight="1">
      <c r="A33" s="355">
        <v>3</v>
      </c>
      <c r="B33" s="256">
        <v>44559</v>
      </c>
      <c r="C33" s="303"/>
      <c r="D33" s="356" t="s">
        <v>391</v>
      </c>
      <c r="E33" s="302" t="s">
        <v>593</v>
      </c>
      <c r="F33" s="302">
        <v>126</v>
      </c>
      <c r="G33" s="302">
        <v>122</v>
      </c>
      <c r="H33" s="302">
        <v>131.5</v>
      </c>
      <c r="I33" s="302" t="s">
        <v>874</v>
      </c>
      <c r="J33" s="99" t="s">
        <v>889</v>
      </c>
      <c r="K33" s="99">
        <f t="shared" ref="K33" si="24">H33-F33</f>
        <v>5.5</v>
      </c>
      <c r="L33" s="100">
        <f t="shared" ref="L33" si="25">(F33*-0.7)/100</f>
        <v>-0.8819999999999999</v>
      </c>
      <c r="M33" s="101">
        <f t="shared" ref="M33" si="26">(K33+L33)/F33</f>
        <v>3.6650793650793656E-2</v>
      </c>
      <c r="N33" s="99" t="s">
        <v>591</v>
      </c>
      <c r="O33" s="102">
        <v>44565</v>
      </c>
      <c r="P33" s="352"/>
      <c r="Q33" s="352"/>
      <c r="R33" s="353" t="s">
        <v>595</v>
      </c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350"/>
      <c r="AJ33" s="313"/>
      <c r="AK33" s="313"/>
      <c r="AL33" s="313"/>
    </row>
    <row r="34" spans="1:38" s="274" customFormat="1" ht="15" customHeight="1">
      <c r="A34" s="355">
        <v>4</v>
      </c>
      <c r="B34" s="256">
        <v>44561</v>
      </c>
      <c r="C34" s="303"/>
      <c r="D34" s="356" t="s">
        <v>381</v>
      </c>
      <c r="E34" s="302" t="s">
        <v>593</v>
      </c>
      <c r="F34" s="302">
        <v>443.5</v>
      </c>
      <c r="G34" s="302">
        <v>430</v>
      </c>
      <c r="H34" s="302">
        <v>459</v>
      </c>
      <c r="I34" s="302" t="s">
        <v>878</v>
      </c>
      <c r="J34" s="99" t="s">
        <v>890</v>
      </c>
      <c r="K34" s="99">
        <f t="shared" ref="K34" si="27">H34-F34</f>
        <v>15.5</v>
      </c>
      <c r="L34" s="100">
        <f t="shared" ref="L34" si="28">(F34*-0.7)/100</f>
        <v>-3.1044999999999998</v>
      </c>
      <c r="M34" s="101">
        <f t="shared" ref="M34" si="29">(K34+L34)/F34</f>
        <v>2.7949267192784667E-2</v>
      </c>
      <c r="N34" s="99" t="s">
        <v>591</v>
      </c>
      <c r="O34" s="102">
        <v>44565</v>
      </c>
      <c r="P34" s="352"/>
      <c r="Q34" s="352"/>
      <c r="R34" s="353" t="s">
        <v>595</v>
      </c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350"/>
      <c r="AJ34" s="313"/>
      <c r="AK34" s="313"/>
      <c r="AL34" s="313"/>
    </row>
    <row r="35" spans="1:38" s="274" customFormat="1" ht="15" customHeight="1">
      <c r="A35" s="408">
        <v>5</v>
      </c>
      <c r="B35" s="409">
        <v>44561</v>
      </c>
      <c r="C35" s="410"/>
      <c r="D35" s="411" t="s">
        <v>61</v>
      </c>
      <c r="E35" s="412" t="s">
        <v>593</v>
      </c>
      <c r="F35" s="412">
        <v>677.5</v>
      </c>
      <c r="G35" s="412">
        <v>659</v>
      </c>
      <c r="H35" s="412">
        <v>696</v>
      </c>
      <c r="I35" s="412" t="s">
        <v>883</v>
      </c>
      <c r="J35" s="413" t="s">
        <v>886</v>
      </c>
      <c r="K35" s="413">
        <f t="shared" ref="K35" si="30">H35-F35</f>
        <v>18.5</v>
      </c>
      <c r="L35" s="414">
        <f t="shared" ref="L35" si="31">(F35*-0.7)/100</f>
        <v>-4.7424999999999997</v>
      </c>
      <c r="M35" s="415">
        <f t="shared" ref="M35" si="32">(K35+L35)/F35</f>
        <v>2.0306273062730629E-2</v>
      </c>
      <c r="N35" s="413" t="s">
        <v>591</v>
      </c>
      <c r="O35" s="416">
        <v>44564</v>
      </c>
      <c r="P35" s="352"/>
      <c r="Q35" s="352"/>
      <c r="R35" s="353" t="s">
        <v>592</v>
      </c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350"/>
      <c r="AJ35" s="313"/>
      <c r="AK35" s="313"/>
      <c r="AL35" s="313"/>
    </row>
    <row r="36" spans="1:38" s="274" customFormat="1" ht="15" customHeight="1">
      <c r="A36" s="355">
        <v>6</v>
      </c>
      <c r="B36" s="256">
        <v>44567</v>
      </c>
      <c r="C36" s="303"/>
      <c r="D36" s="356" t="s">
        <v>77</v>
      </c>
      <c r="E36" s="302" t="s">
        <v>593</v>
      </c>
      <c r="F36" s="302">
        <v>362</v>
      </c>
      <c r="G36" s="302">
        <v>350</v>
      </c>
      <c r="H36" s="302">
        <v>373</v>
      </c>
      <c r="I36" s="302" t="s">
        <v>911</v>
      </c>
      <c r="J36" s="413" t="s">
        <v>961</v>
      </c>
      <c r="K36" s="413">
        <f t="shared" ref="K36" si="33">H36-F36</f>
        <v>11</v>
      </c>
      <c r="L36" s="414">
        <f t="shared" ref="L36" si="34">(F36*-0.7)/100</f>
        <v>-2.5339999999999998</v>
      </c>
      <c r="M36" s="415">
        <f t="shared" ref="M36" si="35">(K36+L36)/F36</f>
        <v>2.3386740331491716E-2</v>
      </c>
      <c r="N36" s="413" t="s">
        <v>591</v>
      </c>
      <c r="O36" s="416">
        <v>44574</v>
      </c>
      <c r="P36" s="352"/>
      <c r="Q36" s="352"/>
      <c r="R36" s="353" t="s">
        <v>595</v>
      </c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350"/>
      <c r="AJ36" s="313"/>
      <c r="AK36" s="313"/>
      <c r="AL36" s="313"/>
    </row>
    <row r="37" spans="1:38" s="274" customFormat="1" ht="15" customHeight="1">
      <c r="A37" s="408">
        <v>7</v>
      </c>
      <c r="B37" s="409">
        <v>44568</v>
      </c>
      <c r="C37" s="410"/>
      <c r="D37" s="411" t="s">
        <v>415</v>
      </c>
      <c r="E37" s="412" t="s">
        <v>593</v>
      </c>
      <c r="F37" s="412">
        <v>1668</v>
      </c>
      <c r="G37" s="412">
        <v>1618</v>
      </c>
      <c r="H37" s="412">
        <v>1715</v>
      </c>
      <c r="I37" s="412" t="s">
        <v>918</v>
      </c>
      <c r="J37" s="413" t="s">
        <v>927</v>
      </c>
      <c r="K37" s="413">
        <f t="shared" ref="K37" si="36">H37-F37</f>
        <v>47</v>
      </c>
      <c r="L37" s="414">
        <f t="shared" ref="L37" si="37">(F37*-0.7)/100</f>
        <v>-11.675999999999998</v>
      </c>
      <c r="M37" s="415">
        <f t="shared" ref="M37" si="38">(K37+L37)/F37</f>
        <v>2.117745803357314E-2</v>
      </c>
      <c r="N37" s="413" t="s">
        <v>591</v>
      </c>
      <c r="O37" s="416">
        <v>44571</v>
      </c>
      <c r="P37" s="352"/>
      <c r="Q37" s="352"/>
      <c r="R37" s="353" t="s">
        <v>592</v>
      </c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350"/>
      <c r="AJ37" s="313"/>
      <c r="AK37" s="313"/>
      <c r="AL37" s="313"/>
    </row>
    <row r="38" spans="1:38" s="274" customFormat="1" ht="15" customHeight="1">
      <c r="A38" s="355">
        <v>8</v>
      </c>
      <c r="B38" s="256">
        <v>44572</v>
      </c>
      <c r="C38" s="303"/>
      <c r="D38" s="356" t="s">
        <v>207</v>
      </c>
      <c r="E38" s="302" t="s">
        <v>593</v>
      </c>
      <c r="F38" s="302">
        <v>1084</v>
      </c>
      <c r="G38" s="302">
        <v>1050</v>
      </c>
      <c r="H38" s="302">
        <v>1117</v>
      </c>
      <c r="I38" s="302" t="s">
        <v>929</v>
      </c>
      <c r="J38" s="413" t="s">
        <v>930</v>
      </c>
      <c r="K38" s="413">
        <f>H38-F38</f>
        <v>33</v>
      </c>
      <c r="L38" s="414">
        <f>(F38*-0.07)/100</f>
        <v>-0.75880000000000014</v>
      </c>
      <c r="M38" s="415">
        <f t="shared" ref="M38:M39" si="39">(K38+L38)/F38</f>
        <v>2.9742804428044278E-2</v>
      </c>
      <c r="N38" s="413" t="s">
        <v>591</v>
      </c>
      <c r="O38" s="437">
        <v>44572</v>
      </c>
      <c r="P38" s="352"/>
      <c r="Q38" s="352"/>
      <c r="R38" s="353" t="s">
        <v>592</v>
      </c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350"/>
      <c r="AJ38" s="313"/>
      <c r="AK38" s="313"/>
      <c r="AL38" s="313"/>
    </row>
    <row r="39" spans="1:38" s="274" customFormat="1" ht="15" customHeight="1">
      <c r="A39" s="355">
        <v>9</v>
      </c>
      <c r="B39" s="256">
        <v>44572</v>
      </c>
      <c r="C39" s="303"/>
      <c r="D39" s="356" t="s">
        <v>430</v>
      </c>
      <c r="E39" s="302" t="s">
        <v>593</v>
      </c>
      <c r="F39" s="302">
        <v>312</v>
      </c>
      <c r="G39" s="302">
        <v>302</v>
      </c>
      <c r="H39" s="302">
        <v>321</v>
      </c>
      <c r="I39" s="302" t="s">
        <v>931</v>
      </c>
      <c r="J39" s="99" t="s">
        <v>889</v>
      </c>
      <c r="K39" s="99">
        <f t="shared" ref="K39" si="40">H39-F39</f>
        <v>9</v>
      </c>
      <c r="L39" s="100">
        <f t="shared" ref="L39" si="41">(F39*-0.7)/100</f>
        <v>-2.1839999999999997</v>
      </c>
      <c r="M39" s="101">
        <f t="shared" si="39"/>
        <v>2.1846153846153848E-2</v>
      </c>
      <c r="N39" s="99" t="s">
        <v>591</v>
      </c>
      <c r="O39" s="102">
        <v>44573</v>
      </c>
      <c r="P39" s="352"/>
      <c r="Q39" s="352"/>
      <c r="R39" s="353" t="s">
        <v>595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50"/>
      <c r="AJ39" s="313"/>
      <c r="AK39" s="313"/>
      <c r="AL39" s="313"/>
    </row>
    <row r="40" spans="1:38" s="274" customFormat="1" ht="15" customHeight="1">
      <c r="A40" s="355">
        <v>10</v>
      </c>
      <c r="B40" s="256">
        <v>44573</v>
      </c>
      <c r="C40" s="303"/>
      <c r="D40" s="356" t="s">
        <v>207</v>
      </c>
      <c r="E40" s="302" t="s">
        <v>593</v>
      </c>
      <c r="F40" s="302">
        <v>1117.5</v>
      </c>
      <c r="G40" s="302">
        <v>1080</v>
      </c>
      <c r="H40" s="302">
        <v>1144</v>
      </c>
      <c r="I40" s="302" t="s">
        <v>942</v>
      </c>
      <c r="J40" s="413" t="s">
        <v>943</v>
      </c>
      <c r="K40" s="413">
        <f>H40-F40</f>
        <v>26.5</v>
      </c>
      <c r="L40" s="414">
        <f>(F40*-0.07)/100</f>
        <v>-0.78225000000000011</v>
      </c>
      <c r="M40" s="415">
        <f t="shared" ref="M40" si="42">(K40+L40)/F40</f>
        <v>2.3013646532438477E-2</v>
      </c>
      <c r="N40" s="413" t="s">
        <v>591</v>
      </c>
      <c r="O40" s="437">
        <v>44573</v>
      </c>
      <c r="P40" s="352"/>
      <c r="Q40" s="352"/>
      <c r="R40" s="353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50"/>
      <c r="AJ40" s="313"/>
      <c r="AK40" s="313"/>
      <c r="AL40" s="313"/>
    </row>
    <row r="41" spans="1:38" s="274" customFormat="1" ht="15" customHeight="1">
      <c r="A41" s="344">
        <v>11</v>
      </c>
      <c r="B41" s="259">
        <v>44573</v>
      </c>
      <c r="C41" s="345"/>
      <c r="D41" s="346" t="s">
        <v>309</v>
      </c>
      <c r="E41" s="262" t="s">
        <v>593</v>
      </c>
      <c r="F41" s="262" t="s">
        <v>947</v>
      </c>
      <c r="G41" s="262">
        <v>595</v>
      </c>
      <c r="H41" s="262"/>
      <c r="I41" s="262" t="s">
        <v>948</v>
      </c>
      <c r="J41" s="347" t="s">
        <v>594</v>
      </c>
      <c r="K41" s="347"/>
      <c r="L41" s="348"/>
      <c r="M41" s="349"/>
      <c r="N41" s="347"/>
      <c r="O41" s="417"/>
      <c r="P41" s="352"/>
      <c r="Q41" s="352"/>
      <c r="R41" s="353" t="s">
        <v>592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50"/>
      <c r="AJ41" s="313"/>
      <c r="AK41" s="313"/>
      <c r="AL41" s="313"/>
    </row>
    <row r="42" spans="1:38" s="274" customFormat="1" ht="15" customHeight="1">
      <c r="A42" s="447">
        <v>12</v>
      </c>
      <c r="B42" s="358">
        <v>44574</v>
      </c>
      <c r="C42" s="359"/>
      <c r="D42" s="448" t="s">
        <v>962</v>
      </c>
      <c r="E42" s="357" t="s">
        <v>593</v>
      </c>
      <c r="F42" s="357">
        <v>134.5</v>
      </c>
      <c r="G42" s="357">
        <v>130.5</v>
      </c>
      <c r="H42" s="357">
        <v>130.5</v>
      </c>
      <c r="I42" s="357" t="s">
        <v>963</v>
      </c>
      <c r="J42" s="449" t="s">
        <v>982</v>
      </c>
      <c r="K42" s="449">
        <f t="shared" ref="K42:K43" si="43">H42-F42</f>
        <v>-4</v>
      </c>
      <c r="L42" s="450">
        <f t="shared" ref="L42:L43" si="44">(F42*-0.7)/100</f>
        <v>-0.94149999999999989</v>
      </c>
      <c r="M42" s="451">
        <f t="shared" ref="M42:M43" si="45">(K42+L42)/F42</f>
        <v>-3.673977695167286E-2</v>
      </c>
      <c r="N42" s="449" t="s">
        <v>604</v>
      </c>
      <c r="O42" s="452">
        <v>44579</v>
      </c>
      <c r="P42" s="352"/>
      <c r="Q42" s="352"/>
      <c r="R42" s="353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50"/>
      <c r="AJ42" s="313"/>
      <c r="AK42" s="313"/>
      <c r="AL42" s="313"/>
    </row>
    <row r="43" spans="1:38" s="274" customFormat="1" ht="15" customHeight="1">
      <c r="A43" s="447">
        <v>13</v>
      </c>
      <c r="B43" s="358">
        <v>44574</v>
      </c>
      <c r="C43" s="359"/>
      <c r="D43" s="448" t="s">
        <v>971</v>
      </c>
      <c r="E43" s="357" t="s">
        <v>593</v>
      </c>
      <c r="F43" s="357">
        <v>1545</v>
      </c>
      <c r="G43" s="357">
        <v>1495</v>
      </c>
      <c r="H43" s="357">
        <v>1495</v>
      </c>
      <c r="I43" s="357" t="s">
        <v>972</v>
      </c>
      <c r="J43" s="449" t="s">
        <v>1015</v>
      </c>
      <c r="K43" s="449">
        <f t="shared" si="43"/>
        <v>-50</v>
      </c>
      <c r="L43" s="450">
        <f t="shared" si="44"/>
        <v>-10.815</v>
      </c>
      <c r="M43" s="451">
        <f t="shared" si="45"/>
        <v>-3.9362459546925563E-2</v>
      </c>
      <c r="N43" s="449" t="s">
        <v>604</v>
      </c>
      <c r="O43" s="452">
        <v>44579</v>
      </c>
      <c r="P43" s="352"/>
      <c r="Q43" s="352"/>
      <c r="R43" s="353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50"/>
      <c r="AJ43" s="313"/>
      <c r="AK43" s="313"/>
      <c r="AL43" s="313"/>
    </row>
    <row r="44" spans="1:38" s="274" customFormat="1" ht="15" customHeight="1">
      <c r="A44" s="344">
        <v>14</v>
      </c>
      <c r="B44" s="259">
        <v>44575</v>
      </c>
      <c r="C44" s="345"/>
      <c r="D44" s="346" t="s">
        <v>201</v>
      </c>
      <c r="E44" s="262" t="s">
        <v>593</v>
      </c>
      <c r="F44" s="262" t="s">
        <v>979</v>
      </c>
      <c r="G44" s="262">
        <v>1170</v>
      </c>
      <c r="H44" s="262"/>
      <c r="I44" s="262" t="s">
        <v>980</v>
      </c>
      <c r="J44" s="347" t="s">
        <v>594</v>
      </c>
      <c r="K44" s="347"/>
      <c r="L44" s="348"/>
      <c r="M44" s="349"/>
      <c r="N44" s="347"/>
      <c r="O44" s="417"/>
      <c r="P44" s="352"/>
      <c r="Q44" s="352"/>
      <c r="R44" s="353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50"/>
      <c r="AJ44" s="313"/>
      <c r="AK44" s="313"/>
      <c r="AL44" s="313"/>
    </row>
    <row r="45" spans="1:38" s="274" customFormat="1" ht="15" customHeight="1">
      <c r="A45" s="355">
        <v>15</v>
      </c>
      <c r="B45" s="256">
        <v>44575</v>
      </c>
      <c r="C45" s="303"/>
      <c r="D45" s="356" t="s">
        <v>545</v>
      </c>
      <c r="E45" s="302" t="s">
        <v>593</v>
      </c>
      <c r="F45" s="302">
        <v>534</v>
      </c>
      <c r="G45" s="302">
        <v>515</v>
      </c>
      <c r="H45" s="302">
        <v>549</v>
      </c>
      <c r="I45" s="302" t="s">
        <v>981</v>
      </c>
      <c r="J45" s="99" t="s">
        <v>990</v>
      </c>
      <c r="K45" s="99">
        <f t="shared" ref="K45" si="46">H45-F45</f>
        <v>15</v>
      </c>
      <c r="L45" s="100">
        <f t="shared" ref="L45" si="47">(F45*-0.7)/100</f>
        <v>-3.7379999999999995</v>
      </c>
      <c r="M45" s="101">
        <f t="shared" ref="M45" si="48">(K45+L45)/F45</f>
        <v>2.1089887640449438E-2</v>
      </c>
      <c r="N45" s="99" t="s">
        <v>591</v>
      </c>
      <c r="O45" s="102">
        <v>44578</v>
      </c>
      <c r="P45" s="352"/>
      <c r="Q45" s="352"/>
      <c r="R45" s="353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50"/>
      <c r="AJ45" s="313"/>
      <c r="AK45" s="313"/>
      <c r="AL45" s="313"/>
    </row>
    <row r="46" spans="1:38" s="274" customFormat="1" ht="15" customHeight="1">
      <c r="A46" s="447">
        <v>16</v>
      </c>
      <c r="B46" s="358">
        <v>44578</v>
      </c>
      <c r="C46" s="359"/>
      <c r="D46" s="448" t="s">
        <v>71</v>
      </c>
      <c r="E46" s="357" t="s">
        <v>593</v>
      </c>
      <c r="F46" s="357">
        <v>218.5</v>
      </c>
      <c r="G46" s="357">
        <v>213</v>
      </c>
      <c r="H46" s="357">
        <v>213</v>
      </c>
      <c r="I46" s="357" t="s">
        <v>992</v>
      </c>
      <c r="J46" s="449" t="s">
        <v>1006</v>
      </c>
      <c r="K46" s="449">
        <f t="shared" ref="K46" si="49">H46-F46</f>
        <v>-5.5</v>
      </c>
      <c r="L46" s="450">
        <f t="shared" ref="L46" si="50">(F46*-0.7)/100</f>
        <v>-1.5294999999999999</v>
      </c>
      <c r="M46" s="451">
        <f t="shared" ref="M46" si="51">(K46+L46)/F46</f>
        <v>-3.2171624713958812E-2</v>
      </c>
      <c r="N46" s="449" t="s">
        <v>604</v>
      </c>
      <c r="O46" s="452">
        <v>44579</v>
      </c>
      <c r="P46" s="352"/>
      <c r="Q46" s="352"/>
      <c r="R46" s="353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50"/>
      <c r="AJ46" s="313"/>
      <c r="AK46" s="313"/>
      <c r="AL46" s="313"/>
    </row>
    <row r="47" spans="1:38" s="274" customFormat="1" ht="15" customHeight="1">
      <c r="A47" s="447">
        <v>17</v>
      </c>
      <c r="B47" s="358">
        <v>44579</v>
      </c>
      <c r="C47" s="359"/>
      <c r="D47" s="448" t="s">
        <v>130</v>
      </c>
      <c r="E47" s="357" t="s">
        <v>593</v>
      </c>
      <c r="F47" s="357">
        <v>457</v>
      </c>
      <c r="G47" s="357">
        <v>445</v>
      </c>
      <c r="H47" s="357">
        <v>445</v>
      </c>
      <c r="I47" s="357" t="s">
        <v>992</v>
      </c>
      <c r="J47" s="449" t="s">
        <v>1074</v>
      </c>
      <c r="K47" s="449">
        <f t="shared" ref="K47" si="52">H47-F47</f>
        <v>-12</v>
      </c>
      <c r="L47" s="450">
        <f t="shared" ref="L47" si="53">(F47*-0.7)/100</f>
        <v>-3.1989999999999998</v>
      </c>
      <c r="M47" s="451">
        <f t="shared" ref="M47" si="54">(K47+L47)/F47</f>
        <v>-3.3258205689277898E-2</v>
      </c>
      <c r="N47" s="449" t="s">
        <v>604</v>
      </c>
      <c r="O47" s="452">
        <v>44580</v>
      </c>
      <c r="P47" s="352"/>
      <c r="Q47" s="352"/>
      <c r="R47" s="353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50"/>
      <c r="AJ47" s="313"/>
      <c r="AK47" s="313"/>
      <c r="AL47" s="313"/>
    </row>
    <row r="48" spans="1:38" s="274" customFormat="1" ht="15" customHeight="1">
      <c r="A48" s="344"/>
      <c r="B48" s="259"/>
      <c r="C48" s="345"/>
      <c r="D48" s="346"/>
      <c r="E48" s="262"/>
      <c r="F48" s="262"/>
      <c r="G48" s="262"/>
      <c r="H48" s="262"/>
      <c r="I48" s="262"/>
      <c r="J48" s="347"/>
      <c r="K48" s="347"/>
      <c r="L48" s="348"/>
      <c r="M48" s="349"/>
      <c r="N48" s="347"/>
      <c r="O48" s="417"/>
      <c r="P48" s="352"/>
      <c r="Q48" s="352"/>
      <c r="R48" s="353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50"/>
      <c r="AJ48" s="313"/>
      <c r="AK48" s="313"/>
      <c r="AL48" s="313"/>
    </row>
    <row r="49" spans="1:38" s="287" customFormat="1" ht="15" customHeight="1">
      <c r="K49" s="263"/>
      <c r="L49" s="300"/>
      <c r="M49" s="379"/>
      <c r="N49" s="263"/>
      <c r="O49" s="311"/>
      <c r="P49" s="1"/>
      <c r="Q49" s="1"/>
      <c r="R49" s="374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81"/>
      <c r="AJ49" s="380"/>
      <c r="AK49" s="380"/>
      <c r="AL49" s="380"/>
    </row>
    <row r="50" spans="1:38" ht="15" customHeight="1">
      <c r="A50" s="365"/>
      <c r="B50" s="366"/>
      <c r="C50" s="367"/>
      <c r="D50" s="368"/>
      <c r="E50" s="369"/>
      <c r="F50" s="369"/>
      <c r="G50" s="369"/>
      <c r="H50" s="369"/>
      <c r="I50" s="369"/>
      <c r="J50" s="370"/>
      <c r="K50" s="370"/>
      <c r="L50" s="371"/>
      <c r="M50" s="372"/>
      <c r="N50" s="370"/>
      <c r="O50" s="373"/>
      <c r="P50" s="1"/>
      <c r="Q50" s="1"/>
      <c r="R50" s="37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44.25" customHeight="1">
      <c r="A51" s="128" t="s">
        <v>596</v>
      </c>
      <c r="B51" s="151"/>
      <c r="C51" s="151"/>
      <c r="D51" s="1"/>
      <c r="E51" s="6"/>
      <c r="F51" s="6"/>
      <c r="G51" s="6"/>
      <c r="H51" s="6" t="s">
        <v>608</v>
      </c>
      <c r="I51" s="6"/>
      <c r="J51" s="6"/>
      <c r="K51" s="124"/>
      <c r="L51" s="153"/>
      <c r="M51" s="124"/>
      <c r="N51" s="125"/>
      <c r="O51" s="124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316"/>
      <c r="AD51" s="316"/>
      <c r="AE51" s="316"/>
      <c r="AF51" s="316"/>
      <c r="AG51" s="316"/>
      <c r="AH51" s="316"/>
    </row>
    <row r="52" spans="1:38" ht="12.75" customHeight="1">
      <c r="A52" s="135" t="s">
        <v>597</v>
      </c>
      <c r="B52" s="128"/>
      <c r="C52" s="128"/>
      <c r="D52" s="128"/>
      <c r="E52" s="41"/>
      <c r="F52" s="136" t="s">
        <v>598</v>
      </c>
      <c r="G52" s="56"/>
      <c r="H52" s="41"/>
      <c r="I52" s="56"/>
      <c r="J52" s="6"/>
      <c r="K52" s="154"/>
      <c r="L52" s="155"/>
      <c r="M52" s="6"/>
      <c r="N52" s="118"/>
      <c r="O52" s="15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35"/>
      <c r="B53" s="128"/>
      <c r="C53" s="128"/>
      <c r="D53" s="128"/>
      <c r="E53" s="6"/>
      <c r="F53" s="136" t="s">
        <v>600</v>
      </c>
      <c r="G53" s="56"/>
      <c r="H53" s="41"/>
      <c r="I53" s="56"/>
      <c r="J53" s="6"/>
      <c r="K53" s="154"/>
      <c r="L53" s="155"/>
      <c r="M53" s="6"/>
      <c r="N53" s="118"/>
      <c r="O53" s="15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8"/>
      <c r="B54" s="128"/>
      <c r="C54" s="128"/>
      <c r="D54" s="128"/>
      <c r="E54" s="6"/>
      <c r="F54" s="6"/>
      <c r="G54" s="6"/>
      <c r="H54" s="6"/>
      <c r="I54" s="6"/>
      <c r="J54" s="141"/>
      <c r="K54" s="138"/>
      <c r="L54" s="139"/>
      <c r="M54" s="6"/>
      <c r="N54" s="142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57" t="s">
        <v>609</v>
      </c>
      <c r="B55" s="157"/>
      <c r="C55" s="157"/>
      <c r="D55" s="15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568</v>
      </c>
      <c r="C56" s="96"/>
      <c r="D56" s="97" t="s">
        <v>579</v>
      </c>
      <c r="E56" s="96" t="s">
        <v>580</v>
      </c>
      <c r="F56" s="96" t="s">
        <v>581</v>
      </c>
      <c r="G56" s="96" t="s">
        <v>602</v>
      </c>
      <c r="H56" s="96" t="s">
        <v>583</v>
      </c>
      <c r="I56" s="96" t="s">
        <v>584</v>
      </c>
      <c r="J56" s="95" t="s">
        <v>585</v>
      </c>
      <c r="K56" s="158" t="s">
        <v>610</v>
      </c>
      <c r="L56" s="98" t="s">
        <v>587</v>
      </c>
      <c r="M56" s="158" t="s">
        <v>611</v>
      </c>
      <c r="N56" s="96" t="s">
        <v>612</v>
      </c>
      <c r="O56" s="95" t="s">
        <v>589</v>
      </c>
      <c r="P56" s="97" t="s">
        <v>590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58" customFormat="1" ht="13.5" customHeight="1">
      <c r="A57" s="357">
        <v>1</v>
      </c>
      <c r="B57" s="358">
        <v>44561</v>
      </c>
      <c r="C57" s="399"/>
      <c r="D57" s="399" t="s">
        <v>882</v>
      </c>
      <c r="E57" s="357" t="s">
        <v>593</v>
      </c>
      <c r="F57" s="357">
        <v>2432.5</v>
      </c>
      <c r="G57" s="357">
        <v>2398</v>
      </c>
      <c r="H57" s="361">
        <v>2398</v>
      </c>
      <c r="I57" s="361" t="s">
        <v>881</v>
      </c>
      <c r="J57" s="376" t="s">
        <v>895</v>
      </c>
      <c r="K57" s="361">
        <f t="shared" ref="K57" si="55">H57-F57</f>
        <v>-34.5</v>
      </c>
      <c r="L57" s="395">
        <f t="shared" ref="L57" si="56">(H57*N57)*0.07%</f>
        <v>629.47500000000014</v>
      </c>
      <c r="M57" s="396">
        <f t="shared" ref="M57" si="57">(K57*N57)-L57</f>
        <v>-13566.975</v>
      </c>
      <c r="N57" s="361">
        <v>375</v>
      </c>
      <c r="O57" s="397" t="s">
        <v>604</v>
      </c>
      <c r="P57" s="398">
        <v>44200</v>
      </c>
      <c r="Q57" s="260"/>
      <c r="R57" s="270" t="s">
        <v>595</v>
      </c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69"/>
      <c r="AG57" s="259"/>
      <c r="AH57" s="312"/>
      <c r="AI57" s="312"/>
      <c r="AJ57" s="293"/>
      <c r="AK57" s="293"/>
      <c r="AL57" s="293"/>
    </row>
    <row r="58" spans="1:38" s="258" customFormat="1" ht="13.5" customHeight="1">
      <c r="A58" s="357">
        <v>2</v>
      </c>
      <c r="B58" s="358">
        <v>44565</v>
      </c>
      <c r="C58" s="399"/>
      <c r="D58" s="399" t="s">
        <v>892</v>
      </c>
      <c r="E58" s="357" t="s">
        <v>893</v>
      </c>
      <c r="F58" s="357">
        <v>17770</v>
      </c>
      <c r="G58" s="357">
        <v>17875</v>
      </c>
      <c r="H58" s="361">
        <v>17875</v>
      </c>
      <c r="I58" s="361" t="s">
        <v>894</v>
      </c>
      <c r="J58" s="376" t="s">
        <v>902</v>
      </c>
      <c r="K58" s="361">
        <f>F58-H58</f>
        <v>-105</v>
      </c>
      <c r="L58" s="395">
        <f t="shared" ref="L58:L59" si="58">(H58*N58)*0.07%</f>
        <v>625.62500000000011</v>
      </c>
      <c r="M58" s="396">
        <f t="shared" ref="M58:M59" si="59">(K58*N58)-L58</f>
        <v>-5875.625</v>
      </c>
      <c r="N58" s="361">
        <v>50</v>
      </c>
      <c r="O58" s="397" t="s">
        <v>604</v>
      </c>
      <c r="P58" s="398">
        <v>44201</v>
      </c>
      <c r="Q58" s="260"/>
      <c r="R58" s="270" t="s">
        <v>592</v>
      </c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69"/>
      <c r="AG58" s="259"/>
      <c r="AH58" s="312"/>
      <c r="AI58" s="312"/>
      <c r="AJ58" s="293"/>
      <c r="AK58" s="293"/>
      <c r="AL58" s="293"/>
    </row>
    <row r="59" spans="1:38" s="258" customFormat="1" ht="13.5" customHeight="1">
      <c r="A59" s="302">
        <v>3</v>
      </c>
      <c r="B59" s="256">
        <v>44568</v>
      </c>
      <c r="C59" s="438"/>
      <c r="D59" s="438" t="s">
        <v>919</v>
      </c>
      <c r="E59" s="302" t="s">
        <v>593</v>
      </c>
      <c r="F59" s="302">
        <v>1470</v>
      </c>
      <c r="G59" s="302">
        <v>1432</v>
      </c>
      <c r="H59" s="401">
        <v>1490</v>
      </c>
      <c r="I59" s="401" t="s">
        <v>920</v>
      </c>
      <c r="J59" s="405" t="s">
        <v>862</v>
      </c>
      <c r="K59" s="401">
        <f t="shared" ref="K59" si="60">H59-F59</f>
        <v>20</v>
      </c>
      <c r="L59" s="439">
        <f t="shared" si="58"/>
        <v>365.05000000000007</v>
      </c>
      <c r="M59" s="440">
        <f t="shared" si="59"/>
        <v>6634.95</v>
      </c>
      <c r="N59" s="401">
        <v>350</v>
      </c>
      <c r="O59" s="441" t="s">
        <v>591</v>
      </c>
      <c r="P59" s="442">
        <v>44214</v>
      </c>
      <c r="Q59" s="260"/>
      <c r="R59" s="270" t="s">
        <v>595</v>
      </c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69"/>
      <c r="AG59" s="259"/>
      <c r="AH59" s="312"/>
      <c r="AI59" s="312"/>
      <c r="AJ59" s="293"/>
      <c r="AK59" s="293"/>
      <c r="AL59" s="293"/>
    </row>
    <row r="60" spans="1:38" s="258" customFormat="1" ht="13.5" customHeight="1">
      <c r="A60" s="302">
        <v>4</v>
      </c>
      <c r="B60" s="256">
        <v>44573</v>
      </c>
      <c r="C60" s="438"/>
      <c r="D60" s="438" t="s">
        <v>945</v>
      </c>
      <c r="E60" s="302" t="s">
        <v>593</v>
      </c>
      <c r="F60" s="302">
        <v>131.15</v>
      </c>
      <c r="G60" s="302">
        <v>128</v>
      </c>
      <c r="H60" s="401">
        <v>133.15</v>
      </c>
      <c r="I60" s="401" t="s">
        <v>946</v>
      </c>
      <c r="J60" s="405" t="s">
        <v>955</v>
      </c>
      <c r="K60" s="401">
        <f t="shared" ref="K60:K61" si="61">H60-F60</f>
        <v>2</v>
      </c>
      <c r="L60" s="439">
        <f t="shared" ref="L60:L61" si="62">(H60*N60)*0.07%</f>
        <v>400.78150000000005</v>
      </c>
      <c r="M60" s="440">
        <f t="shared" ref="M60:M61" si="63">(K60*N60)-L60</f>
        <v>8199.218499999999</v>
      </c>
      <c r="N60" s="401">
        <v>4300</v>
      </c>
      <c r="O60" s="441" t="s">
        <v>591</v>
      </c>
      <c r="P60" s="443">
        <v>44208</v>
      </c>
      <c r="Q60" s="260"/>
      <c r="R60" s="270" t="s">
        <v>595</v>
      </c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69"/>
      <c r="AG60" s="259"/>
      <c r="AH60" s="312"/>
      <c r="AI60" s="312"/>
      <c r="AJ60" s="293"/>
      <c r="AK60" s="293"/>
      <c r="AL60" s="293"/>
    </row>
    <row r="61" spans="1:38" s="258" customFormat="1" ht="13.5" customHeight="1">
      <c r="A61" s="302">
        <v>5</v>
      </c>
      <c r="B61" s="256">
        <v>44573</v>
      </c>
      <c r="C61" s="438"/>
      <c r="D61" s="438" t="s">
        <v>956</v>
      </c>
      <c r="E61" s="302" t="s">
        <v>593</v>
      </c>
      <c r="F61" s="302">
        <v>1520</v>
      </c>
      <c r="G61" s="302">
        <v>1490</v>
      </c>
      <c r="H61" s="401">
        <v>1544.5</v>
      </c>
      <c r="I61" s="401" t="s">
        <v>949</v>
      </c>
      <c r="J61" s="405" t="s">
        <v>957</v>
      </c>
      <c r="K61" s="401">
        <f t="shared" si="61"/>
        <v>24.5</v>
      </c>
      <c r="L61" s="439">
        <f t="shared" si="62"/>
        <v>432.46000000000004</v>
      </c>
      <c r="M61" s="440">
        <f t="shared" si="63"/>
        <v>9367.5400000000009</v>
      </c>
      <c r="N61" s="401">
        <v>400</v>
      </c>
      <c r="O61" s="441" t="s">
        <v>591</v>
      </c>
      <c r="P61" s="443">
        <v>44208</v>
      </c>
      <c r="Q61" s="260"/>
      <c r="R61" s="270" t="s">
        <v>592</v>
      </c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69"/>
      <c r="AG61" s="259"/>
      <c r="AH61" s="312"/>
      <c r="AI61" s="312"/>
      <c r="AJ61" s="293"/>
      <c r="AK61" s="293"/>
      <c r="AL61" s="293"/>
    </row>
    <row r="62" spans="1:38" s="258" customFormat="1" ht="13.5" customHeight="1">
      <c r="A62" s="302">
        <v>6</v>
      </c>
      <c r="B62" s="256">
        <v>44573</v>
      </c>
      <c r="C62" s="438"/>
      <c r="D62" s="438" t="s">
        <v>953</v>
      </c>
      <c r="E62" s="302" t="s">
        <v>593</v>
      </c>
      <c r="F62" s="302">
        <v>443.5</v>
      </c>
      <c r="G62" s="302">
        <v>434</v>
      </c>
      <c r="H62" s="401">
        <v>451.5</v>
      </c>
      <c r="I62" s="401" t="s">
        <v>954</v>
      </c>
      <c r="J62" s="405" t="s">
        <v>973</v>
      </c>
      <c r="K62" s="401">
        <f t="shared" ref="K62" si="64">H62-F62</f>
        <v>8</v>
      </c>
      <c r="L62" s="439">
        <f t="shared" ref="L62" si="65">(H62*N62)*0.07%</f>
        <v>347.65500000000003</v>
      </c>
      <c r="M62" s="440">
        <f t="shared" ref="M62" si="66">(K62*N62)-L62</f>
        <v>8452.3449999999993</v>
      </c>
      <c r="N62" s="401">
        <v>1100</v>
      </c>
      <c r="O62" s="441" t="s">
        <v>591</v>
      </c>
      <c r="P62" s="442">
        <v>44209</v>
      </c>
      <c r="Q62" s="260"/>
      <c r="R62" s="270" t="s">
        <v>592</v>
      </c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69"/>
      <c r="AG62" s="259"/>
      <c r="AH62" s="312"/>
      <c r="AI62" s="312"/>
      <c r="AJ62" s="293"/>
      <c r="AK62" s="293"/>
      <c r="AL62" s="293"/>
    </row>
    <row r="63" spans="1:38" s="258" customFormat="1" ht="13.5" customHeight="1">
      <c r="A63" s="445">
        <v>7</v>
      </c>
      <c r="B63" s="256">
        <v>44574</v>
      </c>
      <c r="C63" s="438"/>
      <c r="D63" s="438" t="s">
        <v>974</v>
      </c>
      <c r="E63" s="302" t="s">
        <v>593</v>
      </c>
      <c r="F63" s="302">
        <v>944</v>
      </c>
      <c r="G63" s="302">
        <v>934</v>
      </c>
      <c r="H63" s="401">
        <v>952</v>
      </c>
      <c r="I63" s="401" t="s">
        <v>975</v>
      </c>
      <c r="J63" s="405" t="s">
        <v>973</v>
      </c>
      <c r="K63" s="401">
        <f t="shared" ref="K63" si="67">H63-F63</f>
        <v>8</v>
      </c>
      <c r="L63" s="439">
        <f t="shared" ref="L63" si="68">(H63*N63)*0.07%</f>
        <v>833.00000000000011</v>
      </c>
      <c r="M63" s="440">
        <f t="shared" ref="M63" si="69">(K63*N63)-L63</f>
        <v>9167</v>
      </c>
      <c r="N63" s="401">
        <v>1250</v>
      </c>
      <c r="O63" s="441" t="s">
        <v>591</v>
      </c>
      <c r="P63" s="442">
        <v>44210</v>
      </c>
      <c r="Q63" s="260"/>
      <c r="R63" s="270" t="s">
        <v>595</v>
      </c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69"/>
      <c r="AG63" s="259"/>
      <c r="AH63" s="312"/>
      <c r="AI63" s="312"/>
      <c r="AJ63" s="293"/>
      <c r="AK63" s="293"/>
      <c r="AL63" s="293"/>
    </row>
    <row r="64" spans="1:38" s="258" customFormat="1" ht="13.5" customHeight="1">
      <c r="A64" s="453">
        <v>8</v>
      </c>
      <c r="B64" s="256">
        <v>44575</v>
      </c>
      <c r="C64" s="438"/>
      <c r="D64" s="438" t="s">
        <v>983</v>
      </c>
      <c r="E64" s="302" t="s">
        <v>593</v>
      </c>
      <c r="F64" s="302">
        <v>3270</v>
      </c>
      <c r="G64" s="302">
        <v>3210</v>
      </c>
      <c r="H64" s="401">
        <v>3320</v>
      </c>
      <c r="I64" s="401" t="s">
        <v>984</v>
      </c>
      <c r="J64" s="405" t="s">
        <v>1014</v>
      </c>
      <c r="K64" s="401">
        <f t="shared" ref="K64:K65" si="70">H64-F64</f>
        <v>50</v>
      </c>
      <c r="L64" s="439">
        <f t="shared" ref="L64:L65" si="71">(H64*N64)*0.07%</f>
        <v>406.70000000000005</v>
      </c>
      <c r="M64" s="440">
        <f t="shared" ref="M64:M65" si="72">(K64*N64)-L64</f>
        <v>8343.2999999999993</v>
      </c>
      <c r="N64" s="401">
        <v>175</v>
      </c>
      <c r="O64" s="441" t="s">
        <v>591</v>
      </c>
      <c r="P64" s="442">
        <v>44214</v>
      </c>
      <c r="Q64" s="260"/>
      <c r="R64" s="270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69"/>
      <c r="AG64" s="259"/>
      <c r="AH64" s="312"/>
      <c r="AI64" s="312"/>
      <c r="AJ64" s="293"/>
      <c r="AK64" s="293"/>
      <c r="AL64" s="293"/>
    </row>
    <row r="65" spans="1:38" s="258" customFormat="1" ht="13.5" customHeight="1">
      <c r="A65" s="454">
        <v>9</v>
      </c>
      <c r="B65" s="358">
        <v>44579</v>
      </c>
      <c r="C65" s="399"/>
      <c r="D65" s="399" t="s">
        <v>956</v>
      </c>
      <c r="E65" s="357" t="s">
        <v>593</v>
      </c>
      <c r="F65" s="357">
        <v>1527.5</v>
      </c>
      <c r="G65" s="357">
        <v>1497</v>
      </c>
      <c r="H65" s="361">
        <v>1497</v>
      </c>
      <c r="I65" s="361" t="s">
        <v>1012</v>
      </c>
      <c r="J65" s="376" t="s">
        <v>1013</v>
      </c>
      <c r="K65" s="361">
        <f t="shared" si="70"/>
        <v>-30.5</v>
      </c>
      <c r="L65" s="395">
        <f t="shared" si="71"/>
        <v>419.16000000000008</v>
      </c>
      <c r="M65" s="396">
        <f t="shared" si="72"/>
        <v>-12619.16</v>
      </c>
      <c r="N65" s="361">
        <v>400</v>
      </c>
      <c r="O65" s="397" t="s">
        <v>604</v>
      </c>
      <c r="P65" s="398">
        <v>44214</v>
      </c>
      <c r="Q65" s="260"/>
      <c r="R65" s="270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69"/>
      <c r="AG65" s="259"/>
      <c r="AH65" s="312"/>
      <c r="AI65" s="312"/>
      <c r="AJ65" s="293"/>
      <c r="AK65" s="293"/>
      <c r="AL65" s="293"/>
    </row>
    <row r="66" spans="1:38" s="258" customFormat="1" ht="13.5" customHeight="1">
      <c r="A66" s="453">
        <v>10</v>
      </c>
      <c r="B66" s="256">
        <v>44580</v>
      </c>
      <c r="C66" s="438"/>
      <c r="D66" s="438" t="s">
        <v>1081</v>
      </c>
      <c r="E66" s="302" t="s">
        <v>593</v>
      </c>
      <c r="F66" s="302">
        <v>815.5</v>
      </c>
      <c r="G66" s="302">
        <v>807</v>
      </c>
      <c r="H66" s="401">
        <v>821.5</v>
      </c>
      <c r="I66" s="401" t="s">
        <v>1082</v>
      </c>
      <c r="J66" s="405" t="s">
        <v>1083</v>
      </c>
      <c r="K66" s="401">
        <f t="shared" ref="K66" si="73">H66-F66</f>
        <v>6</v>
      </c>
      <c r="L66" s="439">
        <f t="shared" ref="L66" si="74">(H66*N66)*0.07%</f>
        <v>790.69375000000014</v>
      </c>
      <c r="M66" s="440">
        <f t="shared" ref="M66" si="75">(K66*N66)-L66</f>
        <v>7459.3062499999996</v>
      </c>
      <c r="N66" s="401">
        <v>1375</v>
      </c>
      <c r="O66" s="441" t="s">
        <v>591</v>
      </c>
      <c r="P66" s="442">
        <v>44215</v>
      </c>
      <c r="Q66" s="260"/>
      <c r="R66" s="270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69"/>
      <c r="AG66" s="259"/>
      <c r="AH66" s="312"/>
      <c r="AI66" s="312"/>
      <c r="AJ66" s="293"/>
      <c r="AK66" s="293"/>
      <c r="AL66" s="293"/>
    </row>
    <row r="67" spans="1:38" s="258" customFormat="1" ht="13.5" customHeight="1">
      <c r="A67" s="444">
        <v>11</v>
      </c>
      <c r="B67" s="259">
        <v>44580</v>
      </c>
      <c r="C67" s="418"/>
      <c r="D67" s="418" t="s">
        <v>1086</v>
      </c>
      <c r="E67" s="262" t="s">
        <v>593</v>
      </c>
      <c r="F67" s="262" t="s">
        <v>1087</v>
      </c>
      <c r="G67" s="262">
        <v>1499</v>
      </c>
      <c r="H67" s="263"/>
      <c r="I67" s="263" t="s">
        <v>1088</v>
      </c>
      <c r="J67" s="347" t="s">
        <v>594</v>
      </c>
      <c r="K67" s="263"/>
      <c r="L67" s="300"/>
      <c r="M67" s="301"/>
      <c r="N67" s="263"/>
      <c r="O67" s="310"/>
      <c r="P67" s="311"/>
      <c r="Q67" s="260"/>
      <c r="R67" s="270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69"/>
      <c r="AG67" s="259"/>
      <c r="AH67" s="312"/>
      <c r="AI67" s="312"/>
      <c r="AJ67" s="293"/>
      <c r="AK67" s="293"/>
      <c r="AL67" s="293"/>
    </row>
    <row r="68" spans="1:38" s="258" customFormat="1" ht="13.5" customHeight="1">
      <c r="A68" s="444"/>
      <c r="B68" s="259"/>
      <c r="C68" s="418"/>
      <c r="D68" s="418"/>
      <c r="E68" s="262"/>
      <c r="F68" s="262"/>
      <c r="G68" s="262"/>
      <c r="H68" s="263"/>
      <c r="I68" s="263"/>
      <c r="J68" s="347"/>
      <c r="K68" s="263"/>
      <c r="L68" s="300"/>
      <c r="M68" s="301"/>
      <c r="N68" s="263"/>
      <c r="O68" s="310"/>
      <c r="P68" s="311"/>
      <c r="Q68" s="260"/>
      <c r="R68" s="270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69"/>
      <c r="AG68" s="259"/>
      <c r="AH68" s="312"/>
      <c r="AI68" s="312"/>
      <c r="AJ68" s="293"/>
      <c r="AK68" s="293"/>
      <c r="AL68" s="293"/>
    </row>
    <row r="69" spans="1:38" s="258" customFormat="1" ht="13.5" customHeight="1">
      <c r="A69" s="262"/>
      <c r="B69" s="274"/>
      <c r="C69" s="274"/>
      <c r="D69" s="274"/>
      <c r="E69" s="274"/>
      <c r="F69" s="274"/>
      <c r="G69" s="274"/>
      <c r="H69" s="274"/>
      <c r="I69" s="274"/>
      <c r="J69" s="274"/>
      <c r="K69" s="263"/>
      <c r="L69" s="300"/>
      <c r="M69" s="301"/>
      <c r="N69" s="263"/>
      <c r="O69" s="310"/>
      <c r="P69" s="311"/>
      <c r="Q69" s="260"/>
      <c r="R69" s="270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69"/>
      <c r="AG69" s="259"/>
      <c r="AH69" s="312"/>
      <c r="AI69" s="312"/>
      <c r="AJ69" s="293"/>
      <c r="AK69" s="293"/>
      <c r="AL69" s="293"/>
    </row>
    <row r="70" spans="1:38" ht="13.5" customHeight="1">
      <c r="A70" s="116"/>
      <c r="B70" s="117"/>
      <c r="C70" s="151"/>
      <c r="D70" s="159"/>
      <c r="E70" s="160"/>
      <c r="F70" s="116"/>
      <c r="G70" s="116"/>
      <c r="H70" s="116"/>
      <c r="I70" s="152"/>
      <c r="J70" s="152"/>
      <c r="K70" s="152"/>
      <c r="L70" s="152"/>
      <c r="M70" s="152"/>
      <c r="N70" s="152"/>
      <c r="O70" s="152"/>
      <c r="P70" s="152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61"/>
      <c r="B71" s="117"/>
      <c r="C71" s="118"/>
      <c r="D71" s="162"/>
      <c r="E71" s="121"/>
      <c r="F71" s="121"/>
      <c r="G71" s="121"/>
      <c r="H71" s="121"/>
      <c r="I71" s="121"/>
      <c r="J71" s="6"/>
      <c r="K71" s="121"/>
      <c r="L71" s="121"/>
      <c r="M71" s="6"/>
      <c r="N71" s="1"/>
      <c r="O71" s="118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63" t="s">
        <v>614</v>
      </c>
      <c r="B72" s="163"/>
      <c r="C72" s="163"/>
      <c r="D72" s="163"/>
      <c r="E72" s="164"/>
      <c r="F72" s="121"/>
      <c r="G72" s="121"/>
      <c r="H72" s="121"/>
      <c r="I72" s="121"/>
      <c r="J72" s="1"/>
      <c r="K72" s="6"/>
      <c r="L72" s="6"/>
      <c r="M72" s="6"/>
      <c r="N72" s="1"/>
      <c r="O72" s="1"/>
      <c r="P72" s="41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96" t="s">
        <v>16</v>
      </c>
      <c r="B73" s="96" t="s">
        <v>568</v>
      </c>
      <c r="C73" s="96"/>
      <c r="D73" s="97" t="s">
        <v>579</v>
      </c>
      <c r="E73" s="96" t="s">
        <v>580</v>
      </c>
      <c r="F73" s="96" t="s">
        <v>581</v>
      </c>
      <c r="G73" s="96" t="s">
        <v>602</v>
      </c>
      <c r="H73" s="96" t="s">
        <v>583</v>
      </c>
      <c r="I73" s="96" t="s">
        <v>584</v>
      </c>
      <c r="J73" s="95" t="s">
        <v>585</v>
      </c>
      <c r="K73" s="95" t="s">
        <v>615</v>
      </c>
      <c r="L73" s="98" t="s">
        <v>587</v>
      </c>
      <c r="M73" s="158" t="s">
        <v>611</v>
      </c>
      <c r="N73" s="96" t="s">
        <v>612</v>
      </c>
      <c r="O73" s="96" t="s">
        <v>589</v>
      </c>
      <c r="P73" s="97" t="s">
        <v>590</v>
      </c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s="258" customFormat="1" ht="12.75" customHeight="1">
      <c r="A74" s="357">
        <v>1</v>
      </c>
      <c r="B74" s="358">
        <v>44561</v>
      </c>
      <c r="C74" s="359"/>
      <c r="D74" s="360" t="s">
        <v>879</v>
      </c>
      <c r="E74" s="357" t="s">
        <v>593</v>
      </c>
      <c r="F74" s="357">
        <v>81.5</v>
      </c>
      <c r="G74" s="357">
        <v>40</v>
      </c>
      <c r="H74" s="357">
        <v>40</v>
      </c>
      <c r="I74" s="361" t="s">
        <v>880</v>
      </c>
      <c r="J74" s="362" t="s">
        <v>887</v>
      </c>
      <c r="K74" s="363">
        <f t="shared" ref="K74" si="76">H74-F74</f>
        <v>-41.5</v>
      </c>
      <c r="L74" s="375">
        <v>100</v>
      </c>
      <c r="M74" s="376">
        <f t="shared" ref="M74" si="77">(K74*N74)-100</f>
        <v>-2175</v>
      </c>
      <c r="N74" s="376">
        <v>50</v>
      </c>
      <c r="O74" s="364" t="s">
        <v>604</v>
      </c>
      <c r="P74" s="358">
        <v>44564</v>
      </c>
      <c r="Q74" s="260"/>
      <c r="R74" s="261" t="s">
        <v>595</v>
      </c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</row>
    <row r="75" spans="1:38" s="258" customFormat="1" ht="12.75" customHeight="1">
      <c r="A75" s="357">
        <v>2</v>
      </c>
      <c r="B75" s="358">
        <v>44565</v>
      </c>
      <c r="C75" s="359"/>
      <c r="D75" s="360" t="s">
        <v>896</v>
      </c>
      <c r="E75" s="357" t="s">
        <v>593</v>
      </c>
      <c r="F75" s="357">
        <v>65.5</v>
      </c>
      <c r="G75" s="357">
        <v>20</v>
      </c>
      <c r="H75" s="357">
        <v>24.5</v>
      </c>
      <c r="I75" s="361">
        <v>120</v>
      </c>
      <c r="J75" s="362" t="s">
        <v>904</v>
      </c>
      <c r="K75" s="363">
        <f t="shared" ref="K75" si="78">H75-F75</f>
        <v>-41</v>
      </c>
      <c r="L75" s="375">
        <v>100</v>
      </c>
      <c r="M75" s="376">
        <f t="shared" ref="M75" si="79">(K75*N75)-100</f>
        <v>-2150</v>
      </c>
      <c r="N75" s="376">
        <v>50</v>
      </c>
      <c r="O75" s="364" t="s">
        <v>604</v>
      </c>
      <c r="P75" s="446">
        <v>44565</v>
      </c>
      <c r="Q75" s="260"/>
      <c r="R75" s="261" t="s">
        <v>595</v>
      </c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</row>
    <row r="76" spans="1:38" s="258" customFormat="1" ht="12.75" customHeight="1">
      <c r="A76" s="357">
        <v>3</v>
      </c>
      <c r="B76" s="358">
        <v>44566</v>
      </c>
      <c r="C76" s="359"/>
      <c r="D76" s="360" t="s">
        <v>897</v>
      </c>
      <c r="E76" s="357" t="s">
        <v>593</v>
      </c>
      <c r="F76" s="357">
        <v>3.8</v>
      </c>
      <c r="G76" s="357">
        <v>2.9</v>
      </c>
      <c r="H76" s="357">
        <v>2.9</v>
      </c>
      <c r="I76" s="361" t="s">
        <v>900</v>
      </c>
      <c r="J76" s="362" t="s">
        <v>910</v>
      </c>
      <c r="K76" s="363">
        <f t="shared" ref="K76" si="80">H76-F76</f>
        <v>-0.89999999999999991</v>
      </c>
      <c r="L76" s="375">
        <v>100</v>
      </c>
      <c r="M76" s="376">
        <f t="shared" ref="M76" si="81">(K76*N76)-100</f>
        <v>-4899.7</v>
      </c>
      <c r="N76" s="376">
        <v>5333</v>
      </c>
      <c r="O76" s="364" t="s">
        <v>604</v>
      </c>
      <c r="P76" s="358">
        <v>44565</v>
      </c>
      <c r="Q76" s="260"/>
      <c r="R76" s="261" t="s">
        <v>595</v>
      </c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</row>
    <row r="77" spans="1:38" s="258" customFormat="1" ht="12.75" customHeight="1">
      <c r="A77" s="302">
        <v>4</v>
      </c>
      <c r="B77" s="256">
        <v>44566</v>
      </c>
      <c r="C77" s="303"/>
      <c r="D77" s="400" t="s">
        <v>898</v>
      </c>
      <c r="E77" s="302" t="s">
        <v>593</v>
      </c>
      <c r="F77" s="302">
        <v>9.75</v>
      </c>
      <c r="G77" s="302">
        <v>7</v>
      </c>
      <c r="H77" s="302">
        <v>12</v>
      </c>
      <c r="I77" s="401" t="s">
        <v>899</v>
      </c>
      <c r="J77" s="402" t="s">
        <v>901</v>
      </c>
      <c r="K77" s="403">
        <f t="shared" ref="K77" si="82">H77-F77</f>
        <v>2.25</v>
      </c>
      <c r="L77" s="404">
        <v>100</v>
      </c>
      <c r="M77" s="405">
        <f t="shared" ref="M77" si="83">(K77*N77)-100</f>
        <v>3275</v>
      </c>
      <c r="N77" s="405">
        <v>1500</v>
      </c>
      <c r="O77" s="406" t="s">
        <v>591</v>
      </c>
      <c r="P77" s="407">
        <v>44566</v>
      </c>
      <c r="Q77" s="260"/>
      <c r="R77" s="261" t="s">
        <v>595</v>
      </c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</row>
    <row r="78" spans="1:38" s="258" customFormat="1" ht="12.75" customHeight="1">
      <c r="A78" s="302">
        <v>5</v>
      </c>
      <c r="B78" s="256">
        <v>44567</v>
      </c>
      <c r="C78" s="303"/>
      <c r="D78" s="400" t="s">
        <v>905</v>
      </c>
      <c r="E78" s="302" t="s">
        <v>593</v>
      </c>
      <c r="F78" s="302">
        <v>26.5</v>
      </c>
      <c r="G78" s="302">
        <v>17</v>
      </c>
      <c r="H78" s="302">
        <v>32.25</v>
      </c>
      <c r="I78" s="401" t="s">
        <v>906</v>
      </c>
      <c r="J78" s="402" t="s">
        <v>907</v>
      </c>
      <c r="K78" s="403">
        <f t="shared" ref="K78" si="84">H78-F78</f>
        <v>5.75</v>
      </c>
      <c r="L78" s="404">
        <v>100</v>
      </c>
      <c r="M78" s="405">
        <f t="shared" ref="M78" si="85">(K78*N78)-100</f>
        <v>3062.5</v>
      </c>
      <c r="N78" s="405">
        <v>550</v>
      </c>
      <c r="O78" s="406" t="s">
        <v>591</v>
      </c>
      <c r="P78" s="407">
        <v>44567</v>
      </c>
      <c r="Q78" s="260"/>
      <c r="R78" s="261" t="s">
        <v>595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</row>
    <row r="79" spans="1:38" s="258" customFormat="1" ht="12.75" customHeight="1">
      <c r="A79" s="302">
        <v>6</v>
      </c>
      <c r="B79" s="256">
        <v>44567</v>
      </c>
      <c r="C79" s="303"/>
      <c r="D79" s="400" t="s">
        <v>908</v>
      </c>
      <c r="E79" s="302" t="s">
        <v>593</v>
      </c>
      <c r="F79" s="302">
        <v>29</v>
      </c>
      <c r="G79" s="302"/>
      <c r="H79" s="302">
        <v>45</v>
      </c>
      <c r="I79" s="401" t="s">
        <v>909</v>
      </c>
      <c r="J79" s="402" t="s">
        <v>903</v>
      </c>
      <c r="K79" s="403">
        <f t="shared" ref="K79" si="86">H79-F79</f>
        <v>16</v>
      </c>
      <c r="L79" s="404">
        <v>100</v>
      </c>
      <c r="M79" s="405">
        <f t="shared" ref="M79" si="87">(K79*N79)-100</f>
        <v>700</v>
      </c>
      <c r="N79" s="405">
        <v>50</v>
      </c>
      <c r="O79" s="406" t="s">
        <v>591</v>
      </c>
      <c r="P79" s="407">
        <v>44567</v>
      </c>
      <c r="Q79" s="260"/>
      <c r="R79" s="261" t="s">
        <v>592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</row>
    <row r="80" spans="1:38" s="258" customFormat="1" ht="12.75" customHeight="1">
      <c r="A80" s="302">
        <v>7</v>
      </c>
      <c r="B80" s="256">
        <v>44568</v>
      </c>
      <c r="C80" s="303"/>
      <c r="D80" s="400" t="s">
        <v>912</v>
      </c>
      <c r="E80" s="302" t="s">
        <v>593</v>
      </c>
      <c r="F80" s="302">
        <v>98</v>
      </c>
      <c r="G80" s="302">
        <v>60</v>
      </c>
      <c r="H80" s="302">
        <v>113.5</v>
      </c>
      <c r="I80" s="401" t="s">
        <v>913</v>
      </c>
      <c r="J80" s="402" t="s">
        <v>890</v>
      </c>
      <c r="K80" s="403">
        <f t="shared" ref="K80:K82" si="88">H80-F80</f>
        <v>15.5</v>
      </c>
      <c r="L80" s="404">
        <v>100</v>
      </c>
      <c r="M80" s="405">
        <f t="shared" ref="M80:M82" si="89">(K80*N80)-100</f>
        <v>675</v>
      </c>
      <c r="N80" s="405">
        <v>50</v>
      </c>
      <c r="O80" s="406" t="s">
        <v>591</v>
      </c>
      <c r="P80" s="407">
        <v>44568</v>
      </c>
      <c r="Q80" s="260"/>
      <c r="R80" s="261" t="s">
        <v>592</v>
      </c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</row>
    <row r="81" spans="1:38" s="258" customFormat="1" ht="12.75" customHeight="1">
      <c r="A81" s="302">
        <v>8</v>
      </c>
      <c r="B81" s="256">
        <v>44568</v>
      </c>
      <c r="C81" s="303"/>
      <c r="D81" s="400" t="s">
        <v>914</v>
      </c>
      <c r="E81" s="302" t="s">
        <v>593</v>
      </c>
      <c r="F81" s="302">
        <v>94.5</v>
      </c>
      <c r="G81" s="302">
        <v>58</v>
      </c>
      <c r="H81" s="302">
        <v>107.5</v>
      </c>
      <c r="I81" s="401" t="s">
        <v>913</v>
      </c>
      <c r="J81" s="402" t="s">
        <v>888</v>
      </c>
      <c r="K81" s="403">
        <f t="shared" si="88"/>
        <v>13</v>
      </c>
      <c r="L81" s="404">
        <v>100</v>
      </c>
      <c r="M81" s="405">
        <f t="shared" si="89"/>
        <v>550</v>
      </c>
      <c r="N81" s="405">
        <v>50</v>
      </c>
      <c r="O81" s="406" t="s">
        <v>591</v>
      </c>
      <c r="P81" s="407">
        <v>44568</v>
      </c>
      <c r="Q81" s="260"/>
      <c r="R81" s="261" t="s">
        <v>595</v>
      </c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</row>
    <row r="82" spans="1:38" s="258" customFormat="1" ht="12.75" customHeight="1">
      <c r="A82" s="357">
        <v>9</v>
      </c>
      <c r="B82" s="358">
        <v>44568</v>
      </c>
      <c r="C82" s="359"/>
      <c r="D82" s="360" t="s">
        <v>917</v>
      </c>
      <c r="E82" s="357" t="s">
        <v>593</v>
      </c>
      <c r="F82" s="357">
        <v>235</v>
      </c>
      <c r="G82" s="357">
        <v>180</v>
      </c>
      <c r="H82" s="357">
        <v>190</v>
      </c>
      <c r="I82" s="361" t="s">
        <v>915</v>
      </c>
      <c r="J82" s="362" t="s">
        <v>916</v>
      </c>
      <c r="K82" s="363">
        <f t="shared" si="88"/>
        <v>-45</v>
      </c>
      <c r="L82" s="375">
        <v>100</v>
      </c>
      <c r="M82" s="376">
        <f t="shared" si="89"/>
        <v>-1225</v>
      </c>
      <c r="N82" s="376">
        <v>25</v>
      </c>
      <c r="O82" s="364" t="s">
        <v>604</v>
      </c>
      <c r="P82" s="358">
        <v>44568</v>
      </c>
      <c r="Q82" s="260"/>
      <c r="R82" s="261" t="s">
        <v>592</v>
      </c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</row>
    <row r="83" spans="1:38" s="258" customFormat="1" ht="12.75" customHeight="1">
      <c r="A83" s="302">
        <v>10</v>
      </c>
      <c r="B83" s="256">
        <v>44571</v>
      </c>
      <c r="C83" s="303"/>
      <c r="D83" s="400" t="s">
        <v>923</v>
      </c>
      <c r="E83" s="302" t="s">
        <v>593</v>
      </c>
      <c r="F83" s="302">
        <v>59</v>
      </c>
      <c r="G83" s="302">
        <v>25</v>
      </c>
      <c r="H83" s="302">
        <v>69</v>
      </c>
      <c r="I83" s="401" t="s">
        <v>924</v>
      </c>
      <c r="J83" s="402" t="s">
        <v>925</v>
      </c>
      <c r="K83" s="403">
        <f t="shared" ref="K83" si="90">H83-F83</f>
        <v>10</v>
      </c>
      <c r="L83" s="404">
        <v>100</v>
      </c>
      <c r="M83" s="405">
        <f t="shared" ref="M83" si="91">(K83*N83)-100</f>
        <v>400</v>
      </c>
      <c r="N83" s="405">
        <v>50</v>
      </c>
      <c r="O83" s="406" t="s">
        <v>591</v>
      </c>
      <c r="P83" s="407">
        <v>44571</v>
      </c>
      <c r="Q83" s="260"/>
      <c r="R83" s="261" t="s">
        <v>592</v>
      </c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</row>
    <row r="84" spans="1:38" s="258" customFormat="1" ht="12.75" customHeight="1">
      <c r="A84" s="302">
        <v>11</v>
      </c>
      <c r="B84" s="256">
        <v>44571</v>
      </c>
      <c r="C84" s="303"/>
      <c r="D84" s="400" t="s">
        <v>926</v>
      </c>
      <c r="E84" s="302" t="s">
        <v>593</v>
      </c>
      <c r="F84" s="302">
        <v>3.8</v>
      </c>
      <c r="G84" s="302">
        <v>2.9</v>
      </c>
      <c r="H84" s="302">
        <v>4.5999999999999996</v>
      </c>
      <c r="I84" s="442" t="s">
        <v>900</v>
      </c>
      <c r="J84" s="402" t="s">
        <v>964</v>
      </c>
      <c r="K84" s="403">
        <f t="shared" ref="K84" si="92">H84-F84</f>
        <v>0.79999999999999982</v>
      </c>
      <c r="L84" s="404">
        <v>100</v>
      </c>
      <c r="M84" s="405">
        <f t="shared" ref="M84" si="93">(K84*N84)-100</f>
        <v>4166.3999999999987</v>
      </c>
      <c r="N84" s="405">
        <v>5333</v>
      </c>
      <c r="O84" s="406" t="s">
        <v>591</v>
      </c>
      <c r="P84" s="256">
        <v>44574</v>
      </c>
      <c r="Q84" s="260"/>
      <c r="R84" s="261" t="s">
        <v>595</v>
      </c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</row>
    <row r="85" spans="1:38" s="258" customFormat="1" ht="12.75" customHeight="1">
      <c r="A85" s="357">
        <v>12</v>
      </c>
      <c r="B85" s="358">
        <v>44572</v>
      </c>
      <c r="C85" s="359"/>
      <c r="D85" s="360" t="s">
        <v>933</v>
      </c>
      <c r="E85" s="357" t="s">
        <v>593</v>
      </c>
      <c r="F85" s="357">
        <v>61.5</v>
      </c>
      <c r="G85" s="357">
        <v>25</v>
      </c>
      <c r="H85" s="357">
        <v>25</v>
      </c>
      <c r="I85" s="361" t="s">
        <v>924</v>
      </c>
      <c r="J85" s="362" t="s">
        <v>958</v>
      </c>
      <c r="K85" s="363">
        <f t="shared" ref="K85:K86" si="94">H85-F85</f>
        <v>-36.5</v>
      </c>
      <c r="L85" s="375">
        <v>100</v>
      </c>
      <c r="M85" s="376">
        <f t="shared" ref="M85:M86" si="95">(K85*N85)-100</f>
        <v>-1925</v>
      </c>
      <c r="N85" s="376">
        <v>50</v>
      </c>
      <c r="O85" s="364" t="s">
        <v>604</v>
      </c>
      <c r="P85" s="358">
        <v>44573</v>
      </c>
      <c r="Q85" s="260"/>
      <c r="R85" s="261" t="s">
        <v>595</v>
      </c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</row>
    <row r="86" spans="1:38" s="258" customFormat="1" ht="12.75" customHeight="1">
      <c r="A86" s="357">
        <v>13</v>
      </c>
      <c r="B86" s="358">
        <v>44573</v>
      </c>
      <c r="C86" s="359"/>
      <c r="D86" s="360" t="s">
        <v>951</v>
      </c>
      <c r="E86" s="357" t="s">
        <v>593</v>
      </c>
      <c r="F86" s="357">
        <v>14</v>
      </c>
      <c r="G86" s="357">
        <v>10</v>
      </c>
      <c r="H86" s="357">
        <v>10</v>
      </c>
      <c r="I86" s="361" t="s">
        <v>952</v>
      </c>
      <c r="J86" s="362" t="s">
        <v>982</v>
      </c>
      <c r="K86" s="363">
        <f t="shared" si="94"/>
        <v>-4</v>
      </c>
      <c r="L86" s="375">
        <v>100</v>
      </c>
      <c r="M86" s="376">
        <f t="shared" si="95"/>
        <v>-4900</v>
      </c>
      <c r="N86" s="376">
        <v>1200</v>
      </c>
      <c r="O86" s="364" t="s">
        <v>604</v>
      </c>
      <c r="P86" s="358">
        <v>44575</v>
      </c>
      <c r="Q86" s="260"/>
      <c r="R86" s="261" t="s">
        <v>595</v>
      </c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</row>
    <row r="87" spans="1:38" s="258" customFormat="1" ht="12.75" customHeight="1">
      <c r="A87" s="357">
        <v>14</v>
      </c>
      <c r="B87" s="358">
        <v>44574</v>
      </c>
      <c r="C87" s="359"/>
      <c r="D87" s="360" t="s">
        <v>965</v>
      </c>
      <c r="E87" s="357" t="s">
        <v>593</v>
      </c>
      <c r="F87" s="357">
        <v>42.5</v>
      </c>
      <c r="G87" s="357">
        <v>14</v>
      </c>
      <c r="H87" s="357">
        <v>16</v>
      </c>
      <c r="I87" s="361" t="s">
        <v>966</v>
      </c>
      <c r="J87" s="362" t="s">
        <v>977</v>
      </c>
      <c r="K87" s="363">
        <f t="shared" ref="K87" si="96">H87-F87</f>
        <v>-26.5</v>
      </c>
      <c r="L87" s="375">
        <v>100</v>
      </c>
      <c r="M87" s="376">
        <f t="shared" ref="M87" si="97">(K87*N87)-100</f>
        <v>-1425</v>
      </c>
      <c r="N87" s="376">
        <v>50</v>
      </c>
      <c r="O87" s="364" t="s">
        <v>604</v>
      </c>
      <c r="P87" s="446">
        <v>44574</v>
      </c>
      <c r="Q87" s="260"/>
      <c r="R87" s="261" t="s">
        <v>592</v>
      </c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</row>
    <row r="88" spans="1:38" s="258" customFormat="1" ht="12.75" customHeight="1">
      <c r="A88" s="302">
        <v>15</v>
      </c>
      <c r="B88" s="256">
        <v>44574</v>
      </c>
      <c r="C88" s="303"/>
      <c r="D88" s="400" t="s">
        <v>968</v>
      </c>
      <c r="E88" s="302" t="s">
        <v>593</v>
      </c>
      <c r="F88" s="302">
        <v>9.15</v>
      </c>
      <c r="G88" s="302">
        <v>5</v>
      </c>
      <c r="H88" s="302">
        <v>11.25</v>
      </c>
      <c r="I88" s="401" t="s">
        <v>969</v>
      </c>
      <c r="J88" s="402" t="s">
        <v>970</v>
      </c>
      <c r="K88" s="403">
        <f t="shared" ref="K88:K90" si="98">H88-F88</f>
        <v>2.0999999999999996</v>
      </c>
      <c r="L88" s="404">
        <v>100</v>
      </c>
      <c r="M88" s="405">
        <f t="shared" ref="M88:M90" si="99">(K88*N88)-100</f>
        <v>2682.4999999999995</v>
      </c>
      <c r="N88" s="405">
        <v>1325</v>
      </c>
      <c r="O88" s="406" t="s">
        <v>591</v>
      </c>
      <c r="P88" s="407">
        <v>44574</v>
      </c>
      <c r="Q88" s="260"/>
      <c r="R88" s="261" t="s">
        <v>592</v>
      </c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</row>
    <row r="89" spans="1:38" s="258" customFormat="1" ht="12.75" customHeight="1">
      <c r="A89" s="302">
        <v>16</v>
      </c>
      <c r="B89" s="256">
        <v>44574</v>
      </c>
      <c r="C89" s="303"/>
      <c r="D89" s="400" t="s">
        <v>967</v>
      </c>
      <c r="E89" s="302" t="s">
        <v>593</v>
      </c>
      <c r="F89" s="302">
        <v>32.5</v>
      </c>
      <c r="G89" s="302">
        <v>0</v>
      </c>
      <c r="H89" s="302">
        <v>47</v>
      </c>
      <c r="I89" s="401" t="s">
        <v>909</v>
      </c>
      <c r="J89" s="402" t="s">
        <v>976</v>
      </c>
      <c r="K89" s="403">
        <f t="shared" si="98"/>
        <v>14.5</v>
      </c>
      <c r="L89" s="404">
        <v>100</v>
      </c>
      <c r="M89" s="405">
        <f t="shared" si="99"/>
        <v>625</v>
      </c>
      <c r="N89" s="405">
        <v>50</v>
      </c>
      <c r="O89" s="406" t="s">
        <v>591</v>
      </c>
      <c r="P89" s="407">
        <v>44574</v>
      </c>
      <c r="Q89" s="260"/>
      <c r="R89" s="261" t="s">
        <v>592</v>
      </c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</row>
    <row r="90" spans="1:38" s="258" customFormat="1" ht="12.75" customHeight="1">
      <c r="A90" s="357">
        <v>17</v>
      </c>
      <c r="B90" s="358">
        <v>44575</v>
      </c>
      <c r="C90" s="359"/>
      <c r="D90" s="360" t="s">
        <v>968</v>
      </c>
      <c r="E90" s="357" t="s">
        <v>593</v>
      </c>
      <c r="F90" s="357">
        <v>8.8000000000000007</v>
      </c>
      <c r="G90" s="357">
        <v>4.5</v>
      </c>
      <c r="H90" s="357">
        <v>4.5</v>
      </c>
      <c r="I90" s="361" t="s">
        <v>969</v>
      </c>
      <c r="J90" s="362" t="s">
        <v>982</v>
      </c>
      <c r="K90" s="363">
        <f t="shared" si="98"/>
        <v>-4.3000000000000007</v>
      </c>
      <c r="L90" s="375">
        <v>100</v>
      </c>
      <c r="M90" s="376">
        <f t="shared" si="99"/>
        <v>-5797.5000000000009</v>
      </c>
      <c r="N90" s="376">
        <v>1325</v>
      </c>
      <c r="O90" s="364" t="s">
        <v>604</v>
      </c>
      <c r="P90" s="358">
        <v>44579</v>
      </c>
      <c r="Q90" s="260"/>
      <c r="R90" s="261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</row>
    <row r="91" spans="1:38" s="258" customFormat="1" ht="12.75" customHeight="1">
      <c r="A91" s="302">
        <v>18</v>
      </c>
      <c r="B91" s="256">
        <v>44578</v>
      </c>
      <c r="C91" s="303"/>
      <c r="D91" s="400" t="s">
        <v>991</v>
      </c>
      <c r="E91" s="302" t="s">
        <v>593</v>
      </c>
      <c r="F91" s="302">
        <v>8.5</v>
      </c>
      <c r="G91" s="302">
        <v>5</v>
      </c>
      <c r="H91" s="302">
        <v>11</v>
      </c>
      <c r="I91" s="401" t="s">
        <v>969</v>
      </c>
      <c r="J91" s="402" t="s">
        <v>970</v>
      </c>
      <c r="K91" s="403">
        <f t="shared" ref="K91:K92" si="100">H91-F91</f>
        <v>2.5</v>
      </c>
      <c r="L91" s="404">
        <v>100</v>
      </c>
      <c r="M91" s="405">
        <f t="shared" ref="M91:M92" si="101">(K91*N91)-100</f>
        <v>3650</v>
      </c>
      <c r="N91" s="405">
        <v>1500</v>
      </c>
      <c r="O91" s="406" t="s">
        <v>591</v>
      </c>
      <c r="P91" s="407">
        <v>44578</v>
      </c>
      <c r="Q91" s="260"/>
      <c r="R91" s="261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57">
        <v>19</v>
      </c>
      <c r="B92" s="358">
        <v>44579</v>
      </c>
      <c r="C92" s="359"/>
      <c r="D92" s="360" t="s">
        <v>1007</v>
      </c>
      <c r="E92" s="357" t="s">
        <v>593</v>
      </c>
      <c r="F92" s="357">
        <v>7.5</v>
      </c>
      <c r="G92" s="357">
        <v>4</v>
      </c>
      <c r="H92" s="357">
        <v>4</v>
      </c>
      <c r="I92" s="361" t="s">
        <v>1008</v>
      </c>
      <c r="J92" s="362" t="s">
        <v>1009</v>
      </c>
      <c r="K92" s="363">
        <f t="shared" si="100"/>
        <v>-3.5</v>
      </c>
      <c r="L92" s="375">
        <v>100</v>
      </c>
      <c r="M92" s="376">
        <f t="shared" si="101"/>
        <v>-5350</v>
      </c>
      <c r="N92" s="376">
        <v>1500</v>
      </c>
      <c r="O92" s="364" t="s">
        <v>604</v>
      </c>
      <c r="P92" s="358">
        <v>44579</v>
      </c>
      <c r="Q92" s="260"/>
      <c r="R92" s="261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302">
        <v>20</v>
      </c>
      <c r="B93" s="256">
        <v>44579</v>
      </c>
      <c r="C93" s="303"/>
      <c r="D93" s="400" t="s">
        <v>1010</v>
      </c>
      <c r="E93" s="302" t="s">
        <v>593</v>
      </c>
      <c r="F93" s="302">
        <v>265</v>
      </c>
      <c r="G93" s="302">
        <v>150</v>
      </c>
      <c r="H93" s="302">
        <v>315</v>
      </c>
      <c r="I93" s="401" t="s">
        <v>1011</v>
      </c>
      <c r="J93" s="402" t="s">
        <v>1014</v>
      </c>
      <c r="K93" s="403">
        <f t="shared" ref="K93" si="102">H93-F93</f>
        <v>50</v>
      </c>
      <c r="L93" s="404">
        <v>100</v>
      </c>
      <c r="M93" s="405">
        <f t="shared" ref="M93" si="103">(K93*N93)-100</f>
        <v>1150</v>
      </c>
      <c r="N93" s="405">
        <v>25</v>
      </c>
      <c r="O93" s="406" t="s">
        <v>591</v>
      </c>
      <c r="P93" s="407">
        <v>44579</v>
      </c>
      <c r="Q93" s="260"/>
      <c r="R93" s="261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258" customFormat="1" ht="12.75" customHeight="1">
      <c r="A94" s="302">
        <v>21</v>
      </c>
      <c r="B94" s="256">
        <v>44580</v>
      </c>
      <c r="C94" s="303"/>
      <c r="D94" s="400" t="s">
        <v>1075</v>
      </c>
      <c r="E94" s="302" t="s">
        <v>593</v>
      </c>
      <c r="F94" s="302">
        <v>14</v>
      </c>
      <c r="G94" s="302">
        <v>9</v>
      </c>
      <c r="H94" s="302">
        <v>16.5</v>
      </c>
      <c r="I94" s="401" t="s">
        <v>1076</v>
      </c>
      <c r="J94" s="402" t="s">
        <v>1084</v>
      </c>
      <c r="K94" s="403">
        <f t="shared" ref="K94:K98" si="104">H94-F94</f>
        <v>2.5</v>
      </c>
      <c r="L94" s="404">
        <v>100</v>
      </c>
      <c r="M94" s="405">
        <f t="shared" ref="M94:M98" si="105">(K94*N94)-100</f>
        <v>2900</v>
      </c>
      <c r="N94" s="405">
        <v>1200</v>
      </c>
      <c r="O94" s="406" t="s">
        <v>591</v>
      </c>
      <c r="P94" s="407">
        <v>44580</v>
      </c>
      <c r="Q94" s="260"/>
      <c r="R94" s="261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</row>
    <row r="95" spans="1:38" s="258" customFormat="1" ht="12.75" customHeight="1">
      <c r="A95" s="302">
        <v>22</v>
      </c>
      <c r="B95" s="256">
        <v>44580</v>
      </c>
      <c r="C95" s="303"/>
      <c r="D95" s="400" t="s">
        <v>1077</v>
      </c>
      <c r="E95" s="302" t="s">
        <v>593</v>
      </c>
      <c r="F95" s="302">
        <v>185</v>
      </c>
      <c r="G95" s="302">
        <v>70</v>
      </c>
      <c r="H95" s="302">
        <v>260</v>
      </c>
      <c r="I95" s="401" t="s">
        <v>1078</v>
      </c>
      <c r="J95" s="402" t="s">
        <v>1085</v>
      </c>
      <c r="K95" s="403">
        <f t="shared" si="104"/>
        <v>75</v>
      </c>
      <c r="L95" s="404">
        <v>100</v>
      </c>
      <c r="M95" s="405">
        <f t="shared" si="105"/>
        <v>1775</v>
      </c>
      <c r="N95" s="405">
        <v>25</v>
      </c>
      <c r="O95" s="406" t="s">
        <v>591</v>
      </c>
      <c r="P95" s="407">
        <v>44580</v>
      </c>
      <c r="Q95" s="260"/>
      <c r="R95" s="261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</row>
    <row r="96" spans="1:38" s="258" customFormat="1" ht="12.75" customHeight="1">
      <c r="A96" s="302">
        <v>23</v>
      </c>
      <c r="B96" s="256">
        <v>44580</v>
      </c>
      <c r="C96" s="303"/>
      <c r="D96" s="400" t="s">
        <v>1075</v>
      </c>
      <c r="E96" s="302" t="s">
        <v>593</v>
      </c>
      <c r="F96" s="302">
        <v>13.25</v>
      </c>
      <c r="G96" s="302">
        <v>9</v>
      </c>
      <c r="H96" s="302">
        <v>15.5</v>
      </c>
      <c r="I96" s="401" t="s">
        <v>1076</v>
      </c>
      <c r="J96" s="402" t="s">
        <v>901</v>
      </c>
      <c r="K96" s="403">
        <f t="shared" si="104"/>
        <v>2.25</v>
      </c>
      <c r="L96" s="404">
        <v>100</v>
      </c>
      <c r="M96" s="405">
        <f t="shared" si="105"/>
        <v>2600</v>
      </c>
      <c r="N96" s="405">
        <v>1200</v>
      </c>
      <c r="O96" s="406" t="s">
        <v>591</v>
      </c>
      <c r="P96" s="407">
        <v>44580</v>
      </c>
      <c r="Q96" s="260"/>
      <c r="R96" s="261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</row>
    <row r="97" spans="1:38" s="258" customFormat="1" ht="12.75" customHeight="1">
      <c r="A97" s="302">
        <v>24</v>
      </c>
      <c r="B97" s="256">
        <v>44580</v>
      </c>
      <c r="C97" s="303"/>
      <c r="D97" s="400" t="s">
        <v>1079</v>
      </c>
      <c r="E97" s="302" t="s">
        <v>593</v>
      </c>
      <c r="F97" s="302">
        <v>180</v>
      </c>
      <c r="G97" s="302">
        <v>70</v>
      </c>
      <c r="H97" s="302">
        <v>230</v>
      </c>
      <c r="I97" s="401" t="s">
        <v>1078</v>
      </c>
      <c r="J97" s="402" t="s">
        <v>1014</v>
      </c>
      <c r="K97" s="403">
        <f t="shared" si="104"/>
        <v>50</v>
      </c>
      <c r="L97" s="404">
        <v>100</v>
      </c>
      <c r="M97" s="405">
        <f t="shared" si="105"/>
        <v>1150</v>
      </c>
      <c r="N97" s="405">
        <v>25</v>
      </c>
      <c r="O97" s="406" t="s">
        <v>591</v>
      </c>
      <c r="P97" s="407">
        <v>44580</v>
      </c>
      <c r="Q97" s="260"/>
      <c r="R97" s="261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</row>
    <row r="98" spans="1:38" s="258" customFormat="1" ht="12.75" customHeight="1">
      <c r="A98" s="302">
        <v>25</v>
      </c>
      <c r="B98" s="256">
        <v>44580</v>
      </c>
      <c r="C98" s="303"/>
      <c r="D98" s="400" t="s">
        <v>1080</v>
      </c>
      <c r="E98" s="302" t="s">
        <v>593</v>
      </c>
      <c r="F98" s="302">
        <v>180</v>
      </c>
      <c r="G98" s="302">
        <v>70</v>
      </c>
      <c r="H98" s="302">
        <v>230</v>
      </c>
      <c r="I98" s="401" t="s">
        <v>1078</v>
      </c>
      <c r="J98" s="402" t="s">
        <v>1014</v>
      </c>
      <c r="K98" s="403">
        <f t="shared" si="104"/>
        <v>50</v>
      </c>
      <c r="L98" s="404">
        <v>100</v>
      </c>
      <c r="M98" s="405">
        <f t="shared" si="105"/>
        <v>1150</v>
      </c>
      <c r="N98" s="405">
        <v>25</v>
      </c>
      <c r="O98" s="406" t="s">
        <v>591</v>
      </c>
      <c r="P98" s="407">
        <v>44580</v>
      </c>
      <c r="Q98" s="260"/>
      <c r="R98" s="261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2.75" customHeight="1">
      <c r="A99" s="262"/>
      <c r="B99" s="259"/>
      <c r="C99" s="345"/>
      <c r="D99" s="419"/>
      <c r="E99" s="262"/>
      <c r="F99" s="262"/>
      <c r="G99" s="262"/>
      <c r="H99" s="262"/>
      <c r="I99" s="263"/>
      <c r="J99" s="420"/>
      <c r="K99" s="421"/>
      <c r="L99" s="348"/>
      <c r="M99" s="347"/>
      <c r="N99" s="347"/>
      <c r="O99" s="422"/>
      <c r="P99" s="423"/>
      <c r="Q99" s="260"/>
      <c r="R99" s="261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336" customFormat="1" ht="12.75" customHeight="1">
      <c r="A100" s="324"/>
      <c r="B100" s="325"/>
      <c r="C100" s="326"/>
      <c r="D100" s="327"/>
      <c r="E100" s="324"/>
      <c r="F100" s="324"/>
      <c r="G100" s="324"/>
      <c r="H100" s="324"/>
      <c r="I100" s="328"/>
      <c r="J100" s="329"/>
      <c r="K100" s="330"/>
      <c r="L100" s="330"/>
      <c r="M100" s="329"/>
      <c r="N100" s="329"/>
      <c r="O100" s="331"/>
      <c r="P100" s="332"/>
      <c r="Q100" s="333"/>
      <c r="R100" s="334"/>
      <c r="S100" s="333"/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5"/>
      <c r="AG100" s="335"/>
      <c r="AH100" s="335"/>
      <c r="AI100" s="335"/>
      <c r="AJ100" s="335"/>
      <c r="AK100" s="335"/>
      <c r="AL100" s="335"/>
    </row>
    <row r="101" spans="1:38" ht="14.25" customHeight="1">
      <c r="A101" s="160"/>
      <c r="B101" s="165"/>
      <c r="C101" s="165"/>
      <c r="D101" s="166"/>
      <c r="E101" s="160"/>
      <c r="F101" s="167"/>
      <c r="G101" s="160"/>
      <c r="H101" s="160"/>
      <c r="I101" s="160"/>
      <c r="J101" s="165"/>
      <c r="K101" s="168"/>
      <c r="L101" s="160"/>
      <c r="M101" s="160"/>
      <c r="N101" s="160"/>
      <c r="O101" s="169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94" t="s">
        <v>616</v>
      </c>
      <c r="B102" s="170"/>
      <c r="C102" s="170"/>
      <c r="D102" s="171"/>
      <c r="E102" s="144"/>
      <c r="F102" s="6"/>
      <c r="G102" s="6"/>
      <c r="H102" s="145"/>
      <c r="I102" s="172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5" t="s">
        <v>16</v>
      </c>
      <c r="B103" s="96" t="s">
        <v>568</v>
      </c>
      <c r="C103" s="96"/>
      <c r="D103" s="97" t="s">
        <v>579</v>
      </c>
      <c r="E103" s="96" t="s">
        <v>580</v>
      </c>
      <c r="F103" s="96" t="s">
        <v>581</v>
      </c>
      <c r="G103" s="96" t="s">
        <v>582</v>
      </c>
      <c r="H103" s="96" t="s">
        <v>583</v>
      </c>
      <c r="I103" s="96" t="s">
        <v>584</v>
      </c>
      <c r="J103" s="95" t="s">
        <v>585</v>
      </c>
      <c r="K103" s="148" t="s">
        <v>603</v>
      </c>
      <c r="L103" s="149" t="s">
        <v>587</v>
      </c>
      <c r="M103" s="98" t="s">
        <v>588</v>
      </c>
      <c r="N103" s="96" t="s">
        <v>589</v>
      </c>
      <c r="O103" s="97" t="s">
        <v>590</v>
      </c>
      <c r="P103" s="96" t="s">
        <v>826</v>
      </c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s="258" customFormat="1" ht="14.25" customHeight="1">
      <c r="A104" s="288">
        <v>1</v>
      </c>
      <c r="B104" s="289">
        <v>44488</v>
      </c>
      <c r="C104" s="290"/>
      <c r="D104" s="291" t="s">
        <v>138</v>
      </c>
      <c r="E104" s="292" t="s">
        <v>593</v>
      </c>
      <c r="F104" s="293" t="s">
        <v>835</v>
      </c>
      <c r="G104" s="293">
        <v>198</v>
      </c>
      <c r="H104" s="292"/>
      <c r="I104" s="294" t="s">
        <v>831</v>
      </c>
      <c r="J104" s="295" t="s">
        <v>594</v>
      </c>
      <c r="K104" s="295"/>
      <c r="L104" s="296"/>
      <c r="M104" s="297"/>
      <c r="N104" s="295"/>
      <c r="O104" s="298"/>
      <c r="P104" s="295"/>
      <c r="Q104" s="257"/>
      <c r="R104" s="1" t="s">
        <v>592</v>
      </c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</row>
    <row r="105" spans="1:38" s="258" customFormat="1" ht="14.25" customHeight="1">
      <c r="A105" s="288">
        <v>2</v>
      </c>
      <c r="B105" s="289">
        <v>44490</v>
      </c>
      <c r="C105" s="290"/>
      <c r="D105" s="291" t="s">
        <v>468</v>
      </c>
      <c r="E105" s="292" t="s">
        <v>593</v>
      </c>
      <c r="F105" s="293" t="s">
        <v>836</v>
      </c>
      <c r="G105" s="293">
        <v>3700</v>
      </c>
      <c r="H105" s="292"/>
      <c r="I105" s="294" t="s">
        <v>833</v>
      </c>
      <c r="J105" s="295" t="s">
        <v>594</v>
      </c>
      <c r="K105" s="295"/>
      <c r="L105" s="296"/>
      <c r="M105" s="297"/>
      <c r="N105" s="295"/>
      <c r="O105" s="298"/>
      <c r="P105" s="295"/>
      <c r="Q105" s="257"/>
      <c r="R105" s="1" t="s">
        <v>592</v>
      </c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</row>
    <row r="106" spans="1:38" s="258" customFormat="1" ht="14.25" customHeight="1">
      <c r="A106" s="424">
        <v>3</v>
      </c>
      <c r="B106" s="425">
        <v>44551</v>
      </c>
      <c r="C106" s="426"/>
      <c r="D106" s="427" t="s">
        <v>389</v>
      </c>
      <c r="E106" s="428" t="s">
        <v>593</v>
      </c>
      <c r="F106" s="394">
        <v>215</v>
      </c>
      <c r="G106" s="394">
        <v>198</v>
      </c>
      <c r="H106" s="428">
        <v>240</v>
      </c>
      <c r="I106" s="429" t="s">
        <v>870</v>
      </c>
      <c r="J106" s="99" t="s">
        <v>613</v>
      </c>
      <c r="K106" s="99">
        <f t="shared" ref="K106" si="106">H106-F106</f>
        <v>25</v>
      </c>
      <c r="L106" s="100">
        <f t="shared" ref="L106" si="107">(F106*-0.7)/100</f>
        <v>-1.5049999999999999</v>
      </c>
      <c r="M106" s="101">
        <f t="shared" ref="M106" si="108">(K106+L106)/F106</f>
        <v>0.10927906976744187</v>
      </c>
      <c r="N106" s="99" t="s">
        <v>591</v>
      </c>
      <c r="O106" s="102">
        <v>44206</v>
      </c>
      <c r="P106" s="99"/>
      <c r="Q106" s="257"/>
      <c r="R106" s="1" t="s">
        <v>592</v>
      </c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</row>
    <row r="107" spans="1:38" s="258" customFormat="1" ht="14.25" customHeight="1">
      <c r="A107" s="288"/>
      <c r="B107" s="289"/>
      <c r="C107" s="290"/>
      <c r="D107" s="291"/>
      <c r="E107" s="292"/>
      <c r="F107" s="293"/>
      <c r="G107" s="293"/>
      <c r="H107" s="292"/>
      <c r="I107" s="294"/>
      <c r="J107" s="295"/>
      <c r="K107" s="295"/>
      <c r="L107" s="296"/>
      <c r="M107" s="297"/>
      <c r="N107" s="295"/>
      <c r="O107" s="298"/>
      <c r="P107" s="295"/>
      <c r="Q107" s="257"/>
      <c r="R107" s="1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</row>
    <row r="108" spans="1:38" ht="14.25" customHeight="1">
      <c r="A108" s="173"/>
      <c r="B108" s="150"/>
      <c r="C108" s="174"/>
      <c r="D108" s="105"/>
      <c r="E108" s="175"/>
      <c r="F108" s="175"/>
      <c r="G108" s="175"/>
      <c r="H108" s="175"/>
      <c r="I108" s="175"/>
      <c r="J108" s="175"/>
      <c r="K108" s="176"/>
      <c r="L108" s="177"/>
      <c r="M108" s="175"/>
      <c r="N108" s="178"/>
      <c r="O108" s="179"/>
      <c r="P108" s="179"/>
      <c r="R108" s="6"/>
      <c r="S108" s="41"/>
      <c r="T108" s="1"/>
      <c r="U108" s="1"/>
      <c r="V108" s="1"/>
      <c r="W108" s="1"/>
      <c r="X108" s="1"/>
      <c r="Y108" s="1"/>
      <c r="Z108" s="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28" t="s">
        <v>596</v>
      </c>
      <c r="B109" s="128"/>
      <c r="C109" s="128"/>
      <c r="D109" s="128"/>
      <c r="E109" s="41"/>
      <c r="F109" s="136" t="s">
        <v>598</v>
      </c>
      <c r="G109" s="56"/>
      <c r="H109" s="56"/>
      <c r="I109" s="56"/>
      <c r="J109" s="6"/>
      <c r="K109" s="154"/>
      <c r="L109" s="155"/>
      <c r="M109" s="6"/>
      <c r="N109" s="118"/>
      <c r="O109" s="180"/>
      <c r="P109" s="1"/>
      <c r="Q109" s="1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35" t="s">
        <v>597</v>
      </c>
      <c r="B110" s="128"/>
      <c r="C110" s="128"/>
      <c r="D110" s="128"/>
      <c r="E110" s="6"/>
      <c r="F110" s="136" t="s">
        <v>600</v>
      </c>
      <c r="G110" s="6"/>
      <c r="H110" s="6" t="s">
        <v>821</v>
      </c>
      <c r="I110" s="6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35"/>
      <c r="B111" s="128"/>
      <c r="C111" s="128"/>
      <c r="D111" s="128"/>
      <c r="E111" s="6"/>
      <c r="F111" s="136"/>
      <c r="G111" s="6"/>
      <c r="H111" s="6"/>
      <c r="I111" s="6"/>
      <c r="J111" s="1"/>
      <c r="K111" s="6"/>
      <c r="L111" s="6"/>
      <c r="M111" s="6"/>
      <c r="N111" s="1"/>
      <c r="O111" s="1"/>
      <c r="Q111" s="1"/>
      <c r="R111" s="5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"/>
      <c r="B112" s="143" t="s">
        <v>617</v>
      </c>
      <c r="C112" s="143"/>
      <c r="D112" s="143"/>
      <c r="E112" s="143"/>
      <c r="F112" s="144"/>
      <c r="G112" s="6"/>
      <c r="H112" s="6"/>
      <c r="I112" s="145"/>
      <c r="J112" s="146"/>
      <c r="K112" s="147"/>
      <c r="L112" s="146"/>
      <c r="M112" s="6"/>
      <c r="N112" s="1"/>
      <c r="O112" s="1"/>
      <c r="Q112" s="1"/>
      <c r="R112" s="56"/>
      <c r="S112" s="1"/>
      <c r="T112" s="1"/>
      <c r="U112" s="1"/>
      <c r="V112" s="1"/>
      <c r="W112" s="1"/>
      <c r="X112" s="1"/>
      <c r="Y112" s="1"/>
      <c r="Z112" s="1"/>
    </row>
    <row r="113" spans="1:38" ht="38.25" customHeight="1">
      <c r="A113" s="95" t="s">
        <v>16</v>
      </c>
      <c r="B113" s="96" t="s">
        <v>568</v>
      </c>
      <c r="C113" s="96"/>
      <c r="D113" s="97" t="s">
        <v>579</v>
      </c>
      <c r="E113" s="96" t="s">
        <v>580</v>
      </c>
      <c r="F113" s="96" t="s">
        <v>581</v>
      </c>
      <c r="G113" s="96" t="s">
        <v>602</v>
      </c>
      <c r="H113" s="96" t="s">
        <v>583</v>
      </c>
      <c r="I113" s="96" t="s">
        <v>584</v>
      </c>
      <c r="J113" s="181" t="s">
        <v>585</v>
      </c>
      <c r="K113" s="148" t="s">
        <v>603</v>
      </c>
      <c r="L113" s="158" t="s">
        <v>611</v>
      </c>
      <c r="M113" s="96" t="s">
        <v>612</v>
      </c>
      <c r="N113" s="149" t="s">
        <v>587</v>
      </c>
      <c r="O113" s="98" t="s">
        <v>588</v>
      </c>
      <c r="P113" s="96" t="s">
        <v>589</v>
      </c>
      <c r="Q113" s="97" t="s">
        <v>590</v>
      </c>
      <c r="R113" s="56"/>
      <c r="S113" s="1"/>
      <c r="T113" s="1"/>
      <c r="U113" s="1"/>
      <c r="V113" s="1"/>
      <c r="W113" s="1"/>
      <c r="X113" s="1"/>
      <c r="Y113" s="1"/>
      <c r="Z113" s="1"/>
    </row>
    <row r="114" spans="1:38" ht="14.25" customHeight="1">
      <c r="A114" s="109"/>
      <c r="B114" s="111"/>
      <c r="C114" s="182"/>
      <c r="D114" s="112"/>
      <c r="E114" s="113"/>
      <c r="F114" s="183"/>
      <c r="G114" s="109"/>
      <c r="H114" s="113"/>
      <c r="I114" s="114"/>
      <c r="J114" s="184"/>
      <c r="K114" s="184"/>
      <c r="L114" s="185"/>
      <c r="M114" s="103"/>
      <c r="N114" s="185"/>
      <c r="O114" s="186"/>
      <c r="P114" s="187"/>
      <c r="Q114" s="188"/>
      <c r="R114" s="153"/>
      <c r="S114" s="122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38" ht="14.25" customHeight="1">
      <c r="A115" s="109"/>
      <c r="B115" s="111"/>
      <c r="C115" s="182"/>
      <c r="D115" s="112"/>
      <c r="E115" s="113"/>
      <c r="F115" s="183"/>
      <c r="G115" s="109"/>
      <c r="H115" s="113"/>
      <c r="I115" s="114"/>
      <c r="J115" s="184"/>
      <c r="K115" s="184"/>
      <c r="L115" s="185"/>
      <c r="M115" s="103"/>
      <c r="N115" s="185"/>
      <c r="O115" s="186"/>
      <c r="P115" s="187"/>
      <c r="Q115" s="188"/>
      <c r="R115" s="153"/>
      <c r="S115" s="122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38" ht="14.25" customHeight="1">
      <c r="A116" s="109"/>
      <c r="B116" s="111"/>
      <c r="C116" s="182"/>
      <c r="D116" s="112"/>
      <c r="E116" s="113"/>
      <c r="F116" s="183"/>
      <c r="G116" s="109"/>
      <c r="H116" s="113"/>
      <c r="I116" s="114"/>
      <c r="J116" s="184"/>
      <c r="K116" s="184"/>
      <c r="L116" s="185"/>
      <c r="M116" s="103"/>
      <c r="N116" s="185"/>
      <c r="O116" s="186"/>
      <c r="P116" s="187"/>
      <c r="Q116" s="188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09"/>
      <c r="B117" s="111"/>
      <c r="C117" s="182"/>
      <c r="D117" s="112"/>
      <c r="E117" s="113"/>
      <c r="F117" s="184"/>
      <c r="G117" s="109"/>
      <c r="H117" s="113"/>
      <c r="I117" s="114"/>
      <c r="J117" s="184"/>
      <c r="K117" s="184"/>
      <c r="L117" s="185"/>
      <c r="M117" s="103"/>
      <c r="N117" s="185"/>
      <c r="O117" s="186"/>
      <c r="P117" s="187"/>
      <c r="Q117" s="188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9"/>
      <c r="B118" s="111"/>
      <c r="C118" s="182"/>
      <c r="D118" s="112"/>
      <c r="E118" s="113"/>
      <c r="F118" s="184"/>
      <c r="G118" s="109"/>
      <c r="H118" s="113"/>
      <c r="I118" s="114"/>
      <c r="J118" s="184"/>
      <c r="K118" s="184"/>
      <c r="L118" s="185"/>
      <c r="M118" s="103"/>
      <c r="N118" s="185"/>
      <c r="O118" s="186"/>
      <c r="P118" s="187"/>
      <c r="Q118" s="188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09"/>
      <c r="B119" s="111"/>
      <c r="C119" s="182"/>
      <c r="D119" s="112"/>
      <c r="E119" s="113"/>
      <c r="F119" s="183"/>
      <c r="G119" s="109"/>
      <c r="H119" s="113"/>
      <c r="I119" s="114"/>
      <c r="J119" s="184"/>
      <c r="K119" s="184"/>
      <c r="L119" s="185"/>
      <c r="M119" s="103"/>
      <c r="N119" s="185"/>
      <c r="O119" s="186"/>
      <c r="P119" s="187"/>
      <c r="Q119" s="188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9"/>
      <c r="B120" s="111"/>
      <c r="C120" s="182"/>
      <c r="D120" s="112"/>
      <c r="E120" s="113"/>
      <c r="F120" s="183"/>
      <c r="G120" s="109"/>
      <c r="H120" s="113"/>
      <c r="I120" s="114"/>
      <c r="J120" s="184"/>
      <c r="K120" s="184"/>
      <c r="L120" s="184"/>
      <c r="M120" s="184"/>
      <c r="N120" s="185"/>
      <c r="O120" s="189"/>
      <c r="P120" s="187"/>
      <c r="Q120" s="188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9"/>
      <c r="B121" s="111"/>
      <c r="C121" s="182"/>
      <c r="D121" s="112"/>
      <c r="E121" s="113"/>
      <c r="F121" s="184"/>
      <c r="G121" s="109"/>
      <c r="H121" s="113"/>
      <c r="I121" s="114"/>
      <c r="J121" s="184"/>
      <c r="K121" s="184"/>
      <c r="L121" s="185"/>
      <c r="M121" s="103"/>
      <c r="N121" s="185"/>
      <c r="O121" s="186"/>
      <c r="P121" s="187"/>
      <c r="Q121" s="188"/>
      <c r="R121" s="153"/>
      <c r="S121" s="12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9"/>
      <c r="B122" s="111"/>
      <c r="C122" s="182"/>
      <c r="D122" s="112"/>
      <c r="E122" s="113"/>
      <c r="F122" s="183"/>
      <c r="G122" s="109"/>
      <c r="H122" s="113"/>
      <c r="I122" s="114"/>
      <c r="J122" s="190"/>
      <c r="K122" s="190"/>
      <c r="L122" s="190"/>
      <c r="M122" s="190"/>
      <c r="N122" s="191"/>
      <c r="O122" s="186"/>
      <c r="P122" s="115"/>
      <c r="Q122" s="188"/>
      <c r="R122" s="153"/>
      <c r="S122" s="12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35"/>
      <c r="B123" s="128"/>
      <c r="C123" s="128"/>
      <c r="D123" s="128"/>
      <c r="E123" s="6"/>
      <c r="F123" s="136"/>
      <c r="G123" s="6"/>
      <c r="H123" s="6"/>
      <c r="I123" s="6"/>
      <c r="J123" s="1"/>
      <c r="K123" s="6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35"/>
      <c r="B124" s="128"/>
      <c r="C124" s="128"/>
      <c r="D124" s="128"/>
      <c r="E124" s="6"/>
      <c r="F124" s="136"/>
      <c r="G124" s="56"/>
      <c r="H124" s="41"/>
      <c r="I124" s="56"/>
      <c r="J124" s="6"/>
      <c r="K124" s="154"/>
      <c r="L124" s="155"/>
      <c r="M124" s="6"/>
      <c r="N124" s="118"/>
      <c r="O124" s="156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56"/>
      <c r="B125" s="117"/>
      <c r="C125" s="117"/>
      <c r="D125" s="41"/>
      <c r="E125" s="56"/>
      <c r="F125" s="56"/>
      <c r="G125" s="56"/>
      <c r="H125" s="41"/>
      <c r="I125" s="56"/>
      <c r="J125" s="6"/>
      <c r="K125" s="154"/>
      <c r="L125" s="155"/>
      <c r="M125" s="6"/>
      <c r="N125" s="118"/>
      <c r="O125" s="156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41"/>
      <c r="B126" s="192" t="s">
        <v>618</v>
      </c>
      <c r="C126" s="192"/>
      <c r="D126" s="192"/>
      <c r="E126" s="192"/>
      <c r="F126" s="6"/>
      <c r="G126" s="6"/>
      <c r="H126" s="146"/>
      <c r="I126" s="6"/>
      <c r="J126" s="146"/>
      <c r="K126" s="147"/>
      <c r="L126" s="6"/>
      <c r="M126" s="6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95" t="s">
        <v>16</v>
      </c>
      <c r="B127" s="96" t="s">
        <v>568</v>
      </c>
      <c r="C127" s="96"/>
      <c r="D127" s="97" t="s">
        <v>579</v>
      </c>
      <c r="E127" s="96" t="s">
        <v>580</v>
      </c>
      <c r="F127" s="96" t="s">
        <v>581</v>
      </c>
      <c r="G127" s="96" t="s">
        <v>619</v>
      </c>
      <c r="H127" s="96" t="s">
        <v>620</v>
      </c>
      <c r="I127" s="96" t="s">
        <v>584</v>
      </c>
      <c r="J127" s="193" t="s">
        <v>585</v>
      </c>
      <c r="K127" s="96" t="s">
        <v>586</v>
      </c>
      <c r="L127" s="96" t="s">
        <v>621</v>
      </c>
      <c r="M127" s="96" t="s">
        <v>589</v>
      </c>
      <c r="N127" s="97" t="s">
        <v>590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4">
        <v>1</v>
      </c>
      <c r="B128" s="195">
        <v>41579</v>
      </c>
      <c r="C128" s="195"/>
      <c r="D128" s="196" t="s">
        <v>622</v>
      </c>
      <c r="E128" s="197" t="s">
        <v>623</v>
      </c>
      <c r="F128" s="198">
        <v>82</v>
      </c>
      <c r="G128" s="197" t="s">
        <v>624</v>
      </c>
      <c r="H128" s="197">
        <v>100</v>
      </c>
      <c r="I128" s="199">
        <v>100</v>
      </c>
      <c r="J128" s="200" t="s">
        <v>625</v>
      </c>
      <c r="K128" s="201">
        <f t="shared" ref="K128:K180" si="109">H128-F128</f>
        <v>18</v>
      </c>
      <c r="L128" s="202">
        <f t="shared" ref="L128:L180" si="110">K128/F128</f>
        <v>0.21951219512195122</v>
      </c>
      <c r="M128" s="197" t="s">
        <v>591</v>
      </c>
      <c r="N128" s="203">
        <v>42657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4">
        <v>2</v>
      </c>
      <c r="B129" s="195">
        <v>41794</v>
      </c>
      <c r="C129" s="195"/>
      <c r="D129" s="196" t="s">
        <v>626</v>
      </c>
      <c r="E129" s="197" t="s">
        <v>593</v>
      </c>
      <c r="F129" s="198">
        <v>257</v>
      </c>
      <c r="G129" s="197" t="s">
        <v>624</v>
      </c>
      <c r="H129" s="197">
        <v>300</v>
      </c>
      <c r="I129" s="199">
        <v>300</v>
      </c>
      <c r="J129" s="200" t="s">
        <v>625</v>
      </c>
      <c r="K129" s="201">
        <f t="shared" si="109"/>
        <v>43</v>
      </c>
      <c r="L129" s="202">
        <f t="shared" si="110"/>
        <v>0.16731517509727625</v>
      </c>
      <c r="M129" s="197" t="s">
        <v>591</v>
      </c>
      <c r="N129" s="203">
        <v>41822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4">
        <v>3</v>
      </c>
      <c r="B130" s="195">
        <v>41828</v>
      </c>
      <c r="C130" s="195"/>
      <c r="D130" s="196" t="s">
        <v>627</v>
      </c>
      <c r="E130" s="197" t="s">
        <v>593</v>
      </c>
      <c r="F130" s="198">
        <v>393</v>
      </c>
      <c r="G130" s="197" t="s">
        <v>624</v>
      </c>
      <c r="H130" s="197">
        <v>468</v>
      </c>
      <c r="I130" s="199">
        <v>468</v>
      </c>
      <c r="J130" s="200" t="s">
        <v>625</v>
      </c>
      <c r="K130" s="201">
        <f t="shared" si="109"/>
        <v>75</v>
      </c>
      <c r="L130" s="202">
        <f t="shared" si="110"/>
        <v>0.19083969465648856</v>
      </c>
      <c r="M130" s="197" t="s">
        <v>591</v>
      </c>
      <c r="N130" s="203">
        <v>41863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4">
        <v>4</v>
      </c>
      <c r="B131" s="195">
        <v>41857</v>
      </c>
      <c r="C131" s="195"/>
      <c r="D131" s="196" t="s">
        <v>628</v>
      </c>
      <c r="E131" s="197" t="s">
        <v>593</v>
      </c>
      <c r="F131" s="198">
        <v>205</v>
      </c>
      <c r="G131" s="197" t="s">
        <v>624</v>
      </c>
      <c r="H131" s="197">
        <v>275</v>
      </c>
      <c r="I131" s="199">
        <v>250</v>
      </c>
      <c r="J131" s="200" t="s">
        <v>625</v>
      </c>
      <c r="K131" s="201">
        <f t="shared" si="109"/>
        <v>70</v>
      </c>
      <c r="L131" s="202">
        <f t="shared" si="110"/>
        <v>0.34146341463414637</v>
      </c>
      <c r="M131" s="197" t="s">
        <v>591</v>
      </c>
      <c r="N131" s="203">
        <v>41962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4">
        <v>5</v>
      </c>
      <c r="B132" s="195">
        <v>41886</v>
      </c>
      <c r="C132" s="195"/>
      <c r="D132" s="196" t="s">
        <v>629</v>
      </c>
      <c r="E132" s="197" t="s">
        <v>593</v>
      </c>
      <c r="F132" s="198">
        <v>162</v>
      </c>
      <c r="G132" s="197" t="s">
        <v>624</v>
      </c>
      <c r="H132" s="197">
        <v>190</v>
      </c>
      <c r="I132" s="199">
        <v>190</v>
      </c>
      <c r="J132" s="200" t="s">
        <v>625</v>
      </c>
      <c r="K132" s="201">
        <f t="shared" si="109"/>
        <v>28</v>
      </c>
      <c r="L132" s="202">
        <f t="shared" si="110"/>
        <v>0.1728395061728395</v>
      </c>
      <c r="M132" s="197" t="s">
        <v>591</v>
      </c>
      <c r="N132" s="203">
        <v>42006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4">
        <v>6</v>
      </c>
      <c r="B133" s="195">
        <v>41886</v>
      </c>
      <c r="C133" s="195"/>
      <c r="D133" s="196" t="s">
        <v>630</v>
      </c>
      <c r="E133" s="197" t="s">
        <v>593</v>
      </c>
      <c r="F133" s="198">
        <v>75</v>
      </c>
      <c r="G133" s="197" t="s">
        <v>624</v>
      </c>
      <c r="H133" s="197">
        <v>91.5</v>
      </c>
      <c r="I133" s="199" t="s">
        <v>631</v>
      </c>
      <c r="J133" s="200" t="s">
        <v>632</v>
      </c>
      <c r="K133" s="201">
        <f t="shared" si="109"/>
        <v>16.5</v>
      </c>
      <c r="L133" s="202">
        <f t="shared" si="110"/>
        <v>0.22</v>
      </c>
      <c r="M133" s="197" t="s">
        <v>591</v>
      </c>
      <c r="N133" s="203">
        <v>41954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4">
        <v>7</v>
      </c>
      <c r="B134" s="195">
        <v>41913</v>
      </c>
      <c r="C134" s="195"/>
      <c r="D134" s="196" t="s">
        <v>633</v>
      </c>
      <c r="E134" s="197" t="s">
        <v>593</v>
      </c>
      <c r="F134" s="198">
        <v>850</v>
      </c>
      <c r="G134" s="197" t="s">
        <v>624</v>
      </c>
      <c r="H134" s="197">
        <v>982.5</v>
      </c>
      <c r="I134" s="199">
        <v>1050</v>
      </c>
      <c r="J134" s="200" t="s">
        <v>634</v>
      </c>
      <c r="K134" s="201">
        <f t="shared" si="109"/>
        <v>132.5</v>
      </c>
      <c r="L134" s="202">
        <f t="shared" si="110"/>
        <v>0.15588235294117647</v>
      </c>
      <c r="M134" s="197" t="s">
        <v>591</v>
      </c>
      <c r="N134" s="203">
        <v>42039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4">
        <v>8</v>
      </c>
      <c r="B135" s="195">
        <v>41913</v>
      </c>
      <c r="C135" s="195"/>
      <c r="D135" s="196" t="s">
        <v>635</v>
      </c>
      <c r="E135" s="197" t="s">
        <v>593</v>
      </c>
      <c r="F135" s="198">
        <v>475</v>
      </c>
      <c r="G135" s="197" t="s">
        <v>624</v>
      </c>
      <c r="H135" s="197">
        <v>515</v>
      </c>
      <c r="I135" s="199">
        <v>600</v>
      </c>
      <c r="J135" s="200" t="s">
        <v>636</v>
      </c>
      <c r="K135" s="201">
        <f t="shared" si="109"/>
        <v>40</v>
      </c>
      <c r="L135" s="202">
        <f t="shared" si="110"/>
        <v>8.4210526315789472E-2</v>
      </c>
      <c r="M135" s="197" t="s">
        <v>591</v>
      </c>
      <c r="N135" s="203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4">
        <v>9</v>
      </c>
      <c r="B136" s="195">
        <v>41913</v>
      </c>
      <c r="C136" s="195"/>
      <c r="D136" s="196" t="s">
        <v>637</v>
      </c>
      <c r="E136" s="197" t="s">
        <v>593</v>
      </c>
      <c r="F136" s="198">
        <v>86</v>
      </c>
      <c r="G136" s="197" t="s">
        <v>624</v>
      </c>
      <c r="H136" s="197">
        <v>99</v>
      </c>
      <c r="I136" s="199">
        <v>140</v>
      </c>
      <c r="J136" s="200" t="s">
        <v>638</v>
      </c>
      <c r="K136" s="201">
        <f t="shared" si="109"/>
        <v>13</v>
      </c>
      <c r="L136" s="202">
        <f t="shared" si="110"/>
        <v>0.15116279069767441</v>
      </c>
      <c r="M136" s="197" t="s">
        <v>591</v>
      </c>
      <c r="N136" s="203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4">
        <v>10</v>
      </c>
      <c r="B137" s="195">
        <v>41926</v>
      </c>
      <c r="C137" s="195"/>
      <c r="D137" s="196" t="s">
        <v>639</v>
      </c>
      <c r="E137" s="197" t="s">
        <v>593</v>
      </c>
      <c r="F137" s="198">
        <v>496.6</v>
      </c>
      <c r="G137" s="197" t="s">
        <v>624</v>
      </c>
      <c r="H137" s="197">
        <v>621</v>
      </c>
      <c r="I137" s="199">
        <v>580</v>
      </c>
      <c r="J137" s="200" t="s">
        <v>625</v>
      </c>
      <c r="K137" s="201">
        <f t="shared" si="109"/>
        <v>124.39999999999998</v>
      </c>
      <c r="L137" s="202">
        <f t="shared" si="110"/>
        <v>0.25050342327829234</v>
      </c>
      <c r="M137" s="197" t="s">
        <v>591</v>
      </c>
      <c r="N137" s="203">
        <v>42605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4">
        <v>11</v>
      </c>
      <c r="B138" s="195">
        <v>41926</v>
      </c>
      <c r="C138" s="195"/>
      <c r="D138" s="196" t="s">
        <v>640</v>
      </c>
      <c r="E138" s="197" t="s">
        <v>593</v>
      </c>
      <c r="F138" s="198">
        <v>2481.9</v>
      </c>
      <c r="G138" s="197" t="s">
        <v>624</v>
      </c>
      <c r="H138" s="197">
        <v>2840</v>
      </c>
      <c r="I138" s="199">
        <v>2870</v>
      </c>
      <c r="J138" s="200" t="s">
        <v>641</v>
      </c>
      <c r="K138" s="201">
        <f t="shared" si="109"/>
        <v>358.09999999999991</v>
      </c>
      <c r="L138" s="202">
        <f t="shared" si="110"/>
        <v>0.14428462065353154</v>
      </c>
      <c r="M138" s="197" t="s">
        <v>591</v>
      </c>
      <c r="N138" s="203">
        <v>42017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4">
        <v>12</v>
      </c>
      <c r="B139" s="195">
        <v>41928</v>
      </c>
      <c r="C139" s="195"/>
      <c r="D139" s="196" t="s">
        <v>642</v>
      </c>
      <c r="E139" s="197" t="s">
        <v>593</v>
      </c>
      <c r="F139" s="198">
        <v>84.5</v>
      </c>
      <c r="G139" s="197" t="s">
        <v>624</v>
      </c>
      <c r="H139" s="197">
        <v>93</v>
      </c>
      <c r="I139" s="199">
        <v>110</v>
      </c>
      <c r="J139" s="200" t="s">
        <v>643</v>
      </c>
      <c r="K139" s="201">
        <f t="shared" si="109"/>
        <v>8.5</v>
      </c>
      <c r="L139" s="202">
        <f t="shared" si="110"/>
        <v>0.10059171597633136</v>
      </c>
      <c r="M139" s="197" t="s">
        <v>591</v>
      </c>
      <c r="N139" s="203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4">
        <v>13</v>
      </c>
      <c r="B140" s="195">
        <v>41928</v>
      </c>
      <c r="C140" s="195"/>
      <c r="D140" s="196" t="s">
        <v>644</v>
      </c>
      <c r="E140" s="197" t="s">
        <v>593</v>
      </c>
      <c r="F140" s="198">
        <v>401</v>
      </c>
      <c r="G140" s="197" t="s">
        <v>624</v>
      </c>
      <c r="H140" s="197">
        <v>428</v>
      </c>
      <c r="I140" s="199">
        <v>450</v>
      </c>
      <c r="J140" s="200" t="s">
        <v>645</v>
      </c>
      <c r="K140" s="201">
        <f t="shared" si="109"/>
        <v>27</v>
      </c>
      <c r="L140" s="202">
        <f t="shared" si="110"/>
        <v>6.7331670822942641E-2</v>
      </c>
      <c r="M140" s="197" t="s">
        <v>591</v>
      </c>
      <c r="N140" s="203">
        <v>42020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4">
        <v>14</v>
      </c>
      <c r="B141" s="195">
        <v>41928</v>
      </c>
      <c r="C141" s="195"/>
      <c r="D141" s="196" t="s">
        <v>646</v>
      </c>
      <c r="E141" s="197" t="s">
        <v>593</v>
      </c>
      <c r="F141" s="198">
        <v>101</v>
      </c>
      <c r="G141" s="197" t="s">
        <v>624</v>
      </c>
      <c r="H141" s="197">
        <v>112</v>
      </c>
      <c r="I141" s="199">
        <v>120</v>
      </c>
      <c r="J141" s="200" t="s">
        <v>647</v>
      </c>
      <c r="K141" s="201">
        <f t="shared" si="109"/>
        <v>11</v>
      </c>
      <c r="L141" s="202">
        <f t="shared" si="110"/>
        <v>0.10891089108910891</v>
      </c>
      <c r="M141" s="197" t="s">
        <v>591</v>
      </c>
      <c r="N141" s="203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4">
        <v>15</v>
      </c>
      <c r="B142" s="195">
        <v>41954</v>
      </c>
      <c r="C142" s="195"/>
      <c r="D142" s="196" t="s">
        <v>648</v>
      </c>
      <c r="E142" s="197" t="s">
        <v>593</v>
      </c>
      <c r="F142" s="198">
        <v>59</v>
      </c>
      <c r="G142" s="197" t="s">
        <v>624</v>
      </c>
      <c r="H142" s="197">
        <v>76</v>
      </c>
      <c r="I142" s="199">
        <v>76</v>
      </c>
      <c r="J142" s="200" t="s">
        <v>625</v>
      </c>
      <c r="K142" s="201">
        <f t="shared" si="109"/>
        <v>17</v>
      </c>
      <c r="L142" s="202">
        <f t="shared" si="110"/>
        <v>0.28813559322033899</v>
      </c>
      <c r="M142" s="197" t="s">
        <v>591</v>
      </c>
      <c r="N142" s="203">
        <v>43032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4">
        <v>16</v>
      </c>
      <c r="B143" s="195">
        <v>41954</v>
      </c>
      <c r="C143" s="195"/>
      <c r="D143" s="196" t="s">
        <v>637</v>
      </c>
      <c r="E143" s="197" t="s">
        <v>593</v>
      </c>
      <c r="F143" s="198">
        <v>99</v>
      </c>
      <c r="G143" s="197" t="s">
        <v>624</v>
      </c>
      <c r="H143" s="197">
        <v>120</v>
      </c>
      <c r="I143" s="199">
        <v>120</v>
      </c>
      <c r="J143" s="200" t="s">
        <v>605</v>
      </c>
      <c r="K143" s="201">
        <f t="shared" si="109"/>
        <v>21</v>
      </c>
      <c r="L143" s="202">
        <f t="shared" si="110"/>
        <v>0.21212121212121213</v>
      </c>
      <c r="M143" s="197" t="s">
        <v>591</v>
      </c>
      <c r="N143" s="203">
        <v>41960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4">
        <v>17</v>
      </c>
      <c r="B144" s="195">
        <v>41956</v>
      </c>
      <c r="C144" s="195"/>
      <c r="D144" s="196" t="s">
        <v>649</v>
      </c>
      <c r="E144" s="197" t="s">
        <v>593</v>
      </c>
      <c r="F144" s="198">
        <v>22</v>
      </c>
      <c r="G144" s="197" t="s">
        <v>624</v>
      </c>
      <c r="H144" s="197">
        <v>33.549999999999997</v>
      </c>
      <c r="I144" s="199">
        <v>32</v>
      </c>
      <c r="J144" s="200" t="s">
        <v>650</v>
      </c>
      <c r="K144" s="201">
        <f t="shared" si="109"/>
        <v>11.549999999999997</v>
      </c>
      <c r="L144" s="202">
        <f t="shared" si="110"/>
        <v>0.52499999999999991</v>
      </c>
      <c r="M144" s="197" t="s">
        <v>591</v>
      </c>
      <c r="N144" s="203">
        <v>42188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4">
        <v>18</v>
      </c>
      <c r="B145" s="195">
        <v>41976</v>
      </c>
      <c r="C145" s="195"/>
      <c r="D145" s="196" t="s">
        <v>651</v>
      </c>
      <c r="E145" s="197" t="s">
        <v>593</v>
      </c>
      <c r="F145" s="198">
        <v>440</v>
      </c>
      <c r="G145" s="197" t="s">
        <v>624</v>
      </c>
      <c r="H145" s="197">
        <v>520</v>
      </c>
      <c r="I145" s="199">
        <v>520</v>
      </c>
      <c r="J145" s="200" t="s">
        <v>652</v>
      </c>
      <c r="K145" s="201">
        <f t="shared" si="109"/>
        <v>80</v>
      </c>
      <c r="L145" s="202">
        <f t="shared" si="110"/>
        <v>0.18181818181818182</v>
      </c>
      <c r="M145" s="197" t="s">
        <v>591</v>
      </c>
      <c r="N145" s="203">
        <v>42208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4">
        <v>19</v>
      </c>
      <c r="B146" s="195">
        <v>41976</v>
      </c>
      <c r="C146" s="195"/>
      <c r="D146" s="196" t="s">
        <v>653</v>
      </c>
      <c r="E146" s="197" t="s">
        <v>593</v>
      </c>
      <c r="F146" s="198">
        <v>360</v>
      </c>
      <c r="G146" s="197" t="s">
        <v>624</v>
      </c>
      <c r="H146" s="197">
        <v>427</v>
      </c>
      <c r="I146" s="199">
        <v>425</v>
      </c>
      <c r="J146" s="200" t="s">
        <v>654</v>
      </c>
      <c r="K146" s="201">
        <f t="shared" si="109"/>
        <v>67</v>
      </c>
      <c r="L146" s="202">
        <f t="shared" si="110"/>
        <v>0.18611111111111112</v>
      </c>
      <c r="M146" s="197" t="s">
        <v>591</v>
      </c>
      <c r="N146" s="203">
        <v>42058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4">
        <v>20</v>
      </c>
      <c r="B147" s="195">
        <v>42012</v>
      </c>
      <c r="C147" s="195"/>
      <c r="D147" s="196" t="s">
        <v>655</v>
      </c>
      <c r="E147" s="197" t="s">
        <v>593</v>
      </c>
      <c r="F147" s="198">
        <v>360</v>
      </c>
      <c r="G147" s="197" t="s">
        <v>624</v>
      </c>
      <c r="H147" s="197">
        <v>455</v>
      </c>
      <c r="I147" s="199">
        <v>420</v>
      </c>
      <c r="J147" s="200" t="s">
        <v>656</v>
      </c>
      <c r="K147" s="201">
        <f t="shared" si="109"/>
        <v>95</v>
      </c>
      <c r="L147" s="202">
        <f t="shared" si="110"/>
        <v>0.2638888888888889</v>
      </c>
      <c r="M147" s="197" t="s">
        <v>591</v>
      </c>
      <c r="N147" s="203">
        <v>42024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4">
        <v>21</v>
      </c>
      <c r="B148" s="195">
        <v>42012</v>
      </c>
      <c r="C148" s="195"/>
      <c r="D148" s="196" t="s">
        <v>657</v>
      </c>
      <c r="E148" s="197" t="s">
        <v>593</v>
      </c>
      <c r="F148" s="198">
        <v>130</v>
      </c>
      <c r="G148" s="197"/>
      <c r="H148" s="197">
        <v>175.5</v>
      </c>
      <c r="I148" s="199">
        <v>165</v>
      </c>
      <c r="J148" s="200" t="s">
        <v>658</v>
      </c>
      <c r="K148" s="201">
        <f t="shared" si="109"/>
        <v>45.5</v>
      </c>
      <c r="L148" s="202">
        <f t="shared" si="110"/>
        <v>0.35</v>
      </c>
      <c r="M148" s="197" t="s">
        <v>591</v>
      </c>
      <c r="N148" s="203">
        <v>43088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4">
        <v>22</v>
      </c>
      <c r="B149" s="195">
        <v>42040</v>
      </c>
      <c r="C149" s="195"/>
      <c r="D149" s="196" t="s">
        <v>383</v>
      </c>
      <c r="E149" s="197" t="s">
        <v>623</v>
      </c>
      <c r="F149" s="198">
        <v>98</v>
      </c>
      <c r="G149" s="197"/>
      <c r="H149" s="197">
        <v>120</v>
      </c>
      <c r="I149" s="199">
        <v>120</v>
      </c>
      <c r="J149" s="200" t="s">
        <v>625</v>
      </c>
      <c r="K149" s="201">
        <f t="shared" si="109"/>
        <v>22</v>
      </c>
      <c r="L149" s="202">
        <f t="shared" si="110"/>
        <v>0.22448979591836735</v>
      </c>
      <c r="M149" s="197" t="s">
        <v>591</v>
      </c>
      <c r="N149" s="203">
        <v>42753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4">
        <v>23</v>
      </c>
      <c r="B150" s="195">
        <v>42040</v>
      </c>
      <c r="C150" s="195"/>
      <c r="D150" s="196" t="s">
        <v>659</v>
      </c>
      <c r="E150" s="197" t="s">
        <v>623</v>
      </c>
      <c r="F150" s="198">
        <v>196</v>
      </c>
      <c r="G150" s="197"/>
      <c r="H150" s="197">
        <v>262</v>
      </c>
      <c r="I150" s="199">
        <v>255</v>
      </c>
      <c r="J150" s="200" t="s">
        <v>625</v>
      </c>
      <c r="K150" s="201">
        <f t="shared" si="109"/>
        <v>66</v>
      </c>
      <c r="L150" s="202">
        <f t="shared" si="110"/>
        <v>0.33673469387755101</v>
      </c>
      <c r="M150" s="197" t="s">
        <v>591</v>
      </c>
      <c r="N150" s="203">
        <v>42599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24</v>
      </c>
      <c r="B151" s="205">
        <v>42067</v>
      </c>
      <c r="C151" s="205"/>
      <c r="D151" s="206" t="s">
        <v>382</v>
      </c>
      <c r="E151" s="207" t="s">
        <v>623</v>
      </c>
      <c r="F151" s="208">
        <v>235</v>
      </c>
      <c r="G151" s="208"/>
      <c r="H151" s="209">
        <v>77</v>
      </c>
      <c r="I151" s="209" t="s">
        <v>660</v>
      </c>
      <c r="J151" s="210" t="s">
        <v>661</v>
      </c>
      <c r="K151" s="211">
        <f t="shared" si="109"/>
        <v>-158</v>
      </c>
      <c r="L151" s="212">
        <f t="shared" si="110"/>
        <v>-0.67234042553191486</v>
      </c>
      <c r="M151" s="208" t="s">
        <v>604</v>
      </c>
      <c r="N151" s="205">
        <v>43522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4">
        <v>25</v>
      </c>
      <c r="B152" s="195">
        <v>42067</v>
      </c>
      <c r="C152" s="195"/>
      <c r="D152" s="196" t="s">
        <v>662</v>
      </c>
      <c r="E152" s="197" t="s">
        <v>623</v>
      </c>
      <c r="F152" s="198">
        <v>185</v>
      </c>
      <c r="G152" s="197"/>
      <c r="H152" s="197">
        <v>224</v>
      </c>
      <c r="I152" s="199" t="s">
        <v>663</v>
      </c>
      <c r="J152" s="200" t="s">
        <v>625</v>
      </c>
      <c r="K152" s="201">
        <f t="shared" si="109"/>
        <v>39</v>
      </c>
      <c r="L152" s="202">
        <f t="shared" si="110"/>
        <v>0.21081081081081082</v>
      </c>
      <c r="M152" s="197" t="s">
        <v>591</v>
      </c>
      <c r="N152" s="203">
        <v>42647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26</v>
      </c>
      <c r="B153" s="205">
        <v>42090</v>
      </c>
      <c r="C153" s="205"/>
      <c r="D153" s="213" t="s">
        <v>664</v>
      </c>
      <c r="E153" s="208" t="s">
        <v>623</v>
      </c>
      <c r="F153" s="208">
        <v>49.5</v>
      </c>
      <c r="G153" s="209"/>
      <c r="H153" s="209">
        <v>15.85</v>
      </c>
      <c r="I153" s="209">
        <v>67</v>
      </c>
      <c r="J153" s="210" t="s">
        <v>665</v>
      </c>
      <c r="K153" s="209">
        <f t="shared" si="109"/>
        <v>-33.65</v>
      </c>
      <c r="L153" s="214">
        <f t="shared" si="110"/>
        <v>-0.67979797979797973</v>
      </c>
      <c r="M153" s="208" t="s">
        <v>604</v>
      </c>
      <c r="N153" s="215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4">
        <v>27</v>
      </c>
      <c r="B154" s="195">
        <v>42093</v>
      </c>
      <c r="C154" s="195"/>
      <c r="D154" s="196" t="s">
        <v>666</v>
      </c>
      <c r="E154" s="197" t="s">
        <v>623</v>
      </c>
      <c r="F154" s="198">
        <v>183.5</v>
      </c>
      <c r="G154" s="197"/>
      <c r="H154" s="197">
        <v>219</v>
      </c>
      <c r="I154" s="199">
        <v>218</v>
      </c>
      <c r="J154" s="200" t="s">
        <v>667</v>
      </c>
      <c r="K154" s="201">
        <f t="shared" si="109"/>
        <v>35.5</v>
      </c>
      <c r="L154" s="202">
        <f t="shared" si="110"/>
        <v>0.19346049046321526</v>
      </c>
      <c r="M154" s="197" t="s">
        <v>591</v>
      </c>
      <c r="N154" s="203">
        <v>42103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4">
        <v>28</v>
      </c>
      <c r="B155" s="195">
        <v>42114</v>
      </c>
      <c r="C155" s="195"/>
      <c r="D155" s="196" t="s">
        <v>668</v>
      </c>
      <c r="E155" s="197" t="s">
        <v>623</v>
      </c>
      <c r="F155" s="198">
        <f>(227+237)/2</f>
        <v>232</v>
      </c>
      <c r="G155" s="197"/>
      <c r="H155" s="197">
        <v>298</v>
      </c>
      <c r="I155" s="199">
        <v>298</v>
      </c>
      <c r="J155" s="200" t="s">
        <v>625</v>
      </c>
      <c r="K155" s="201">
        <f t="shared" si="109"/>
        <v>66</v>
      </c>
      <c r="L155" s="202">
        <f t="shared" si="110"/>
        <v>0.28448275862068967</v>
      </c>
      <c r="M155" s="197" t="s">
        <v>591</v>
      </c>
      <c r="N155" s="203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4">
        <v>29</v>
      </c>
      <c r="B156" s="195">
        <v>42128</v>
      </c>
      <c r="C156" s="195"/>
      <c r="D156" s="196" t="s">
        <v>669</v>
      </c>
      <c r="E156" s="197" t="s">
        <v>593</v>
      </c>
      <c r="F156" s="198">
        <v>385</v>
      </c>
      <c r="G156" s="197"/>
      <c r="H156" s="197">
        <f>212.5+331</f>
        <v>543.5</v>
      </c>
      <c r="I156" s="199">
        <v>510</v>
      </c>
      <c r="J156" s="200" t="s">
        <v>670</v>
      </c>
      <c r="K156" s="201">
        <f t="shared" si="109"/>
        <v>158.5</v>
      </c>
      <c r="L156" s="202">
        <f t="shared" si="110"/>
        <v>0.41168831168831171</v>
      </c>
      <c r="M156" s="197" t="s">
        <v>591</v>
      </c>
      <c r="N156" s="203">
        <v>42235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4">
        <v>30</v>
      </c>
      <c r="B157" s="195">
        <v>42128</v>
      </c>
      <c r="C157" s="195"/>
      <c r="D157" s="196" t="s">
        <v>671</v>
      </c>
      <c r="E157" s="197" t="s">
        <v>593</v>
      </c>
      <c r="F157" s="198">
        <v>115.5</v>
      </c>
      <c r="G157" s="197"/>
      <c r="H157" s="197">
        <v>146</v>
      </c>
      <c r="I157" s="199">
        <v>142</v>
      </c>
      <c r="J157" s="200" t="s">
        <v>672</v>
      </c>
      <c r="K157" s="201">
        <f t="shared" si="109"/>
        <v>30.5</v>
      </c>
      <c r="L157" s="202">
        <f t="shared" si="110"/>
        <v>0.26406926406926406</v>
      </c>
      <c r="M157" s="197" t="s">
        <v>591</v>
      </c>
      <c r="N157" s="203">
        <v>42202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4">
        <v>31</v>
      </c>
      <c r="B158" s="195">
        <v>42151</v>
      </c>
      <c r="C158" s="195"/>
      <c r="D158" s="196" t="s">
        <v>673</v>
      </c>
      <c r="E158" s="197" t="s">
        <v>593</v>
      </c>
      <c r="F158" s="198">
        <v>237.5</v>
      </c>
      <c r="G158" s="197"/>
      <c r="H158" s="197">
        <v>279.5</v>
      </c>
      <c r="I158" s="199">
        <v>278</v>
      </c>
      <c r="J158" s="200" t="s">
        <v>625</v>
      </c>
      <c r="K158" s="201">
        <f t="shared" si="109"/>
        <v>42</v>
      </c>
      <c r="L158" s="202">
        <f t="shared" si="110"/>
        <v>0.17684210526315788</v>
      </c>
      <c r="M158" s="197" t="s">
        <v>591</v>
      </c>
      <c r="N158" s="203">
        <v>42222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4">
        <v>32</v>
      </c>
      <c r="B159" s="195">
        <v>42174</v>
      </c>
      <c r="C159" s="195"/>
      <c r="D159" s="196" t="s">
        <v>644</v>
      </c>
      <c r="E159" s="197" t="s">
        <v>623</v>
      </c>
      <c r="F159" s="198">
        <v>340</v>
      </c>
      <c r="G159" s="197"/>
      <c r="H159" s="197">
        <v>448</v>
      </c>
      <c r="I159" s="199">
        <v>448</v>
      </c>
      <c r="J159" s="200" t="s">
        <v>625</v>
      </c>
      <c r="K159" s="201">
        <f t="shared" si="109"/>
        <v>108</v>
      </c>
      <c r="L159" s="202">
        <f t="shared" si="110"/>
        <v>0.31764705882352939</v>
      </c>
      <c r="M159" s="197" t="s">
        <v>591</v>
      </c>
      <c r="N159" s="203">
        <v>43018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4">
        <v>33</v>
      </c>
      <c r="B160" s="195">
        <v>42191</v>
      </c>
      <c r="C160" s="195"/>
      <c r="D160" s="196" t="s">
        <v>674</v>
      </c>
      <c r="E160" s="197" t="s">
        <v>623</v>
      </c>
      <c r="F160" s="198">
        <v>390</v>
      </c>
      <c r="G160" s="197"/>
      <c r="H160" s="197">
        <v>460</v>
      </c>
      <c r="I160" s="199">
        <v>460</v>
      </c>
      <c r="J160" s="200" t="s">
        <v>625</v>
      </c>
      <c r="K160" s="201">
        <f t="shared" si="109"/>
        <v>70</v>
      </c>
      <c r="L160" s="202">
        <f t="shared" si="110"/>
        <v>0.17948717948717949</v>
      </c>
      <c r="M160" s="197" t="s">
        <v>591</v>
      </c>
      <c r="N160" s="203">
        <v>42478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34</v>
      </c>
      <c r="B161" s="205">
        <v>42195</v>
      </c>
      <c r="C161" s="205"/>
      <c r="D161" s="206" t="s">
        <v>675</v>
      </c>
      <c r="E161" s="207" t="s">
        <v>623</v>
      </c>
      <c r="F161" s="208">
        <v>122.5</v>
      </c>
      <c r="G161" s="208"/>
      <c r="H161" s="209">
        <v>61</v>
      </c>
      <c r="I161" s="209">
        <v>172</v>
      </c>
      <c r="J161" s="210" t="s">
        <v>676</v>
      </c>
      <c r="K161" s="211">
        <f t="shared" si="109"/>
        <v>-61.5</v>
      </c>
      <c r="L161" s="212">
        <f t="shared" si="110"/>
        <v>-0.50204081632653064</v>
      </c>
      <c r="M161" s="208" t="s">
        <v>604</v>
      </c>
      <c r="N161" s="205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4">
        <v>35</v>
      </c>
      <c r="B162" s="195">
        <v>42219</v>
      </c>
      <c r="C162" s="195"/>
      <c r="D162" s="196" t="s">
        <v>677</v>
      </c>
      <c r="E162" s="197" t="s">
        <v>623</v>
      </c>
      <c r="F162" s="198">
        <v>297.5</v>
      </c>
      <c r="G162" s="197"/>
      <c r="H162" s="197">
        <v>350</v>
      </c>
      <c r="I162" s="199">
        <v>360</v>
      </c>
      <c r="J162" s="200" t="s">
        <v>678</v>
      </c>
      <c r="K162" s="201">
        <f t="shared" si="109"/>
        <v>52.5</v>
      </c>
      <c r="L162" s="202">
        <f t="shared" si="110"/>
        <v>0.17647058823529413</v>
      </c>
      <c r="M162" s="197" t="s">
        <v>591</v>
      </c>
      <c r="N162" s="203">
        <v>42232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4">
        <v>36</v>
      </c>
      <c r="B163" s="195">
        <v>42219</v>
      </c>
      <c r="C163" s="195"/>
      <c r="D163" s="196" t="s">
        <v>679</v>
      </c>
      <c r="E163" s="197" t="s">
        <v>623</v>
      </c>
      <c r="F163" s="198">
        <v>115.5</v>
      </c>
      <c r="G163" s="197"/>
      <c r="H163" s="197">
        <v>149</v>
      </c>
      <c r="I163" s="199">
        <v>140</v>
      </c>
      <c r="J163" s="200" t="s">
        <v>680</v>
      </c>
      <c r="K163" s="201">
        <f t="shared" si="109"/>
        <v>33.5</v>
      </c>
      <c r="L163" s="202">
        <f t="shared" si="110"/>
        <v>0.29004329004329005</v>
      </c>
      <c r="M163" s="197" t="s">
        <v>591</v>
      </c>
      <c r="N163" s="203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4">
        <v>37</v>
      </c>
      <c r="B164" s="195">
        <v>42251</v>
      </c>
      <c r="C164" s="195"/>
      <c r="D164" s="196" t="s">
        <v>673</v>
      </c>
      <c r="E164" s="197" t="s">
        <v>623</v>
      </c>
      <c r="F164" s="198">
        <v>226</v>
      </c>
      <c r="G164" s="197"/>
      <c r="H164" s="197">
        <v>292</v>
      </c>
      <c r="I164" s="199">
        <v>292</v>
      </c>
      <c r="J164" s="200" t="s">
        <v>681</v>
      </c>
      <c r="K164" s="201">
        <f t="shared" si="109"/>
        <v>66</v>
      </c>
      <c r="L164" s="202">
        <f t="shared" si="110"/>
        <v>0.29203539823008851</v>
      </c>
      <c r="M164" s="197" t="s">
        <v>591</v>
      </c>
      <c r="N164" s="203">
        <v>42286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38</v>
      </c>
      <c r="B165" s="195">
        <v>42254</v>
      </c>
      <c r="C165" s="195"/>
      <c r="D165" s="196" t="s">
        <v>668</v>
      </c>
      <c r="E165" s="197" t="s">
        <v>623</v>
      </c>
      <c r="F165" s="198">
        <v>232.5</v>
      </c>
      <c r="G165" s="197"/>
      <c r="H165" s="197">
        <v>312.5</v>
      </c>
      <c r="I165" s="199">
        <v>310</v>
      </c>
      <c r="J165" s="200" t="s">
        <v>625</v>
      </c>
      <c r="K165" s="201">
        <f t="shared" si="109"/>
        <v>80</v>
      </c>
      <c r="L165" s="202">
        <f t="shared" si="110"/>
        <v>0.34408602150537637</v>
      </c>
      <c r="M165" s="197" t="s">
        <v>591</v>
      </c>
      <c r="N165" s="203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39</v>
      </c>
      <c r="B166" s="195">
        <v>42268</v>
      </c>
      <c r="C166" s="195"/>
      <c r="D166" s="196" t="s">
        <v>682</v>
      </c>
      <c r="E166" s="197" t="s">
        <v>623</v>
      </c>
      <c r="F166" s="198">
        <v>196.5</v>
      </c>
      <c r="G166" s="197"/>
      <c r="H166" s="197">
        <v>238</v>
      </c>
      <c r="I166" s="199">
        <v>238</v>
      </c>
      <c r="J166" s="200" t="s">
        <v>681</v>
      </c>
      <c r="K166" s="201">
        <f t="shared" si="109"/>
        <v>41.5</v>
      </c>
      <c r="L166" s="202">
        <f t="shared" si="110"/>
        <v>0.21119592875318066</v>
      </c>
      <c r="M166" s="197" t="s">
        <v>591</v>
      </c>
      <c r="N166" s="203">
        <v>42291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4">
        <v>40</v>
      </c>
      <c r="B167" s="195">
        <v>42271</v>
      </c>
      <c r="C167" s="195"/>
      <c r="D167" s="196" t="s">
        <v>622</v>
      </c>
      <c r="E167" s="197" t="s">
        <v>623</v>
      </c>
      <c r="F167" s="198">
        <v>65</v>
      </c>
      <c r="G167" s="197"/>
      <c r="H167" s="197">
        <v>82</v>
      </c>
      <c r="I167" s="199">
        <v>82</v>
      </c>
      <c r="J167" s="200" t="s">
        <v>681</v>
      </c>
      <c r="K167" s="201">
        <f t="shared" si="109"/>
        <v>17</v>
      </c>
      <c r="L167" s="202">
        <f t="shared" si="110"/>
        <v>0.26153846153846155</v>
      </c>
      <c r="M167" s="197" t="s">
        <v>591</v>
      </c>
      <c r="N167" s="203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41</v>
      </c>
      <c r="B168" s="195">
        <v>42291</v>
      </c>
      <c r="C168" s="195"/>
      <c r="D168" s="196" t="s">
        <v>683</v>
      </c>
      <c r="E168" s="197" t="s">
        <v>623</v>
      </c>
      <c r="F168" s="198">
        <v>144</v>
      </c>
      <c r="G168" s="197"/>
      <c r="H168" s="197">
        <v>182.5</v>
      </c>
      <c r="I168" s="199">
        <v>181</v>
      </c>
      <c r="J168" s="200" t="s">
        <v>681</v>
      </c>
      <c r="K168" s="201">
        <f t="shared" si="109"/>
        <v>38.5</v>
      </c>
      <c r="L168" s="202">
        <f t="shared" si="110"/>
        <v>0.2673611111111111</v>
      </c>
      <c r="M168" s="197" t="s">
        <v>591</v>
      </c>
      <c r="N168" s="203">
        <v>42817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4">
        <v>42</v>
      </c>
      <c r="B169" s="195">
        <v>42291</v>
      </c>
      <c r="C169" s="195"/>
      <c r="D169" s="196" t="s">
        <v>684</v>
      </c>
      <c r="E169" s="197" t="s">
        <v>623</v>
      </c>
      <c r="F169" s="198">
        <v>264</v>
      </c>
      <c r="G169" s="197"/>
      <c r="H169" s="197">
        <v>311</v>
      </c>
      <c r="I169" s="199">
        <v>311</v>
      </c>
      <c r="J169" s="200" t="s">
        <v>681</v>
      </c>
      <c r="K169" s="201">
        <f t="shared" si="109"/>
        <v>47</v>
      </c>
      <c r="L169" s="202">
        <f t="shared" si="110"/>
        <v>0.17803030303030304</v>
      </c>
      <c r="M169" s="197" t="s">
        <v>591</v>
      </c>
      <c r="N169" s="203">
        <v>42604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43</v>
      </c>
      <c r="B170" s="195">
        <v>42318</v>
      </c>
      <c r="C170" s="195"/>
      <c r="D170" s="196" t="s">
        <v>685</v>
      </c>
      <c r="E170" s="197" t="s">
        <v>593</v>
      </c>
      <c r="F170" s="198">
        <v>549.5</v>
      </c>
      <c r="G170" s="197"/>
      <c r="H170" s="197">
        <v>630</v>
      </c>
      <c r="I170" s="199">
        <v>630</v>
      </c>
      <c r="J170" s="200" t="s">
        <v>681</v>
      </c>
      <c r="K170" s="201">
        <f t="shared" si="109"/>
        <v>80.5</v>
      </c>
      <c r="L170" s="202">
        <f t="shared" si="110"/>
        <v>0.1464968152866242</v>
      </c>
      <c r="M170" s="197" t="s">
        <v>591</v>
      </c>
      <c r="N170" s="203">
        <v>42419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44</v>
      </c>
      <c r="B171" s="195">
        <v>42342</v>
      </c>
      <c r="C171" s="195"/>
      <c r="D171" s="196" t="s">
        <v>686</v>
      </c>
      <c r="E171" s="197" t="s">
        <v>623</v>
      </c>
      <c r="F171" s="198">
        <v>1027.5</v>
      </c>
      <c r="G171" s="197"/>
      <c r="H171" s="197">
        <v>1315</v>
      </c>
      <c r="I171" s="199">
        <v>1250</v>
      </c>
      <c r="J171" s="200" t="s">
        <v>681</v>
      </c>
      <c r="K171" s="201">
        <f t="shared" si="109"/>
        <v>287.5</v>
      </c>
      <c r="L171" s="202">
        <f t="shared" si="110"/>
        <v>0.27980535279805352</v>
      </c>
      <c r="M171" s="197" t="s">
        <v>591</v>
      </c>
      <c r="N171" s="203">
        <v>43244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4">
        <v>45</v>
      </c>
      <c r="B172" s="195">
        <v>42367</v>
      </c>
      <c r="C172" s="195"/>
      <c r="D172" s="196" t="s">
        <v>687</v>
      </c>
      <c r="E172" s="197" t="s">
        <v>623</v>
      </c>
      <c r="F172" s="198">
        <v>465</v>
      </c>
      <c r="G172" s="197"/>
      <c r="H172" s="197">
        <v>540</v>
      </c>
      <c r="I172" s="199">
        <v>540</v>
      </c>
      <c r="J172" s="200" t="s">
        <v>681</v>
      </c>
      <c r="K172" s="201">
        <f t="shared" si="109"/>
        <v>75</v>
      </c>
      <c r="L172" s="202">
        <f t="shared" si="110"/>
        <v>0.16129032258064516</v>
      </c>
      <c r="M172" s="197" t="s">
        <v>591</v>
      </c>
      <c r="N172" s="203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46</v>
      </c>
      <c r="B173" s="195">
        <v>42380</v>
      </c>
      <c r="C173" s="195"/>
      <c r="D173" s="196" t="s">
        <v>383</v>
      </c>
      <c r="E173" s="197" t="s">
        <v>593</v>
      </c>
      <c r="F173" s="198">
        <v>81</v>
      </c>
      <c r="G173" s="197"/>
      <c r="H173" s="197">
        <v>110</v>
      </c>
      <c r="I173" s="199">
        <v>110</v>
      </c>
      <c r="J173" s="200" t="s">
        <v>681</v>
      </c>
      <c r="K173" s="201">
        <f t="shared" si="109"/>
        <v>29</v>
      </c>
      <c r="L173" s="202">
        <f t="shared" si="110"/>
        <v>0.35802469135802467</v>
      </c>
      <c r="M173" s="197" t="s">
        <v>591</v>
      </c>
      <c r="N173" s="203">
        <v>42745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47</v>
      </c>
      <c r="B174" s="195">
        <v>42382</v>
      </c>
      <c r="C174" s="195"/>
      <c r="D174" s="196" t="s">
        <v>688</v>
      </c>
      <c r="E174" s="197" t="s">
        <v>593</v>
      </c>
      <c r="F174" s="198">
        <v>417.5</v>
      </c>
      <c r="G174" s="197"/>
      <c r="H174" s="197">
        <v>547</v>
      </c>
      <c r="I174" s="199">
        <v>535</v>
      </c>
      <c r="J174" s="200" t="s">
        <v>681</v>
      </c>
      <c r="K174" s="201">
        <f t="shared" si="109"/>
        <v>129.5</v>
      </c>
      <c r="L174" s="202">
        <f t="shared" si="110"/>
        <v>0.31017964071856285</v>
      </c>
      <c r="M174" s="197" t="s">
        <v>591</v>
      </c>
      <c r="N174" s="203">
        <v>42578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48</v>
      </c>
      <c r="B175" s="195">
        <v>42408</v>
      </c>
      <c r="C175" s="195"/>
      <c r="D175" s="196" t="s">
        <v>689</v>
      </c>
      <c r="E175" s="197" t="s">
        <v>623</v>
      </c>
      <c r="F175" s="198">
        <v>650</v>
      </c>
      <c r="G175" s="197"/>
      <c r="H175" s="197">
        <v>800</v>
      </c>
      <c r="I175" s="199">
        <v>800</v>
      </c>
      <c r="J175" s="200" t="s">
        <v>681</v>
      </c>
      <c r="K175" s="201">
        <f t="shared" si="109"/>
        <v>150</v>
      </c>
      <c r="L175" s="202">
        <f t="shared" si="110"/>
        <v>0.23076923076923078</v>
      </c>
      <c r="M175" s="197" t="s">
        <v>591</v>
      </c>
      <c r="N175" s="203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49</v>
      </c>
      <c r="B176" s="195">
        <v>42433</v>
      </c>
      <c r="C176" s="195"/>
      <c r="D176" s="196" t="s">
        <v>211</v>
      </c>
      <c r="E176" s="197" t="s">
        <v>623</v>
      </c>
      <c r="F176" s="198">
        <v>437.5</v>
      </c>
      <c r="G176" s="197"/>
      <c r="H176" s="197">
        <v>504.5</v>
      </c>
      <c r="I176" s="199">
        <v>522</v>
      </c>
      <c r="J176" s="200" t="s">
        <v>690</v>
      </c>
      <c r="K176" s="201">
        <f t="shared" si="109"/>
        <v>67</v>
      </c>
      <c r="L176" s="202">
        <f t="shared" si="110"/>
        <v>0.15314285714285714</v>
      </c>
      <c r="M176" s="197" t="s">
        <v>591</v>
      </c>
      <c r="N176" s="203">
        <v>42480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4">
        <v>50</v>
      </c>
      <c r="B177" s="195">
        <v>42438</v>
      </c>
      <c r="C177" s="195"/>
      <c r="D177" s="196" t="s">
        <v>691</v>
      </c>
      <c r="E177" s="197" t="s">
        <v>623</v>
      </c>
      <c r="F177" s="198">
        <v>189.5</v>
      </c>
      <c r="G177" s="197"/>
      <c r="H177" s="197">
        <v>218</v>
      </c>
      <c r="I177" s="199">
        <v>218</v>
      </c>
      <c r="J177" s="200" t="s">
        <v>681</v>
      </c>
      <c r="K177" s="201">
        <f t="shared" si="109"/>
        <v>28.5</v>
      </c>
      <c r="L177" s="202">
        <f t="shared" si="110"/>
        <v>0.15039577836411611</v>
      </c>
      <c r="M177" s="197" t="s">
        <v>591</v>
      </c>
      <c r="N177" s="203">
        <v>43034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51</v>
      </c>
      <c r="B178" s="205">
        <v>42471</v>
      </c>
      <c r="C178" s="205"/>
      <c r="D178" s="213" t="s">
        <v>692</v>
      </c>
      <c r="E178" s="208" t="s">
        <v>623</v>
      </c>
      <c r="F178" s="208">
        <v>36.5</v>
      </c>
      <c r="G178" s="209"/>
      <c r="H178" s="209">
        <v>15.85</v>
      </c>
      <c r="I178" s="209">
        <v>60</v>
      </c>
      <c r="J178" s="210" t="s">
        <v>693</v>
      </c>
      <c r="K178" s="211">
        <f t="shared" si="109"/>
        <v>-20.65</v>
      </c>
      <c r="L178" s="212">
        <f t="shared" si="110"/>
        <v>-0.5657534246575342</v>
      </c>
      <c r="M178" s="208" t="s">
        <v>604</v>
      </c>
      <c r="N178" s="216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4">
        <v>52</v>
      </c>
      <c r="B179" s="195">
        <v>42472</v>
      </c>
      <c r="C179" s="195"/>
      <c r="D179" s="196" t="s">
        <v>694</v>
      </c>
      <c r="E179" s="197" t="s">
        <v>623</v>
      </c>
      <c r="F179" s="198">
        <v>93</v>
      </c>
      <c r="G179" s="197"/>
      <c r="H179" s="197">
        <v>149</v>
      </c>
      <c r="I179" s="199">
        <v>140</v>
      </c>
      <c r="J179" s="200" t="s">
        <v>695</v>
      </c>
      <c r="K179" s="201">
        <f t="shared" si="109"/>
        <v>56</v>
      </c>
      <c r="L179" s="202">
        <f t="shared" si="110"/>
        <v>0.60215053763440862</v>
      </c>
      <c r="M179" s="197" t="s">
        <v>591</v>
      </c>
      <c r="N179" s="203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53</v>
      </c>
      <c r="B180" s="195">
        <v>42472</v>
      </c>
      <c r="C180" s="195"/>
      <c r="D180" s="196" t="s">
        <v>696</v>
      </c>
      <c r="E180" s="197" t="s">
        <v>623</v>
      </c>
      <c r="F180" s="198">
        <v>130</v>
      </c>
      <c r="G180" s="197"/>
      <c r="H180" s="197">
        <v>150</v>
      </c>
      <c r="I180" s="199" t="s">
        <v>697</v>
      </c>
      <c r="J180" s="200" t="s">
        <v>681</v>
      </c>
      <c r="K180" s="201">
        <f t="shared" si="109"/>
        <v>20</v>
      </c>
      <c r="L180" s="202">
        <f t="shared" si="110"/>
        <v>0.15384615384615385</v>
      </c>
      <c r="M180" s="197" t="s">
        <v>591</v>
      </c>
      <c r="N180" s="203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4">
        <v>54</v>
      </c>
      <c r="B181" s="195">
        <v>42473</v>
      </c>
      <c r="C181" s="195"/>
      <c r="D181" s="196" t="s">
        <v>698</v>
      </c>
      <c r="E181" s="197" t="s">
        <v>623</v>
      </c>
      <c r="F181" s="198">
        <v>196</v>
      </c>
      <c r="G181" s="197"/>
      <c r="H181" s="197">
        <v>299</v>
      </c>
      <c r="I181" s="199">
        <v>299</v>
      </c>
      <c r="J181" s="200" t="s">
        <v>681</v>
      </c>
      <c r="K181" s="201">
        <v>103</v>
      </c>
      <c r="L181" s="202">
        <v>0.52551020408163296</v>
      </c>
      <c r="M181" s="197" t="s">
        <v>591</v>
      </c>
      <c r="N181" s="203">
        <v>42620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55</v>
      </c>
      <c r="B182" s="195">
        <v>42473</v>
      </c>
      <c r="C182" s="195"/>
      <c r="D182" s="196" t="s">
        <v>699</v>
      </c>
      <c r="E182" s="197" t="s">
        <v>623</v>
      </c>
      <c r="F182" s="198">
        <v>88</v>
      </c>
      <c r="G182" s="197"/>
      <c r="H182" s="197">
        <v>103</v>
      </c>
      <c r="I182" s="199">
        <v>103</v>
      </c>
      <c r="J182" s="200" t="s">
        <v>681</v>
      </c>
      <c r="K182" s="201">
        <v>15</v>
      </c>
      <c r="L182" s="202">
        <v>0.170454545454545</v>
      </c>
      <c r="M182" s="197" t="s">
        <v>591</v>
      </c>
      <c r="N182" s="203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4">
        <v>56</v>
      </c>
      <c r="B183" s="195">
        <v>42492</v>
      </c>
      <c r="C183" s="195"/>
      <c r="D183" s="196" t="s">
        <v>700</v>
      </c>
      <c r="E183" s="197" t="s">
        <v>623</v>
      </c>
      <c r="F183" s="198">
        <v>127.5</v>
      </c>
      <c r="G183" s="197"/>
      <c r="H183" s="197">
        <v>148</v>
      </c>
      <c r="I183" s="199" t="s">
        <v>701</v>
      </c>
      <c r="J183" s="200" t="s">
        <v>681</v>
      </c>
      <c r="K183" s="201">
        <f t="shared" ref="K183:K187" si="111">H183-F183</f>
        <v>20.5</v>
      </c>
      <c r="L183" s="202">
        <f t="shared" ref="L183:L187" si="112">K183/F183</f>
        <v>0.16078431372549021</v>
      </c>
      <c r="M183" s="197" t="s">
        <v>591</v>
      </c>
      <c r="N183" s="203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4">
        <v>57</v>
      </c>
      <c r="B184" s="195">
        <v>42493</v>
      </c>
      <c r="C184" s="195"/>
      <c r="D184" s="196" t="s">
        <v>702</v>
      </c>
      <c r="E184" s="197" t="s">
        <v>623</v>
      </c>
      <c r="F184" s="198">
        <v>675</v>
      </c>
      <c r="G184" s="197"/>
      <c r="H184" s="197">
        <v>815</v>
      </c>
      <c r="I184" s="199" t="s">
        <v>703</v>
      </c>
      <c r="J184" s="200" t="s">
        <v>681</v>
      </c>
      <c r="K184" s="201">
        <f t="shared" si="111"/>
        <v>140</v>
      </c>
      <c r="L184" s="202">
        <f t="shared" si="112"/>
        <v>0.2074074074074074</v>
      </c>
      <c r="M184" s="197" t="s">
        <v>591</v>
      </c>
      <c r="N184" s="203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58</v>
      </c>
      <c r="B185" s="205">
        <v>42522</v>
      </c>
      <c r="C185" s="205"/>
      <c r="D185" s="206" t="s">
        <v>704</v>
      </c>
      <c r="E185" s="207" t="s">
        <v>623</v>
      </c>
      <c r="F185" s="208">
        <v>500</v>
      </c>
      <c r="G185" s="208"/>
      <c r="H185" s="209">
        <v>232.5</v>
      </c>
      <c r="I185" s="209" t="s">
        <v>705</v>
      </c>
      <c r="J185" s="210" t="s">
        <v>706</v>
      </c>
      <c r="K185" s="211">
        <f t="shared" si="111"/>
        <v>-267.5</v>
      </c>
      <c r="L185" s="212">
        <f t="shared" si="112"/>
        <v>-0.53500000000000003</v>
      </c>
      <c r="M185" s="208" t="s">
        <v>604</v>
      </c>
      <c r="N185" s="205">
        <v>43735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4">
        <v>59</v>
      </c>
      <c r="B186" s="195">
        <v>42527</v>
      </c>
      <c r="C186" s="195"/>
      <c r="D186" s="196" t="s">
        <v>542</v>
      </c>
      <c r="E186" s="197" t="s">
        <v>623</v>
      </c>
      <c r="F186" s="198">
        <v>110</v>
      </c>
      <c r="G186" s="197"/>
      <c r="H186" s="197">
        <v>126.5</v>
      </c>
      <c r="I186" s="199">
        <v>125</v>
      </c>
      <c r="J186" s="200" t="s">
        <v>632</v>
      </c>
      <c r="K186" s="201">
        <f t="shared" si="111"/>
        <v>16.5</v>
      </c>
      <c r="L186" s="202">
        <f t="shared" si="112"/>
        <v>0.15</v>
      </c>
      <c r="M186" s="197" t="s">
        <v>591</v>
      </c>
      <c r="N186" s="203">
        <v>42552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4">
        <v>60</v>
      </c>
      <c r="B187" s="195">
        <v>42538</v>
      </c>
      <c r="C187" s="195"/>
      <c r="D187" s="196" t="s">
        <v>707</v>
      </c>
      <c r="E187" s="197" t="s">
        <v>623</v>
      </c>
      <c r="F187" s="198">
        <v>44</v>
      </c>
      <c r="G187" s="197"/>
      <c r="H187" s="197">
        <v>69.5</v>
      </c>
      <c r="I187" s="199">
        <v>69.5</v>
      </c>
      <c r="J187" s="200" t="s">
        <v>708</v>
      </c>
      <c r="K187" s="201">
        <f t="shared" si="111"/>
        <v>25.5</v>
      </c>
      <c r="L187" s="202">
        <f t="shared" si="112"/>
        <v>0.57954545454545459</v>
      </c>
      <c r="M187" s="197" t="s">
        <v>591</v>
      </c>
      <c r="N187" s="203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4">
        <v>61</v>
      </c>
      <c r="B188" s="195">
        <v>42549</v>
      </c>
      <c r="C188" s="195"/>
      <c r="D188" s="196" t="s">
        <v>709</v>
      </c>
      <c r="E188" s="197" t="s">
        <v>623</v>
      </c>
      <c r="F188" s="198">
        <v>262.5</v>
      </c>
      <c r="G188" s="197"/>
      <c r="H188" s="197">
        <v>340</v>
      </c>
      <c r="I188" s="199">
        <v>333</v>
      </c>
      <c r="J188" s="200" t="s">
        <v>710</v>
      </c>
      <c r="K188" s="201">
        <v>77.5</v>
      </c>
      <c r="L188" s="202">
        <v>0.29523809523809502</v>
      </c>
      <c r="M188" s="197" t="s">
        <v>591</v>
      </c>
      <c r="N188" s="203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4">
        <v>62</v>
      </c>
      <c r="B189" s="195">
        <v>42549</v>
      </c>
      <c r="C189" s="195"/>
      <c r="D189" s="196" t="s">
        <v>711</v>
      </c>
      <c r="E189" s="197" t="s">
        <v>623</v>
      </c>
      <c r="F189" s="198">
        <v>840</v>
      </c>
      <c r="G189" s="197"/>
      <c r="H189" s="197">
        <v>1230</v>
      </c>
      <c r="I189" s="199">
        <v>1230</v>
      </c>
      <c r="J189" s="200" t="s">
        <v>681</v>
      </c>
      <c r="K189" s="201">
        <v>390</v>
      </c>
      <c r="L189" s="202">
        <v>0.46428571428571402</v>
      </c>
      <c r="M189" s="197" t="s">
        <v>591</v>
      </c>
      <c r="N189" s="203">
        <v>42649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63</v>
      </c>
      <c r="B190" s="218">
        <v>42556</v>
      </c>
      <c r="C190" s="218"/>
      <c r="D190" s="219" t="s">
        <v>712</v>
      </c>
      <c r="E190" s="220" t="s">
        <v>623</v>
      </c>
      <c r="F190" s="220">
        <v>395</v>
      </c>
      <c r="G190" s="221"/>
      <c r="H190" s="221">
        <f>(468.5+342.5)/2</f>
        <v>405.5</v>
      </c>
      <c r="I190" s="221">
        <v>510</v>
      </c>
      <c r="J190" s="222" t="s">
        <v>713</v>
      </c>
      <c r="K190" s="223">
        <f t="shared" ref="K190:K196" si="113">H190-F190</f>
        <v>10.5</v>
      </c>
      <c r="L190" s="224">
        <f t="shared" ref="L190:L196" si="114">K190/F190</f>
        <v>2.6582278481012658E-2</v>
      </c>
      <c r="M190" s="220" t="s">
        <v>714</v>
      </c>
      <c r="N190" s="218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64</v>
      </c>
      <c r="B191" s="205">
        <v>42584</v>
      </c>
      <c r="C191" s="205"/>
      <c r="D191" s="206" t="s">
        <v>715</v>
      </c>
      <c r="E191" s="207" t="s">
        <v>593</v>
      </c>
      <c r="F191" s="208">
        <f>169.5-12.8</f>
        <v>156.69999999999999</v>
      </c>
      <c r="G191" s="208"/>
      <c r="H191" s="209">
        <v>77</v>
      </c>
      <c r="I191" s="209" t="s">
        <v>716</v>
      </c>
      <c r="J191" s="210" t="s">
        <v>717</v>
      </c>
      <c r="K191" s="211">
        <f t="shared" si="113"/>
        <v>-79.699999999999989</v>
      </c>
      <c r="L191" s="212">
        <f t="shared" si="114"/>
        <v>-0.50861518825781749</v>
      </c>
      <c r="M191" s="208" t="s">
        <v>604</v>
      </c>
      <c r="N191" s="205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65</v>
      </c>
      <c r="B192" s="205">
        <v>42586</v>
      </c>
      <c r="C192" s="205"/>
      <c r="D192" s="206" t="s">
        <v>718</v>
      </c>
      <c r="E192" s="207" t="s">
        <v>623</v>
      </c>
      <c r="F192" s="208">
        <v>400</v>
      </c>
      <c r="G192" s="208"/>
      <c r="H192" s="209">
        <v>305</v>
      </c>
      <c r="I192" s="209">
        <v>475</v>
      </c>
      <c r="J192" s="210" t="s">
        <v>719</v>
      </c>
      <c r="K192" s="211">
        <f t="shared" si="113"/>
        <v>-95</v>
      </c>
      <c r="L192" s="212">
        <f t="shared" si="114"/>
        <v>-0.23749999999999999</v>
      </c>
      <c r="M192" s="208" t="s">
        <v>604</v>
      </c>
      <c r="N192" s="205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66</v>
      </c>
      <c r="B193" s="195">
        <v>42593</v>
      </c>
      <c r="C193" s="195"/>
      <c r="D193" s="196" t="s">
        <v>720</v>
      </c>
      <c r="E193" s="197" t="s">
        <v>623</v>
      </c>
      <c r="F193" s="198">
        <v>86.5</v>
      </c>
      <c r="G193" s="197"/>
      <c r="H193" s="197">
        <v>130</v>
      </c>
      <c r="I193" s="199">
        <v>130</v>
      </c>
      <c r="J193" s="200" t="s">
        <v>721</v>
      </c>
      <c r="K193" s="201">
        <f t="shared" si="113"/>
        <v>43.5</v>
      </c>
      <c r="L193" s="202">
        <f t="shared" si="114"/>
        <v>0.50289017341040465</v>
      </c>
      <c r="M193" s="197" t="s">
        <v>591</v>
      </c>
      <c r="N193" s="203">
        <v>43091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67</v>
      </c>
      <c r="B194" s="205">
        <v>42600</v>
      </c>
      <c r="C194" s="205"/>
      <c r="D194" s="206" t="s">
        <v>110</v>
      </c>
      <c r="E194" s="207" t="s">
        <v>623</v>
      </c>
      <c r="F194" s="208">
        <v>133.5</v>
      </c>
      <c r="G194" s="208"/>
      <c r="H194" s="209">
        <v>126.5</v>
      </c>
      <c r="I194" s="209">
        <v>178</v>
      </c>
      <c r="J194" s="210" t="s">
        <v>722</v>
      </c>
      <c r="K194" s="211">
        <f t="shared" si="113"/>
        <v>-7</v>
      </c>
      <c r="L194" s="212">
        <f t="shared" si="114"/>
        <v>-5.2434456928838954E-2</v>
      </c>
      <c r="M194" s="208" t="s">
        <v>604</v>
      </c>
      <c r="N194" s="205">
        <v>42615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68</v>
      </c>
      <c r="B195" s="195">
        <v>42613</v>
      </c>
      <c r="C195" s="195"/>
      <c r="D195" s="196" t="s">
        <v>723</v>
      </c>
      <c r="E195" s="197" t="s">
        <v>623</v>
      </c>
      <c r="F195" s="198">
        <v>560</v>
      </c>
      <c r="G195" s="197"/>
      <c r="H195" s="197">
        <v>725</v>
      </c>
      <c r="I195" s="199">
        <v>725</v>
      </c>
      <c r="J195" s="200" t="s">
        <v>625</v>
      </c>
      <c r="K195" s="201">
        <f t="shared" si="113"/>
        <v>165</v>
      </c>
      <c r="L195" s="202">
        <f t="shared" si="114"/>
        <v>0.29464285714285715</v>
      </c>
      <c r="M195" s="197" t="s">
        <v>591</v>
      </c>
      <c r="N195" s="203">
        <v>42456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4">
        <v>69</v>
      </c>
      <c r="B196" s="195">
        <v>42614</v>
      </c>
      <c r="C196" s="195"/>
      <c r="D196" s="196" t="s">
        <v>724</v>
      </c>
      <c r="E196" s="197" t="s">
        <v>623</v>
      </c>
      <c r="F196" s="198">
        <v>160.5</v>
      </c>
      <c r="G196" s="197"/>
      <c r="H196" s="197">
        <v>210</v>
      </c>
      <c r="I196" s="199">
        <v>210</v>
      </c>
      <c r="J196" s="200" t="s">
        <v>625</v>
      </c>
      <c r="K196" s="201">
        <f t="shared" si="113"/>
        <v>49.5</v>
      </c>
      <c r="L196" s="202">
        <f t="shared" si="114"/>
        <v>0.30841121495327101</v>
      </c>
      <c r="M196" s="197" t="s">
        <v>591</v>
      </c>
      <c r="N196" s="203">
        <v>42871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4">
        <v>70</v>
      </c>
      <c r="B197" s="195">
        <v>42646</v>
      </c>
      <c r="C197" s="195"/>
      <c r="D197" s="196" t="s">
        <v>397</v>
      </c>
      <c r="E197" s="197" t="s">
        <v>623</v>
      </c>
      <c r="F197" s="198">
        <v>430</v>
      </c>
      <c r="G197" s="197"/>
      <c r="H197" s="197">
        <v>596</v>
      </c>
      <c r="I197" s="199">
        <v>575</v>
      </c>
      <c r="J197" s="200" t="s">
        <v>725</v>
      </c>
      <c r="K197" s="201">
        <v>166</v>
      </c>
      <c r="L197" s="202">
        <v>0.38604651162790699</v>
      </c>
      <c r="M197" s="197" t="s">
        <v>591</v>
      </c>
      <c r="N197" s="203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4">
        <v>71</v>
      </c>
      <c r="B198" s="195">
        <v>42657</v>
      </c>
      <c r="C198" s="195"/>
      <c r="D198" s="196" t="s">
        <v>726</v>
      </c>
      <c r="E198" s="197" t="s">
        <v>623</v>
      </c>
      <c r="F198" s="198">
        <v>280</v>
      </c>
      <c r="G198" s="197"/>
      <c r="H198" s="197">
        <v>345</v>
      </c>
      <c r="I198" s="199">
        <v>345</v>
      </c>
      <c r="J198" s="200" t="s">
        <v>625</v>
      </c>
      <c r="K198" s="201">
        <f t="shared" ref="K198:K203" si="115">H198-F198</f>
        <v>65</v>
      </c>
      <c r="L198" s="202">
        <f t="shared" ref="L198:L199" si="116">K198/F198</f>
        <v>0.23214285714285715</v>
      </c>
      <c r="M198" s="197" t="s">
        <v>591</v>
      </c>
      <c r="N198" s="203">
        <v>42814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72</v>
      </c>
      <c r="B199" s="195">
        <v>42657</v>
      </c>
      <c r="C199" s="195"/>
      <c r="D199" s="196" t="s">
        <v>727</v>
      </c>
      <c r="E199" s="197" t="s">
        <v>623</v>
      </c>
      <c r="F199" s="198">
        <v>245</v>
      </c>
      <c r="G199" s="197"/>
      <c r="H199" s="197">
        <v>325.5</v>
      </c>
      <c r="I199" s="199">
        <v>330</v>
      </c>
      <c r="J199" s="200" t="s">
        <v>728</v>
      </c>
      <c r="K199" s="201">
        <f t="shared" si="115"/>
        <v>80.5</v>
      </c>
      <c r="L199" s="202">
        <f t="shared" si="116"/>
        <v>0.32857142857142857</v>
      </c>
      <c r="M199" s="197" t="s">
        <v>591</v>
      </c>
      <c r="N199" s="203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73</v>
      </c>
      <c r="B200" s="195">
        <v>42660</v>
      </c>
      <c r="C200" s="195"/>
      <c r="D200" s="196" t="s">
        <v>347</v>
      </c>
      <c r="E200" s="197" t="s">
        <v>623</v>
      </c>
      <c r="F200" s="198">
        <v>125</v>
      </c>
      <c r="G200" s="197"/>
      <c r="H200" s="197">
        <v>160</v>
      </c>
      <c r="I200" s="199">
        <v>160</v>
      </c>
      <c r="J200" s="200" t="s">
        <v>681</v>
      </c>
      <c r="K200" s="201">
        <f t="shared" si="115"/>
        <v>35</v>
      </c>
      <c r="L200" s="202">
        <v>0.28000000000000003</v>
      </c>
      <c r="M200" s="197" t="s">
        <v>591</v>
      </c>
      <c r="N200" s="203">
        <v>42803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4">
        <v>74</v>
      </c>
      <c r="B201" s="195">
        <v>42660</v>
      </c>
      <c r="C201" s="195"/>
      <c r="D201" s="196" t="s">
        <v>470</v>
      </c>
      <c r="E201" s="197" t="s">
        <v>623</v>
      </c>
      <c r="F201" s="198">
        <v>114</v>
      </c>
      <c r="G201" s="197"/>
      <c r="H201" s="197">
        <v>145</v>
      </c>
      <c r="I201" s="199">
        <v>145</v>
      </c>
      <c r="J201" s="200" t="s">
        <v>681</v>
      </c>
      <c r="K201" s="201">
        <f t="shared" si="115"/>
        <v>31</v>
      </c>
      <c r="L201" s="202">
        <f t="shared" ref="L201:L203" si="117">K201/F201</f>
        <v>0.27192982456140352</v>
      </c>
      <c r="M201" s="197" t="s">
        <v>591</v>
      </c>
      <c r="N201" s="203">
        <v>42859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4">
        <v>75</v>
      </c>
      <c r="B202" s="195">
        <v>42660</v>
      </c>
      <c r="C202" s="195"/>
      <c r="D202" s="196" t="s">
        <v>729</v>
      </c>
      <c r="E202" s="197" t="s">
        <v>623</v>
      </c>
      <c r="F202" s="198">
        <v>212</v>
      </c>
      <c r="G202" s="197"/>
      <c r="H202" s="197">
        <v>280</v>
      </c>
      <c r="I202" s="199">
        <v>276</v>
      </c>
      <c r="J202" s="200" t="s">
        <v>730</v>
      </c>
      <c r="K202" s="201">
        <f t="shared" si="115"/>
        <v>68</v>
      </c>
      <c r="L202" s="202">
        <f t="shared" si="117"/>
        <v>0.32075471698113206</v>
      </c>
      <c r="M202" s="197" t="s">
        <v>591</v>
      </c>
      <c r="N202" s="203">
        <v>42858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4">
        <v>76</v>
      </c>
      <c r="B203" s="195">
        <v>42678</v>
      </c>
      <c r="C203" s="195"/>
      <c r="D203" s="196" t="s">
        <v>458</v>
      </c>
      <c r="E203" s="197" t="s">
        <v>623</v>
      </c>
      <c r="F203" s="198">
        <v>155</v>
      </c>
      <c r="G203" s="197"/>
      <c r="H203" s="197">
        <v>210</v>
      </c>
      <c r="I203" s="199">
        <v>210</v>
      </c>
      <c r="J203" s="200" t="s">
        <v>731</v>
      </c>
      <c r="K203" s="201">
        <f t="shared" si="115"/>
        <v>55</v>
      </c>
      <c r="L203" s="202">
        <f t="shared" si="117"/>
        <v>0.35483870967741937</v>
      </c>
      <c r="M203" s="197" t="s">
        <v>591</v>
      </c>
      <c r="N203" s="203">
        <v>42944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77</v>
      </c>
      <c r="B204" s="205">
        <v>42710</v>
      </c>
      <c r="C204" s="205"/>
      <c r="D204" s="206" t="s">
        <v>732</v>
      </c>
      <c r="E204" s="207" t="s">
        <v>623</v>
      </c>
      <c r="F204" s="208">
        <v>150.5</v>
      </c>
      <c r="G204" s="208"/>
      <c r="H204" s="209">
        <v>72.5</v>
      </c>
      <c r="I204" s="209">
        <v>174</v>
      </c>
      <c r="J204" s="210" t="s">
        <v>733</v>
      </c>
      <c r="K204" s="211">
        <v>-78</v>
      </c>
      <c r="L204" s="212">
        <v>-0.51827242524916906</v>
      </c>
      <c r="M204" s="208" t="s">
        <v>604</v>
      </c>
      <c r="N204" s="205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4">
        <v>78</v>
      </c>
      <c r="B205" s="195">
        <v>42712</v>
      </c>
      <c r="C205" s="195"/>
      <c r="D205" s="196" t="s">
        <v>734</v>
      </c>
      <c r="E205" s="197" t="s">
        <v>623</v>
      </c>
      <c r="F205" s="198">
        <v>380</v>
      </c>
      <c r="G205" s="197"/>
      <c r="H205" s="197">
        <v>478</v>
      </c>
      <c r="I205" s="199">
        <v>468</v>
      </c>
      <c r="J205" s="200" t="s">
        <v>681</v>
      </c>
      <c r="K205" s="201">
        <f t="shared" ref="K205:K207" si="118">H205-F205</f>
        <v>98</v>
      </c>
      <c r="L205" s="202">
        <f t="shared" ref="L205:L207" si="119">K205/F205</f>
        <v>0.25789473684210529</v>
      </c>
      <c r="M205" s="197" t="s">
        <v>591</v>
      </c>
      <c r="N205" s="203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4">
        <v>79</v>
      </c>
      <c r="B206" s="195">
        <v>42734</v>
      </c>
      <c r="C206" s="195"/>
      <c r="D206" s="196" t="s">
        <v>109</v>
      </c>
      <c r="E206" s="197" t="s">
        <v>623</v>
      </c>
      <c r="F206" s="198">
        <v>305</v>
      </c>
      <c r="G206" s="197"/>
      <c r="H206" s="197">
        <v>375</v>
      </c>
      <c r="I206" s="199">
        <v>375</v>
      </c>
      <c r="J206" s="200" t="s">
        <v>681</v>
      </c>
      <c r="K206" s="201">
        <f t="shared" si="118"/>
        <v>70</v>
      </c>
      <c r="L206" s="202">
        <f t="shared" si="119"/>
        <v>0.22950819672131148</v>
      </c>
      <c r="M206" s="197" t="s">
        <v>591</v>
      </c>
      <c r="N206" s="203">
        <v>42768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4">
        <v>80</v>
      </c>
      <c r="B207" s="195">
        <v>42739</v>
      </c>
      <c r="C207" s="195"/>
      <c r="D207" s="196" t="s">
        <v>95</v>
      </c>
      <c r="E207" s="197" t="s">
        <v>623</v>
      </c>
      <c r="F207" s="198">
        <v>99.5</v>
      </c>
      <c r="G207" s="197"/>
      <c r="H207" s="197">
        <v>158</v>
      </c>
      <c r="I207" s="199">
        <v>158</v>
      </c>
      <c r="J207" s="200" t="s">
        <v>681</v>
      </c>
      <c r="K207" s="201">
        <f t="shared" si="118"/>
        <v>58.5</v>
      </c>
      <c r="L207" s="202">
        <f t="shared" si="119"/>
        <v>0.5879396984924623</v>
      </c>
      <c r="M207" s="197" t="s">
        <v>591</v>
      </c>
      <c r="N207" s="203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4">
        <v>81</v>
      </c>
      <c r="B208" s="195">
        <v>42739</v>
      </c>
      <c r="C208" s="195"/>
      <c r="D208" s="196" t="s">
        <v>95</v>
      </c>
      <c r="E208" s="197" t="s">
        <v>623</v>
      </c>
      <c r="F208" s="198">
        <v>99.5</v>
      </c>
      <c r="G208" s="197"/>
      <c r="H208" s="197">
        <v>158</v>
      </c>
      <c r="I208" s="199">
        <v>158</v>
      </c>
      <c r="J208" s="200" t="s">
        <v>681</v>
      </c>
      <c r="K208" s="201">
        <v>58.5</v>
      </c>
      <c r="L208" s="202">
        <v>0.58793969849246197</v>
      </c>
      <c r="M208" s="197" t="s">
        <v>591</v>
      </c>
      <c r="N208" s="203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82</v>
      </c>
      <c r="B209" s="195">
        <v>42786</v>
      </c>
      <c r="C209" s="195"/>
      <c r="D209" s="196" t="s">
        <v>186</v>
      </c>
      <c r="E209" s="197" t="s">
        <v>623</v>
      </c>
      <c r="F209" s="198">
        <v>140.5</v>
      </c>
      <c r="G209" s="197"/>
      <c r="H209" s="197">
        <v>220</v>
      </c>
      <c r="I209" s="199">
        <v>220</v>
      </c>
      <c r="J209" s="200" t="s">
        <v>681</v>
      </c>
      <c r="K209" s="201">
        <f>H209-F209</f>
        <v>79.5</v>
      </c>
      <c r="L209" s="202">
        <f>K209/F209</f>
        <v>0.5658362989323843</v>
      </c>
      <c r="M209" s="197" t="s">
        <v>591</v>
      </c>
      <c r="N209" s="203">
        <v>42864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4">
        <v>83</v>
      </c>
      <c r="B210" s="195">
        <v>42786</v>
      </c>
      <c r="C210" s="195"/>
      <c r="D210" s="196" t="s">
        <v>735</v>
      </c>
      <c r="E210" s="197" t="s">
        <v>623</v>
      </c>
      <c r="F210" s="198">
        <v>202.5</v>
      </c>
      <c r="G210" s="197"/>
      <c r="H210" s="197">
        <v>234</v>
      </c>
      <c r="I210" s="199">
        <v>234</v>
      </c>
      <c r="J210" s="200" t="s">
        <v>681</v>
      </c>
      <c r="K210" s="201">
        <v>31.5</v>
      </c>
      <c r="L210" s="202">
        <v>0.155555555555556</v>
      </c>
      <c r="M210" s="197" t="s">
        <v>591</v>
      </c>
      <c r="N210" s="203">
        <v>42836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84</v>
      </c>
      <c r="B211" s="195">
        <v>42818</v>
      </c>
      <c r="C211" s="195"/>
      <c r="D211" s="196" t="s">
        <v>736</v>
      </c>
      <c r="E211" s="197" t="s">
        <v>623</v>
      </c>
      <c r="F211" s="198">
        <v>300.5</v>
      </c>
      <c r="G211" s="197"/>
      <c r="H211" s="197">
        <v>417.5</v>
      </c>
      <c r="I211" s="199">
        <v>420</v>
      </c>
      <c r="J211" s="200" t="s">
        <v>737</v>
      </c>
      <c r="K211" s="201">
        <f>H211-F211</f>
        <v>117</v>
      </c>
      <c r="L211" s="202">
        <f>K211/F211</f>
        <v>0.38935108153078202</v>
      </c>
      <c r="M211" s="197" t="s">
        <v>591</v>
      </c>
      <c r="N211" s="203">
        <v>43070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85</v>
      </c>
      <c r="B212" s="195">
        <v>42818</v>
      </c>
      <c r="C212" s="195"/>
      <c r="D212" s="196" t="s">
        <v>711</v>
      </c>
      <c r="E212" s="197" t="s">
        <v>623</v>
      </c>
      <c r="F212" s="198">
        <v>850</v>
      </c>
      <c r="G212" s="197"/>
      <c r="H212" s="197">
        <v>1042.5</v>
      </c>
      <c r="I212" s="199">
        <v>1023</v>
      </c>
      <c r="J212" s="200" t="s">
        <v>738</v>
      </c>
      <c r="K212" s="201">
        <v>192.5</v>
      </c>
      <c r="L212" s="202">
        <v>0.22647058823529401</v>
      </c>
      <c r="M212" s="197" t="s">
        <v>591</v>
      </c>
      <c r="N212" s="203">
        <v>42830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4">
        <v>86</v>
      </c>
      <c r="B213" s="195">
        <v>42830</v>
      </c>
      <c r="C213" s="195"/>
      <c r="D213" s="196" t="s">
        <v>489</v>
      </c>
      <c r="E213" s="197" t="s">
        <v>623</v>
      </c>
      <c r="F213" s="198">
        <v>785</v>
      </c>
      <c r="G213" s="197"/>
      <c r="H213" s="197">
        <v>930</v>
      </c>
      <c r="I213" s="199">
        <v>920</v>
      </c>
      <c r="J213" s="200" t="s">
        <v>739</v>
      </c>
      <c r="K213" s="201">
        <f>H213-F213</f>
        <v>145</v>
      </c>
      <c r="L213" s="202">
        <f>K213/F213</f>
        <v>0.18471337579617833</v>
      </c>
      <c r="M213" s="197" t="s">
        <v>591</v>
      </c>
      <c r="N213" s="203">
        <v>42976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87</v>
      </c>
      <c r="B214" s="205">
        <v>42831</v>
      </c>
      <c r="C214" s="205"/>
      <c r="D214" s="206" t="s">
        <v>740</v>
      </c>
      <c r="E214" s="207" t="s">
        <v>623</v>
      </c>
      <c r="F214" s="208">
        <v>40</v>
      </c>
      <c r="G214" s="208"/>
      <c r="H214" s="209">
        <v>13.1</v>
      </c>
      <c r="I214" s="209">
        <v>60</v>
      </c>
      <c r="J214" s="210" t="s">
        <v>741</v>
      </c>
      <c r="K214" s="211">
        <v>-26.9</v>
      </c>
      <c r="L214" s="212">
        <v>-0.67249999999999999</v>
      </c>
      <c r="M214" s="208" t="s">
        <v>604</v>
      </c>
      <c r="N214" s="205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4">
        <v>88</v>
      </c>
      <c r="B215" s="195">
        <v>42837</v>
      </c>
      <c r="C215" s="195"/>
      <c r="D215" s="196" t="s">
        <v>94</v>
      </c>
      <c r="E215" s="197" t="s">
        <v>623</v>
      </c>
      <c r="F215" s="198">
        <v>289.5</v>
      </c>
      <c r="G215" s="197"/>
      <c r="H215" s="197">
        <v>354</v>
      </c>
      <c r="I215" s="199">
        <v>360</v>
      </c>
      <c r="J215" s="200" t="s">
        <v>742</v>
      </c>
      <c r="K215" s="201">
        <f t="shared" ref="K215:K223" si="120">H215-F215</f>
        <v>64.5</v>
      </c>
      <c r="L215" s="202">
        <f t="shared" ref="L215:L223" si="121">K215/F215</f>
        <v>0.22279792746113988</v>
      </c>
      <c r="M215" s="197" t="s">
        <v>591</v>
      </c>
      <c r="N215" s="203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4">
        <v>89</v>
      </c>
      <c r="B216" s="195">
        <v>42845</v>
      </c>
      <c r="C216" s="195"/>
      <c r="D216" s="196" t="s">
        <v>428</v>
      </c>
      <c r="E216" s="197" t="s">
        <v>623</v>
      </c>
      <c r="F216" s="198">
        <v>700</v>
      </c>
      <c r="G216" s="197"/>
      <c r="H216" s="197">
        <v>840</v>
      </c>
      <c r="I216" s="199">
        <v>840</v>
      </c>
      <c r="J216" s="200" t="s">
        <v>743</v>
      </c>
      <c r="K216" s="201">
        <f t="shared" si="120"/>
        <v>140</v>
      </c>
      <c r="L216" s="202">
        <f t="shared" si="121"/>
        <v>0.2</v>
      </c>
      <c r="M216" s="197" t="s">
        <v>591</v>
      </c>
      <c r="N216" s="203">
        <v>42893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90</v>
      </c>
      <c r="B217" s="195">
        <v>42887</v>
      </c>
      <c r="C217" s="195"/>
      <c r="D217" s="196" t="s">
        <v>744</v>
      </c>
      <c r="E217" s="197" t="s">
        <v>623</v>
      </c>
      <c r="F217" s="198">
        <v>130</v>
      </c>
      <c r="G217" s="197"/>
      <c r="H217" s="197">
        <v>144.25</v>
      </c>
      <c r="I217" s="199">
        <v>170</v>
      </c>
      <c r="J217" s="200" t="s">
        <v>745</v>
      </c>
      <c r="K217" s="201">
        <f t="shared" si="120"/>
        <v>14.25</v>
      </c>
      <c r="L217" s="202">
        <f t="shared" si="121"/>
        <v>0.10961538461538461</v>
      </c>
      <c r="M217" s="197" t="s">
        <v>591</v>
      </c>
      <c r="N217" s="203">
        <v>43675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91</v>
      </c>
      <c r="B218" s="195">
        <v>42901</v>
      </c>
      <c r="C218" s="195"/>
      <c r="D218" s="196" t="s">
        <v>746</v>
      </c>
      <c r="E218" s="197" t="s">
        <v>623</v>
      </c>
      <c r="F218" s="198">
        <v>214.5</v>
      </c>
      <c r="G218" s="197"/>
      <c r="H218" s="197">
        <v>262</v>
      </c>
      <c r="I218" s="199">
        <v>262</v>
      </c>
      <c r="J218" s="200" t="s">
        <v>747</v>
      </c>
      <c r="K218" s="201">
        <f t="shared" si="120"/>
        <v>47.5</v>
      </c>
      <c r="L218" s="202">
        <f t="shared" si="121"/>
        <v>0.22144522144522144</v>
      </c>
      <c r="M218" s="197" t="s">
        <v>591</v>
      </c>
      <c r="N218" s="203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5">
        <v>92</v>
      </c>
      <c r="B219" s="226">
        <v>42933</v>
      </c>
      <c r="C219" s="226"/>
      <c r="D219" s="227" t="s">
        <v>748</v>
      </c>
      <c r="E219" s="228" t="s">
        <v>623</v>
      </c>
      <c r="F219" s="229">
        <v>370</v>
      </c>
      <c r="G219" s="228"/>
      <c r="H219" s="228">
        <v>447.5</v>
      </c>
      <c r="I219" s="230">
        <v>450</v>
      </c>
      <c r="J219" s="231" t="s">
        <v>681</v>
      </c>
      <c r="K219" s="201">
        <f t="shared" si="120"/>
        <v>77.5</v>
      </c>
      <c r="L219" s="232">
        <f t="shared" si="121"/>
        <v>0.20945945945945946</v>
      </c>
      <c r="M219" s="228" t="s">
        <v>591</v>
      </c>
      <c r="N219" s="233">
        <v>43035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5">
        <v>93</v>
      </c>
      <c r="B220" s="226">
        <v>42943</v>
      </c>
      <c r="C220" s="226"/>
      <c r="D220" s="227" t="s">
        <v>184</v>
      </c>
      <c r="E220" s="228" t="s">
        <v>623</v>
      </c>
      <c r="F220" s="229">
        <v>657.5</v>
      </c>
      <c r="G220" s="228"/>
      <c r="H220" s="228">
        <v>825</v>
      </c>
      <c r="I220" s="230">
        <v>820</v>
      </c>
      <c r="J220" s="231" t="s">
        <v>681</v>
      </c>
      <c r="K220" s="201">
        <f t="shared" si="120"/>
        <v>167.5</v>
      </c>
      <c r="L220" s="232">
        <f t="shared" si="121"/>
        <v>0.25475285171102663</v>
      </c>
      <c r="M220" s="228" t="s">
        <v>591</v>
      </c>
      <c r="N220" s="233">
        <v>43090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4">
        <v>94</v>
      </c>
      <c r="B221" s="195">
        <v>42964</v>
      </c>
      <c r="C221" s="195"/>
      <c r="D221" s="196" t="s">
        <v>363</v>
      </c>
      <c r="E221" s="197" t="s">
        <v>623</v>
      </c>
      <c r="F221" s="198">
        <v>605</v>
      </c>
      <c r="G221" s="197"/>
      <c r="H221" s="197">
        <v>750</v>
      </c>
      <c r="I221" s="199">
        <v>750</v>
      </c>
      <c r="J221" s="200" t="s">
        <v>739</v>
      </c>
      <c r="K221" s="201">
        <f t="shared" si="120"/>
        <v>145</v>
      </c>
      <c r="L221" s="202">
        <f t="shared" si="121"/>
        <v>0.23966942148760331</v>
      </c>
      <c r="M221" s="197" t="s">
        <v>591</v>
      </c>
      <c r="N221" s="203">
        <v>43027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95</v>
      </c>
      <c r="B222" s="205">
        <v>42979</v>
      </c>
      <c r="C222" s="205"/>
      <c r="D222" s="213" t="s">
        <v>749</v>
      </c>
      <c r="E222" s="208" t="s">
        <v>623</v>
      </c>
      <c r="F222" s="208">
        <v>255</v>
      </c>
      <c r="G222" s="209"/>
      <c r="H222" s="209">
        <v>217.25</v>
      </c>
      <c r="I222" s="209">
        <v>320</v>
      </c>
      <c r="J222" s="210" t="s">
        <v>750</v>
      </c>
      <c r="K222" s="211">
        <f t="shared" si="120"/>
        <v>-37.75</v>
      </c>
      <c r="L222" s="214">
        <f t="shared" si="121"/>
        <v>-0.14803921568627451</v>
      </c>
      <c r="M222" s="208" t="s">
        <v>604</v>
      </c>
      <c r="N222" s="205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96</v>
      </c>
      <c r="B223" s="195">
        <v>42997</v>
      </c>
      <c r="C223" s="195"/>
      <c r="D223" s="196" t="s">
        <v>751</v>
      </c>
      <c r="E223" s="197" t="s">
        <v>623</v>
      </c>
      <c r="F223" s="198">
        <v>215</v>
      </c>
      <c r="G223" s="197"/>
      <c r="H223" s="197">
        <v>258</v>
      </c>
      <c r="I223" s="199">
        <v>258</v>
      </c>
      <c r="J223" s="200" t="s">
        <v>681</v>
      </c>
      <c r="K223" s="201">
        <f t="shared" si="120"/>
        <v>43</v>
      </c>
      <c r="L223" s="202">
        <f t="shared" si="121"/>
        <v>0.2</v>
      </c>
      <c r="M223" s="197" t="s">
        <v>591</v>
      </c>
      <c r="N223" s="203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4">
        <v>97</v>
      </c>
      <c r="B224" s="195">
        <v>42997</v>
      </c>
      <c r="C224" s="195"/>
      <c r="D224" s="196" t="s">
        <v>751</v>
      </c>
      <c r="E224" s="197" t="s">
        <v>623</v>
      </c>
      <c r="F224" s="198">
        <v>215</v>
      </c>
      <c r="G224" s="197"/>
      <c r="H224" s="197">
        <v>258</v>
      </c>
      <c r="I224" s="199">
        <v>258</v>
      </c>
      <c r="J224" s="231" t="s">
        <v>681</v>
      </c>
      <c r="K224" s="201">
        <v>43</v>
      </c>
      <c r="L224" s="202">
        <v>0.2</v>
      </c>
      <c r="M224" s="197" t="s">
        <v>591</v>
      </c>
      <c r="N224" s="203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5">
        <v>98</v>
      </c>
      <c r="B225" s="226">
        <v>42998</v>
      </c>
      <c r="C225" s="226"/>
      <c r="D225" s="227" t="s">
        <v>752</v>
      </c>
      <c r="E225" s="228" t="s">
        <v>623</v>
      </c>
      <c r="F225" s="198">
        <v>75</v>
      </c>
      <c r="G225" s="228"/>
      <c r="H225" s="228">
        <v>90</v>
      </c>
      <c r="I225" s="230">
        <v>90</v>
      </c>
      <c r="J225" s="200" t="s">
        <v>753</v>
      </c>
      <c r="K225" s="201">
        <f t="shared" ref="K225:K230" si="122">H225-F225</f>
        <v>15</v>
      </c>
      <c r="L225" s="202">
        <f t="shared" ref="L225:L230" si="123">K225/F225</f>
        <v>0.2</v>
      </c>
      <c r="M225" s="197" t="s">
        <v>591</v>
      </c>
      <c r="N225" s="203">
        <v>43019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99</v>
      </c>
      <c r="B226" s="226">
        <v>43011</v>
      </c>
      <c r="C226" s="226"/>
      <c r="D226" s="227" t="s">
        <v>606</v>
      </c>
      <c r="E226" s="228" t="s">
        <v>623</v>
      </c>
      <c r="F226" s="229">
        <v>315</v>
      </c>
      <c r="G226" s="228"/>
      <c r="H226" s="228">
        <v>392</v>
      </c>
      <c r="I226" s="230">
        <v>384</v>
      </c>
      <c r="J226" s="231" t="s">
        <v>754</v>
      </c>
      <c r="K226" s="201">
        <f t="shared" si="122"/>
        <v>77</v>
      </c>
      <c r="L226" s="232">
        <f t="shared" si="123"/>
        <v>0.24444444444444444</v>
      </c>
      <c r="M226" s="228" t="s">
        <v>591</v>
      </c>
      <c r="N226" s="233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5">
        <v>100</v>
      </c>
      <c r="B227" s="226">
        <v>43013</v>
      </c>
      <c r="C227" s="226"/>
      <c r="D227" s="227" t="s">
        <v>463</v>
      </c>
      <c r="E227" s="228" t="s">
        <v>623</v>
      </c>
      <c r="F227" s="229">
        <v>145</v>
      </c>
      <c r="G227" s="228"/>
      <c r="H227" s="228">
        <v>179</v>
      </c>
      <c r="I227" s="230">
        <v>180</v>
      </c>
      <c r="J227" s="231" t="s">
        <v>755</v>
      </c>
      <c r="K227" s="201">
        <f t="shared" si="122"/>
        <v>34</v>
      </c>
      <c r="L227" s="232">
        <f t="shared" si="123"/>
        <v>0.23448275862068965</v>
      </c>
      <c r="M227" s="228" t="s">
        <v>591</v>
      </c>
      <c r="N227" s="233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5">
        <v>101</v>
      </c>
      <c r="B228" s="226">
        <v>43014</v>
      </c>
      <c r="C228" s="226"/>
      <c r="D228" s="227" t="s">
        <v>337</v>
      </c>
      <c r="E228" s="228" t="s">
        <v>623</v>
      </c>
      <c r="F228" s="229">
        <v>256</v>
      </c>
      <c r="G228" s="228"/>
      <c r="H228" s="228">
        <v>323</v>
      </c>
      <c r="I228" s="230">
        <v>320</v>
      </c>
      <c r="J228" s="231" t="s">
        <v>681</v>
      </c>
      <c r="K228" s="201">
        <f t="shared" si="122"/>
        <v>67</v>
      </c>
      <c r="L228" s="232">
        <f t="shared" si="123"/>
        <v>0.26171875</v>
      </c>
      <c r="M228" s="228" t="s">
        <v>591</v>
      </c>
      <c r="N228" s="233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5">
        <v>102</v>
      </c>
      <c r="B229" s="226">
        <v>43017</v>
      </c>
      <c r="C229" s="226"/>
      <c r="D229" s="227" t="s">
        <v>353</v>
      </c>
      <c r="E229" s="228" t="s">
        <v>623</v>
      </c>
      <c r="F229" s="229">
        <v>137.5</v>
      </c>
      <c r="G229" s="228"/>
      <c r="H229" s="228">
        <v>184</v>
      </c>
      <c r="I229" s="230">
        <v>183</v>
      </c>
      <c r="J229" s="231" t="s">
        <v>756</v>
      </c>
      <c r="K229" s="201">
        <f t="shared" si="122"/>
        <v>46.5</v>
      </c>
      <c r="L229" s="232">
        <f t="shared" si="123"/>
        <v>0.33818181818181819</v>
      </c>
      <c r="M229" s="228" t="s">
        <v>591</v>
      </c>
      <c r="N229" s="233">
        <v>43108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5">
        <v>103</v>
      </c>
      <c r="B230" s="226">
        <v>43018</v>
      </c>
      <c r="C230" s="226"/>
      <c r="D230" s="227" t="s">
        <v>757</v>
      </c>
      <c r="E230" s="228" t="s">
        <v>623</v>
      </c>
      <c r="F230" s="229">
        <v>125.5</v>
      </c>
      <c r="G230" s="228"/>
      <c r="H230" s="228">
        <v>158</v>
      </c>
      <c r="I230" s="230">
        <v>155</v>
      </c>
      <c r="J230" s="231" t="s">
        <v>758</v>
      </c>
      <c r="K230" s="201">
        <f t="shared" si="122"/>
        <v>32.5</v>
      </c>
      <c r="L230" s="232">
        <f t="shared" si="123"/>
        <v>0.25896414342629481</v>
      </c>
      <c r="M230" s="228" t="s">
        <v>591</v>
      </c>
      <c r="N230" s="233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5">
        <v>104</v>
      </c>
      <c r="B231" s="226">
        <v>43018</v>
      </c>
      <c r="C231" s="226"/>
      <c r="D231" s="227" t="s">
        <v>759</v>
      </c>
      <c r="E231" s="228" t="s">
        <v>623</v>
      </c>
      <c r="F231" s="229">
        <v>895</v>
      </c>
      <c r="G231" s="228"/>
      <c r="H231" s="228">
        <v>1122.5</v>
      </c>
      <c r="I231" s="230">
        <v>1078</v>
      </c>
      <c r="J231" s="231" t="s">
        <v>760</v>
      </c>
      <c r="K231" s="201">
        <v>227.5</v>
      </c>
      <c r="L231" s="232">
        <v>0.25418994413407803</v>
      </c>
      <c r="M231" s="228" t="s">
        <v>591</v>
      </c>
      <c r="N231" s="233">
        <v>43117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5">
        <v>105</v>
      </c>
      <c r="B232" s="226">
        <v>43020</v>
      </c>
      <c r="C232" s="226"/>
      <c r="D232" s="227" t="s">
        <v>346</v>
      </c>
      <c r="E232" s="228" t="s">
        <v>623</v>
      </c>
      <c r="F232" s="229">
        <v>525</v>
      </c>
      <c r="G232" s="228"/>
      <c r="H232" s="228">
        <v>629</v>
      </c>
      <c r="I232" s="230">
        <v>629</v>
      </c>
      <c r="J232" s="231" t="s">
        <v>681</v>
      </c>
      <c r="K232" s="201">
        <v>104</v>
      </c>
      <c r="L232" s="232">
        <v>0.19809523809523799</v>
      </c>
      <c r="M232" s="228" t="s">
        <v>591</v>
      </c>
      <c r="N232" s="233">
        <v>43119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5">
        <v>106</v>
      </c>
      <c r="B233" s="226">
        <v>43046</v>
      </c>
      <c r="C233" s="226"/>
      <c r="D233" s="227" t="s">
        <v>388</v>
      </c>
      <c r="E233" s="228" t="s">
        <v>623</v>
      </c>
      <c r="F233" s="229">
        <v>740</v>
      </c>
      <c r="G233" s="228"/>
      <c r="H233" s="228">
        <v>892.5</v>
      </c>
      <c r="I233" s="230">
        <v>900</v>
      </c>
      <c r="J233" s="231" t="s">
        <v>761</v>
      </c>
      <c r="K233" s="201">
        <f t="shared" ref="K233:K235" si="124">H233-F233</f>
        <v>152.5</v>
      </c>
      <c r="L233" s="232">
        <f t="shared" ref="L233:L235" si="125">K233/F233</f>
        <v>0.20608108108108109</v>
      </c>
      <c r="M233" s="228" t="s">
        <v>591</v>
      </c>
      <c r="N233" s="233">
        <v>43052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4">
        <v>107</v>
      </c>
      <c r="B234" s="195">
        <v>43073</v>
      </c>
      <c r="C234" s="195"/>
      <c r="D234" s="196" t="s">
        <v>762</v>
      </c>
      <c r="E234" s="197" t="s">
        <v>623</v>
      </c>
      <c r="F234" s="198">
        <v>118.5</v>
      </c>
      <c r="G234" s="197"/>
      <c r="H234" s="197">
        <v>143.5</v>
      </c>
      <c r="I234" s="199">
        <v>145</v>
      </c>
      <c r="J234" s="200" t="s">
        <v>613</v>
      </c>
      <c r="K234" s="201">
        <f t="shared" si="124"/>
        <v>25</v>
      </c>
      <c r="L234" s="202">
        <f t="shared" si="125"/>
        <v>0.2109704641350211</v>
      </c>
      <c r="M234" s="197" t="s">
        <v>591</v>
      </c>
      <c r="N234" s="203">
        <v>43097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108</v>
      </c>
      <c r="B235" s="205">
        <v>43090</v>
      </c>
      <c r="C235" s="205"/>
      <c r="D235" s="206" t="s">
        <v>434</v>
      </c>
      <c r="E235" s="207" t="s">
        <v>623</v>
      </c>
      <c r="F235" s="208">
        <v>715</v>
      </c>
      <c r="G235" s="208"/>
      <c r="H235" s="209">
        <v>500</v>
      </c>
      <c r="I235" s="209">
        <v>872</v>
      </c>
      <c r="J235" s="210" t="s">
        <v>763</v>
      </c>
      <c r="K235" s="211">
        <f t="shared" si="124"/>
        <v>-215</v>
      </c>
      <c r="L235" s="212">
        <f t="shared" si="125"/>
        <v>-0.30069930069930068</v>
      </c>
      <c r="M235" s="208" t="s">
        <v>604</v>
      </c>
      <c r="N235" s="205">
        <v>43670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4">
        <v>109</v>
      </c>
      <c r="B236" s="195">
        <v>43098</v>
      </c>
      <c r="C236" s="195"/>
      <c r="D236" s="196" t="s">
        <v>606</v>
      </c>
      <c r="E236" s="197" t="s">
        <v>623</v>
      </c>
      <c r="F236" s="198">
        <v>435</v>
      </c>
      <c r="G236" s="197"/>
      <c r="H236" s="197">
        <v>542.5</v>
      </c>
      <c r="I236" s="199">
        <v>539</v>
      </c>
      <c r="J236" s="200" t="s">
        <v>681</v>
      </c>
      <c r="K236" s="201">
        <v>107.5</v>
      </c>
      <c r="L236" s="202">
        <v>0.247126436781609</v>
      </c>
      <c r="M236" s="197" t="s">
        <v>591</v>
      </c>
      <c r="N236" s="203">
        <v>43206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4">
        <v>110</v>
      </c>
      <c r="B237" s="195">
        <v>43098</v>
      </c>
      <c r="C237" s="195"/>
      <c r="D237" s="196" t="s">
        <v>563</v>
      </c>
      <c r="E237" s="197" t="s">
        <v>623</v>
      </c>
      <c r="F237" s="198">
        <v>885</v>
      </c>
      <c r="G237" s="197"/>
      <c r="H237" s="197">
        <v>1090</v>
      </c>
      <c r="I237" s="199">
        <v>1084</v>
      </c>
      <c r="J237" s="200" t="s">
        <v>681</v>
      </c>
      <c r="K237" s="201">
        <v>205</v>
      </c>
      <c r="L237" s="202">
        <v>0.23163841807909599</v>
      </c>
      <c r="M237" s="197" t="s">
        <v>591</v>
      </c>
      <c r="N237" s="203">
        <v>43213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4">
        <v>111</v>
      </c>
      <c r="B238" s="235">
        <v>43192</v>
      </c>
      <c r="C238" s="235"/>
      <c r="D238" s="213" t="s">
        <v>764</v>
      </c>
      <c r="E238" s="208" t="s">
        <v>623</v>
      </c>
      <c r="F238" s="236">
        <v>478.5</v>
      </c>
      <c r="G238" s="208"/>
      <c r="H238" s="208">
        <v>442</v>
      </c>
      <c r="I238" s="209">
        <v>613</v>
      </c>
      <c r="J238" s="210" t="s">
        <v>765</v>
      </c>
      <c r="K238" s="211">
        <f t="shared" ref="K238:K241" si="126">H238-F238</f>
        <v>-36.5</v>
      </c>
      <c r="L238" s="212">
        <f t="shared" ref="L238:L241" si="127">K238/F238</f>
        <v>-7.6280041797283177E-2</v>
      </c>
      <c r="M238" s="208" t="s">
        <v>604</v>
      </c>
      <c r="N238" s="205">
        <v>43762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112</v>
      </c>
      <c r="B239" s="205">
        <v>43194</v>
      </c>
      <c r="C239" s="205"/>
      <c r="D239" s="206" t="s">
        <v>766</v>
      </c>
      <c r="E239" s="207" t="s">
        <v>623</v>
      </c>
      <c r="F239" s="208">
        <f>141.5-7.3</f>
        <v>134.19999999999999</v>
      </c>
      <c r="G239" s="208"/>
      <c r="H239" s="209">
        <v>77</v>
      </c>
      <c r="I239" s="209">
        <v>180</v>
      </c>
      <c r="J239" s="210" t="s">
        <v>767</v>
      </c>
      <c r="K239" s="211">
        <f t="shared" si="126"/>
        <v>-57.199999999999989</v>
      </c>
      <c r="L239" s="212">
        <f t="shared" si="127"/>
        <v>-0.42622950819672129</v>
      </c>
      <c r="M239" s="208" t="s">
        <v>604</v>
      </c>
      <c r="N239" s="205">
        <v>43522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113</v>
      </c>
      <c r="B240" s="205">
        <v>43209</v>
      </c>
      <c r="C240" s="205"/>
      <c r="D240" s="206" t="s">
        <v>768</v>
      </c>
      <c r="E240" s="207" t="s">
        <v>623</v>
      </c>
      <c r="F240" s="208">
        <v>430</v>
      </c>
      <c r="G240" s="208"/>
      <c r="H240" s="209">
        <v>220</v>
      </c>
      <c r="I240" s="209">
        <v>537</v>
      </c>
      <c r="J240" s="210" t="s">
        <v>769</v>
      </c>
      <c r="K240" s="211">
        <f t="shared" si="126"/>
        <v>-210</v>
      </c>
      <c r="L240" s="212">
        <f t="shared" si="127"/>
        <v>-0.48837209302325579</v>
      </c>
      <c r="M240" s="208" t="s">
        <v>604</v>
      </c>
      <c r="N240" s="205">
        <v>43252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5">
        <v>114</v>
      </c>
      <c r="B241" s="226">
        <v>43220</v>
      </c>
      <c r="C241" s="226"/>
      <c r="D241" s="227" t="s">
        <v>389</v>
      </c>
      <c r="E241" s="228" t="s">
        <v>623</v>
      </c>
      <c r="F241" s="228">
        <v>153.5</v>
      </c>
      <c r="G241" s="228"/>
      <c r="H241" s="228">
        <v>196</v>
      </c>
      <c r="I241" s="230">
        <v>196</v>
      </c>
      <c r="J241" s="200" t="s">
        <v>770</v>
      </c>
      <c r="K241" s="201">
        <f t="shared" si="126"/>
        <v>42.5</v>
      </c>
      <c r="L241" s="202">
        <f t="shared" si="127"/>
        <v>0.27687296416938112</v>
      </c>
      <c r="M241" s="197" t="s">
        <v>591</v>
      </c>
      <c r="N241" s="203">
        <v>43605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115</v>
      </c>
      <c r="B242" s="205">
        <v>43306</v>
      </c>
      <c r="C242" s="205"/>
      <c r="D242" s="206" t="s">
        <v>740</v>
      </c>
      <c r="E242" s="207" t="s">
        <v>623</v>
      </c>
      <c r="F242" s="208">
        <v>27.5</v>
      </c>
      <c r="G242" s="208"/>
      <c r="H242" s="209">
        <v>13.1</v>
      </c>
      <c r="I242" s="209">
        <v>60</v>
      </c>
      <c r="J242" s="210" t="s">
        <v>771</v>
      </c>
      <c r="K242" s="211">
        <v>-14.4</v>
      </c>
      <c r="L242" s="212">
        <v>-0.52363636363636401</v>
      </c>
      <c r="M242" s="208" t="s">
        <v>604</v>
      </c>
      <c r="N242" s="205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4">
        <v>116</v>
      </c>
      <c r="B243" s="235">
        <v>43318</v>
      </c>
      <c r="C243" s="235"/>
      <c r="D243" s="213" t="s">
        <v>772</v>
      </c>
      <c r="E243" s="208" t="s">
        <v>623</v>
      </c>
      <c r="F243" s="208">
        <v>148.5</v>
      </c>
      <c r="G243" s="208"/>
      <c r="H243" s="208">
        <v>102</v>
      </c>
      <c r="I243" s="209">
        <v>182</v>
      </c>
      <c r="J243" s="210" t="s">
        <v>773</v>
      </c>
      <c r="K243" s="211">
        <f>H243-F243</f>
        <v>-46.5</v>
      </c>
      <c r="L243" s="212">
        <f>K243/F243</f>
        <v>-0.31313131313131315</v>
      </c>
      <c r="M243" s="208" t="s">
        <v>604</v>
      </c>
      <c r="N243" s="205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4">
        <v>117</v>
      </c>
      <c r="B244" s="195">
        <v>43335</v>
      </c>
      <c r="C244" s="195"/>
      <c r="D244" s="196" t="s">
        <v>774</v>
      </c>
      <c r="E244" s="197" t="s">
        <v>623</v>
      </c>
      <c r="F244" s="228">
        <v>285</v>
      </c>
      <c r="G244" s="197"/>
      <c r="H244" s="197">
        <v>355</v>
      </c>
      <c r="I244" s="199">
        <v>364</v>
      </c>
      <c r="J244" s="200" t="s">
        <v>775</v>
      </c>
      <c r="K244" s="201">
        <v>70</v>
      </c>
      <c r="L244" s="202">
        <v>0.24561403508771901</v>
      </c>
      <c r="M244" s="197" t="s">
        <v>591</v>
      </c>
      <c r="N244" s="203">
        <v>43455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4">
        <v>118</v>
      </c>
      <c r="B245" s="195">
        <v>43341</v>
      </c>
      <c r="C245" s="195"/>
      <c r="D245" s="196" t="s">
        <v>377</v>
      </c>
      <c r="E245" s="197" t="s">
        <v>623</v>
      </c>
      <c r="F245" s="228">
        <v>525</v>
      </c>
      <c r="G245" s="197"/>
      <c r="H245" s="197">
        <v>585</v>
      </c>
      <c r="I245" s="199">
        <v>635</v>
      </c>
      <c r="J245" s="200" t="s">
        <v>776</v>
      </c>
      <c r="K245" s="201">
        <f t="shared" ref="K245:K262" si="128">H245-F245</f>
        <v>60</v>
      </c>
      <c r="L245" s="202">
        <f t="shared" ref="L245:L262" si="129">K245/F245</f>
        <v>0.11428571428571428</v>
      </c>
      <c r="M245" s="197" t="s">
        <v>591</v>
      </c>
      <c r="N245" s="203">
        <v>43662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4">
        <v>119</v>
      </c>
      <c r="B246" s="195">
        <v>43395</v>
      </c>
      <c r="C246" s="195"/>
      <c r="D246" s="196" t="s">
        <v>363</v>
      </c>
      <c r="E246" s="197" t="s">
        <v>623</v>
      </c>
      <c r="F246" s="228">
        <v>475</v>
      </c>
      <c r="G246" s="197"/>
      <c r="H246" s="197">
        <v>574</v>
      </c>
      <c r="I246" s="199">
        <v>570</v>
      </c>
      <c r="J246" s="200" t="s">
        <v>681</v>
      </c>
      <c r="K246" s="201">
        <f t="shared" si="128"/>
        <v>99</v>
      </c>
      <c r="L246" s="202">
        <f t="shared" si="129"/>
        <v>0.20842105263157895</v>
      </c>
      <c r="M246" s="197" t="s">
        <v>591</v>
      </c>
      <c r="N246" s="203">
        <v>43403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5">
        <v>120</v>
      </c>
      <c r="B247" s="226">
        <v>43397</v>
      </c>
      <c r="C247" s="226"/>
      <c r="D247" s="227" t="s">
        <v>384</v>
      </c>
      <c r="E247" s="228" t="s">
        <v>623</v>
      </c>
      <c r="F247" s="228">
        <v>707.5</v>
      </c>
      <c r="G247" s="228"/>
      <c r="H247" s="228">
        <v>872</v>
      </c>
      <c r="I247" s="230">
        <v>872</v>
      </c>
      <c r="J247" s="231" t="s">
        <v>681</v>
      </c>
      <c r="K247" s="201">
        <f t="shared" si="128"/>
        <v>164.5</v>
      </c>
      <c r="L247" s="232">
        <f t="shared" si="129"/>
        <v>0.23250883392226149</v>
      </c>
      <c r="M247" s="228" t="s">
        <v>591</v>
      </c>
      <c r="N247" s="233">
        <v>43482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121</v>
      </c>
      <c r="B248" s="226">
        <v>43398</v>
      </c>
      <c r="C248" s="226"/>
      <c r="D248" s="227" t="s">
        <v>777</v>
      </c>
      <c r="E248" s="228" t="s">
        <v>623</v>
      </c>
      <c r="F248" s="228">
        <v>162</v>
      </c>
      <c r="G248" s="228"/>
      <c r="H248" s="228">
        <v>204</v>
      </c>
      <c r="I248" s="230">
        <v>209</v>
      </c>
      <c r="J248" s="231" t="s">
        <v>778</v>
      </c>
      <c r="K248" s="201">
        <f t="shared" si="128"/>
        <v>42</v>
      </c>
      <c r="L248" s="232">
        <f t="shared" si="129"/>
        <v>0.25925925925925924</v>
      </c>
      <c r="M248" s="228" t="s">
        <v>591</v>
      </c>
      <c r="N248" s="233">
        <v>43539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5">
        <v>122</v>
      </c>
      <c r="B249" s="226">
        <v>43399</v>
      </c>
      <c r="C249" s="226"/>
      <c r="D249" s="227" t="s">
        <v>482</v>
      </c>
      <c r="E249" s="228" t="s">
        <v>623</v>
      </c>
      <c r="F249" s="228">
        <v>240</v>
      </c>
      <c r="G249" s="228"/>
      <c r="H249" s="228">
        <v>297</v>
      </c>
      <c r="I249" s="230">
        <v>297</v>
      </c>
      <c r="J249" s="231" t="s">
        <v>681</v>
      </c>
      <c r="K249" s="237">
        <f t="shared" si="128"/>
        <v>57</v>
      </c>
      <c r="L249" s="232">
        <f t="shared" si="129"/>
        <v>0.23749999999999999</v>
      </c>
      <c r="M249" s="228" t="s">
        <v>591</v>
      </c>
      <c r="N249" s="233">
        <v>43417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4">
        <v>123</v>
      </c>
      <c r="B250" s="195">
        <v>43439</v>
      </c>
      <c r="C250" s="195"/>
      <c r="D250" s="196" t="s">
        <v>779</v>
      </c>
      <c r="E250" s="197" t="s">
        <v>623</v>
      </c>
      <c r="F250" s="197">
        <v>202.5</v>
      </c>
      <c r="G250" s="197"/>
      <c r="H250" s="197">
        <v>255</v>
      </c>
      <c r="I250" s="199">
        <v>252</v>
      </c>
      <c r="J250" s="200" t="s">
        <v>681</v>
      </c>
      <c r="K250" s="201">
        <f t="shared" si="128"/>
        <v>52.5</v>
      </c>
      <c r="L250" s="202">
        <f t="shared" si="129"/>
        <v>0.25925925925925924</v>
      </c>
      <c r="M250" s="197" t="s">
        <v>591</v>
      </c>
      <c r="N250" s="203">
        <v>43542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5">
        <v>124</v>
      </c>
      <c r="B251" s="226">
        <v>43465</v>
      </c>
      <c r="C251" s="195"/>
      <c r="D251" s="227" t="s">
        <v>416</v>
      </c>
      <c r="E251" s="228" t="s">
        <v>623</v>
      </c>
      <c r="F251" s="228">
        <v>710</v>
      </c>
      <c r="G251" s="228"/>
      <c r="H251" s="228">
        <v>866</v>
      </c>
      <c r="I251" s="230">
        <v>866</v>
      </c>
      <c r="J251" s="231" t="s">
        <v>681</v>
      </c>
      <c r="K251" s="201">
        <f t="shared" si="128"/>
        <v>156</v>
      </c>
      <c r="L251" s="202">
        <f t="shared" si="129"/>
        <v>0.21971830985915494</v>
      </c>
      <c r="M251" s="197" t="s">
        <v>591</v>
      </c>
      <c r="N251" s="203">
        <v>43553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125</v>
      </c>
      <c r="B252" s="226">
        <v>43522</v>
      </c>
      <c r="C252" s="226"/>
      <c r="D252" s="227" t="s">
        <v>153</v>
      </c>
      <c r="E252" s="228" t="s">
        <v>623</v>
      </c>
      <c r="F252" s="228">
        <v>337.25</v>
      </c>
      <c r="G252" s="228"/>
      <c r="H252" s="228">
        <v>398.5</v>
      </c>
      <c r="I252" s="230">
        <v>411</v>
      </c>
      <c r="J252" s="200" t="s">
        <v>781</v>
      </c>
      <c r="K252" s="201">
        <f t="shared" si="128"/>
        <v>61.25</v>
      </c>
      <c r="L252" s="202">
        <f t="shared" si="129"/>
        <v>0.1816160118606375</v>
      </c>
      <c r="M252" s="197" t="s">
        <v>591</v>
      </c>
      <c r="N252" s="203">
        <v>43760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8">
        <v>126</v>
      </c>
      <c r="B253" s="239">
        <v>43559</v>
      </c>
      <c r="C253" s="239"/>
      <c r="D253" s="240" t="s">
        <v>782</v>
      </c>
      <c r="E253" s="241" t="s">
        <v>623</v>
      </c>
      <c r="F253" s="241">
        <v>130</v>
      </c>
      <c r="G253" s="241"/>
      <c r="H253" s="241">
        <v>65</v>
      </c>
      <c r="I253" s="242">
        <v>158</v>
      </c>
      <c r="J253" s="210" t="s">
        <v>783</v>
      </c>
      <c r="K253" s="211">
        <f t="shared" si="128"/>
        <v>-65</v>
      </c>
      <c r="L253" s="212">
        <f t="shared" si="129"/>
        <v>-0.5</v>
      </c>
      <c r="M253" s="208" t="s">
        <v>604</v>
      </c>
      <c r="N253" s="205">
        <v>43726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5">
        <v>127</v>
      </c>
      <c r="B254" s="226">
        <v>43017</v>
      </c>
      <c r="C254" s="226"/>
      <c r="D254" s="227" t="s">
        <v>186</v>
      </c>
      <c r="E254" s="228" t="s">
        <v>623</v>
      </c>
      <c r="F254" s="228">
        <v>141.5</v>
      </c>
      <c r="G254" s="228"/>
      <c r="H254" s="228">
        <v>183.5</v>
      </c>
      <c r="I254" s="230">
        <v>210</v>
      </c>
      <c r="J254" s="200" t="s">
        <v>778</v>
      </c>
      <c r="K254" s="201">
        <f t="shared" si="128"/>
        <v>42</v>
      </c>
      <c r="L254" s="202">
        <f t="shared" si="129"/>
        <v>0.29681978798586572</v>
      </c>
      <c r="M254" s="197" t="s">
        <v>591</v>
      </c>
      <c r="N254" s="203">
        <v>43042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8">
        <v>128</v>
      </c>
      <c r="B255" s="239">
        <v>43074</v>
      </c>
      <c r="C255" s="239"/>
      <c r="D255" s="240" t="s">
        <v>785</v>
      </c>
      <c r="E255" s="241" t="s">
        <v>623</v>
      </c>
      <c r="F255" s="236">
        <v>172</v>
      </c>
      <c r="G255" s="241"/>
      <c r="H255" s="241">
        <v>155.25</v>
      </c>
      <c r="I255" s="242">
        <v>230</v>
      </c>
      <c r="J255" s="210" t="s">
        <v>786</v>
      </c>
      <c r="K255" s="211">
        <f t="shared" si="128"/>
        <v>-16.75</v>
      </c>
      <c r="L255" s="212">
        <f t="shared" si="129"/>
        <v>-9.7383720930232565E-2</v>
      </c>
      <c r="M255" s="208" t="s">
        <v>604</v>
      </c>
      <c r="N255" s="205">
        <v>43787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129</v>
      </c>
      <c r="B256" s="226">
        <v>43398</v>
      </c>
      <c r="C256" s="226"/>
      <c r="D256" s="227" t="s">
        <v>108</v>
      </c>
      <c r="E256" s="228" t="s">
        <v>623</v>
      </c>
      <c r="F256" s="228">
        <v>698.5</v>
      </c>
      <c r="G256" s="228"/>
      <c r="H256" s="228">
        <v>890</v>
      </c>
      <c r="I256" s="230">
        <v>890</v>
      </c>
      <c r="J256" s="200" t="s">
        <v>861</v>
      </c>
      <c r="K256" s="201">
        <f t="shared" si="128"/>
        <v>191.5</v>
      </c>
      <c r="L256" s="202">
        <f t="shared" si="129"/>
        <v>0.27415891195418757</v>
      </c>
      <c r="M256" s="197" t="s">
        <v>591</v>
      </c>
      <c r="N256" s="203">
        <v>44328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5">
        <v>130</v>
      </c>
      <c r="B257" s="226">
        <v>42877</v>
      </c>
      <c r="C257" s="226"/>
      <c r="D257" s="227" t="s">
        <v>376</v>
      </c>
      <c r="E257" s="228" t="s">
        <v>623</v>
      </c>
      <c r="F257" s="228">
        <v>127.6</v>
      </c>
      <c r="G257" s="228"/>
      <c r="H257" s="228">
        <v>138</v>
      </c>
      <c r="I257" s="230">
        <v>190</v>
      </c>
      <c r="J257" s="200" t="s">
        <v>787</v>
      </c>
      <c r="K257" s="201">
        <f t="shared" si="128"/>
        <v>10.400000000000006</v>
      </c>
      <c r="L257" s="202">
        <f t="shared" si="129"/>
        <v>8.1504702194357417E-2</v>
      </c>
      <c r="M257" s="197" t="s">
        <v>591</v>
      </c>
      <c r="N257" s="203">
        <v>43774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5">
        <v>131</v>
      </c>
      <c r="B258" s="226">
        <v>43158</v>
      </c>
      <c r="C258" s="226"/>
      <c r="D258" s="227" t="s">
        <v>788</v>
      </c>
      <c r="E258" s="228" t="s">
        <v>623</v>
      </c>
      <c r="F258" s="228">
        <v>317</v>
      </c>
      <c r="G258" s="228"/>
      <c r="H258" s="228">
        <v>382.5</v>
      </c>
      <c r="I258" s="230">
        <v>398</v>
      </c>
      <c r="J258" s="200" t="s">
        <v>789</v>
      </c>
      <c r="K258" s="201">
        <f t="shared" si="128"/>
        <v>65.5</v>
      </c>
      <c r="L258" s="202">
        <f t="shared" si="129"/>
        <v>0.20662460567823343</v>
      </c>
      <c r="M258" s="197" t="s">
        <v>591</v>
      </c>
      <c r="N258" s="203">
        <v>44238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8">
        <v>132</v>
      </c>
      <c r="B259" s="239">
        <v>43164</v>
      </c>
      <c r="C259" s="239"/>
      <c r="D259" s="240" t="s">
        <v>145</v>
      </c>
      <c r="E259" s="241" t="s">
        <v>623</v>
      </c>
      <c r="F259" s="236">
        <f>510-14.4</f>
        <v>495.6</v>
      </c>
      <c r="G259" s="241"/>
      <c r="H259" s="241">
        <v>350</v>
      </c>
      <c r="I259" s="242">
        <v>672</v>
      </c>
      <c r="J259" s="210" t="s">
        <v>790</v>
      </c>
      <c r="K259" s="211">
        <f t="shared" si="128"/>
        <v>-145.60000000000002</v>
      </c>
      <c r="L259" s="212">
        <f t="shared" si="129"/>
        <v>-0.29378531073446329</v>
      </c>
      <c r="M259" s="208" t="s">
        <v>604</v>
      </c>
      <c r="N259" s="205">
        <v>43887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8">
        <v>133</v>
      </c>
      <c r="B260" s="239">
        <v>43237</v>
      </c>
      <c r="C260" s="239"/>
      <c r="D260" s="240" t="s">
        <v>474</v>
      </c>
      <c r="E260" s="241" t="s">
        <v>623</v>
      </c>
      <c r="F260" s="236">
        <v>230.3</v>
      </c>
      <c r="G260" s="241"/>
      <c r="H260" s="241">
        <v>102.5</v>
      </c>
      <c r="I260" s="242">
        <v>348</v>
      </c>
      <c r="J260" s="210" t="s">
        <v>791</v>
      </c>
      <c r="K260" s="211">
        <f t="shared" si="128"/>
        <v>-127.80000000000001</v>
      </c>
      <c r="L260" s="212">
        <f t="shared" si="129"/>
        <v>-0.55492835432045162</v>
      </c>
      <c r="M260" s="208" t="s">
        <v>604</v>
      </c>
      <c r="N260" s="205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134</v>
      </c>
      <c r="B261" s="226">
        <v>43258</v>
      </c>
      <c r="C261" s="226"/>
      <c r="D261" s="227" t="s">
        <v>439</v>
      </c>
      <c r="E261" s="228" t="s">
        <v>623</v>
      </c>
      <c r="F261" s="228">
        <f>342.5-5.1</f>
        <v>337.4</v>
      </c>
      <c r="G261" s="228"/>
      <c r="H261" s="228">
        <v>412.5</v>
      </c>
      <c r="I261" s="230">
        <v>439</v>
      </c>
      <c r="J261" s="200" t="s">
        <v>792</v>
      </c>
      <c r="K261" s="201">
        <f t="shared" si="128"/>
        <v>75.100000000000023</v>
      </c>
      <c r="L261" s="202">
        <f t="shared" si="129"/>
        <v>0.22258446947243635</v>
      </c>
      <c r="M261" s="197" t="s">
        <v>591</v>
      </c>
      <c r="N261" s="203">
        <v>44230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9">
        <v>135</v>
      </c>
      <c r="B262" s="218">
        <v>43285</v>
      </c>
      <c r="C262" s="218"/>
      <c r="D262" s="219" t="s">
        <v>55</v>
      </c>
      <c r="E262" s="220" t="s">
        <v>623</v>
      </c>
      <c r="F262" s="220">
        <f>127.5-5.53</f>
        <v>121.97</v>
      </c>
      <c r="G262" s="221"/>
      <c r="H262" s="221">
        <v>122.5</v>
      </c>
      <c r="I262" s="221">
        <v>170</v>
      </c>
      <c r="J262" s="222" t="s">
        <v>823</v>
      </c>
      <c r="K262" s="223">
        <f t="shared" si="128"/>
        <v>0.53000000000000114</v>
      </c>
      <c r="L262" s="224">
        <f t="shared" si="129"/>
        <v>4.3453308190538747E-3</v>
      </c>
      <c r="M262" s="220" t="s">
        <v>714</v>
      </c>
      <c r="N262" s="218">
        <v>44431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8">
        <v>136</v>
      </c>
      <c r="B263" s="239">
        <v>43294</v>
      </c>
      <c r="C263" s="239"/>
      <c r="D263" s="240" t="s">
        <v>365</v>
      </c>
      <c r="E263" s="241" t="s">
        <v>623</v>
      </c>
      <c r="F263" s="236">
        <v>46.5</v>
      </c>
      <c r="G263" s="241"/>
      <c r="H263" s="241">
        <v>17</v>
      </c>
      <c r="I263" s="242">
        <v>59</v>
      </c>
      <c r="J263" s="210" t="s">
        <v>793</v>
      </c>
      <c r="K263" s="211">
        <f t="shared" ref="K263:K271" si="130">H263-F263</f>
        <v>-29.5</v>
      </c>
      <c r="L263" s="212">
        <f t="shared" ref="L263:L271" si="131">K263/F263</f>
        <v>-0.63440860215053763</v>
      </c>
      <c r="M263" s="208" t="s">
        <v>604</v>
      </c>
      <c r="N263" s="205">
        <v>43887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5">
        <v>137</v>
      </c>
      <c r="B264" s="226">
        <v>43396</v>
      </c>
      <c r="C264" s="226"/>
      <c r="D264" s="227" t="s">
        <v>418</v>
      </c>
      <c r="E264" s="228" t="s">
        <v>623</v>
      </c>
      <c r="F264" s="228">
        <v>156.5</v>
      </c>
      <c r="G264" s="228"/>
      <c r="H264" s="228">
        <v>207.5</v>
      </c>
      <c r="I264" s="230">
        <v>191</v>
      </c>
      <c r="J264" s="200" t="s">
        <v>681</v>
      </c>
      <c r="K264" s="201">
        <f t="shared" si="130"/>
        <v>51</v>
      </c>
      <c r="L264" s="202">
        <f t="shared" si="131"/>
        <v>0.32587859424920129</v>
      </c>
      <c r="M264" s="197" t="s">
        <v>591</v>
      </c>
      <c r="N264" s="203">
        <v>44369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5">
        <v>138</v>
      </c>
      <c r="B265" s="226">
        <v>43439</v>
      </c>
      <c r="C265" s="226"/>
      <c r="D265" s="227" t="s">
        <v>327</v>
      </c>
      <c r="E265" s="228" t="s">
        <v>623</v>
      </c>
      <c r="F265" s="228">
        <v>259.5</v>
      </c>
      <c r="G265" s="228"/>
      <c r="H265" s="228">
        <v>320</v>
      </c>
      <c r="I265" s="230">
        <v>320</v>
      </c>
      <c r="J265" s="200" t="s">
        <v>681</v>
      </c>
      <c r="K265" s="201">
        <f t="shared" si="130"/>
        <v>60.5</v>
      </c>
      <c r="L265" s="202">
        <f t="shared" si="131"/>
        <v>0.23314065510597304</v>
      </c>
      <c r="M265" s="197" t="s">
        <v>591</v>
      </c>
      <c r="N265" s="203">
        <v>44323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8">
        <v>139</v>
      </c>
      <c r="B266" s="239">
        <v>43439</v>
      </c>
      <c r="C266" s="239"/>
      <c r="D266" s="240" t="s">
        <v>794</v>
      </c>
      <c r="E266" s="241" t="s">
        <v>623</v>
      </c>
      <c r="F266" s="241">
        <v>715</v>
      </c>
      <c r="G266" s="241"/>
      <c r="H266" s="241">
        <v>445</v>
      </c>
      <c r="I266" s="242">
        <v>840</v>
      </c>
      <c r="J266" s="210" t="s">
        <v>795</v>
      </c>
      <c r="K266" s="211">
        <f t="shared" si="130"/>
        <v>-270</v>
      </c>
      <c r="L266" s="212">
        <f t="shared" si="131"/>
        <v>-0.3776223776223776</v>
      </c>
      <c r="M266" s="208" t="s">
        <v>604</v>
      </c>
      <c r="N266" s="205">
        <v>43800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140</v>
      </c>
      <c r="B267" s="226">
        <v>43469</v>
      </c>
      <c r="C267" s="226"/>
      <c r="D267" s="227" t="s">
        <v>158</v>
      </c>
      <c r="E267" s="228" t="s">
        <v>623</v>
      </c>
      <c r="F267" s="228">
        <v>875</v>
      </c>
      <c r="G267" s="228"/>
      <c r="H267" s="228">
        <v>1165</v>
      </c>
      <c r="I267" s="230">
        <v>1185</v>
      </c>
      <c r="J267" s="200" t="s">
        <v>796</v>
      </c>
      <c r="K267" s="201">
        <f t="shared" si="130"/>
        <v>290</v>
      </c>
      <c r="L267" s="202">
        <f t="shared" si="131"/>
        <v>0.33142857142857141</v>
      </c>
      <c r="M267" s="197" t="s">
        <v>591</v>
      </c>
      <c r="N267" s="203">
        <v>43847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5">
        <v>141</v>
      </c>
      <c r="B268" s="226">
        <v>43559</v>
      </c>
      <c r="C268" s="226"/>
      <c r="D268" s="227" t="s">
        <v>343</v>
      </c>
      <c r="E268" s="228" t="s">
        <v>623</v>
      </c>
      <c r="F268" s="228">
        <f>387-14.63</f>
        <v>372.37</v>
      </c>
      <c r="G268" s="228"/>
      <c r="H268" s="228">
        <v>490</v>
      </c>
      <c r="I268" s="230">
        <v>490</v>
      </c>
      <c r="J268" s="200" t="s">
        <v>681</v>
      </c>
      <c r="K268" s="201">
        <f t="shared" si="130"/>
        <v>117.63</v>
      </c>
      <c r="L268" s="202">
        <f t="shared" si="131"/>
        <v>0.31589548030185027</v>
      </c>
      <c r="M268" s="197" t="s">
        <v>591</v>
      </c>
      <c r="N268" s="203">
        <v>43850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8">
        <v>142</v>
      </c>
      <c r="B269" s="239">
        <v>43578</v>
      </c>
      <c r="C269" s="239"/>
      <c r="D269" s="240" t="s">
        <v>797</v>
      </c>
      <c r="E269" s="241" t="s">
        <v>593</v>
      </c>
      <c r="F269" s="241">
        <v>220</v>
      </c>
      <c r="G269" s="241"/>
      <c r="H269" s="241">
        <v>127.5</v>
      </c>
      <c r="I269" s="242">
        <v>284</v>
      </c>
      <c r="J269" s="210" t="s">
        <v>798</v>
      </c>
      <c r="K269" s="211">
        <f t="shared" si="130"/>
        <v>-92.5</v>
      </c>
      <c r="L269" s="212">
        <f t="shared" si="131"/>
        <v>-0.42045454545454547</v>
      </c>
      <c r="M269" s="208" t="s">
        <v>604</v>
      </c>
      <c r="N269" s="205">
        <v>43896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5">
        <v>143</v>
      </c>
      <c r="B270" s="226">
        <v>43622</v>
      </c>
      <c r="C270" s="226"/>
      <c r="D270" s="227" t="s">
        <v>483</v>
      </c>
      <c r="E270" s="228" t="s">
        <v>593</v>
      </c>
      <c r="F270" s="228">
        <v>332.8</v>
      </c>
      <c r="G270" s="228"/>
      <c r="H270" s="228">
        <v>405</v>
      </c>
      <c r="I270" s="230">
        <v>419</v>
      </c>
      <c r="J270" s="200" t="s">
        <v>799</v>
      </c>
      <c r="K270" s="201">
        <f t="shared" si="130"/>
        <v>72.199999999999989</v>
      </c>
      <c r="L270" s="202">
        <f t="shared" si="131"/>
        <v>0.21694711538461534</v>
      </c>
      <c r="M270" s="197" t="s">
        <v>591</v>
      </c>
      <c r="N270" s="203">
        <v>43860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9">
        <v>144</v>
      </c>
      <c r="B271" s="218">
        <v>43641</v>
      </c>
      <c r="C271" s="218"/>
      <c r="D271" s="219" t="s">
        <v>151</v>
      </c>
      <c r="E271" s="220" t="s">
        <v>623</v>
      </c>
      <c r="F271" s="220">
        <v>386</v>
      </c>
      <c r="G271" s="221"/>
      <c r="H271" s="221">
        <v>395</v>
      </c>
      <c r="I271" s="221">
        <v>452</v>
      </c>
      <c r="J271" s="222" t="s">
        <v>800</v>
      </c>
      <c r="K271" s="223">
        <f t="shared" si="130"/>
        <v>9</v>
      </c>
      <c r="L271" s="224">
        <f t="shared" si="131"/>
        <v>2.3316062176165803E-2</v>
      </c>
      <c r="M271" s="220" t="s">
        <v>714</v>
      </c>
      <c r="N271" s="218">
        <v>43868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9">
        <v>145</v>
      </c>
      <c r="B272" s="218">
        <v>43707</v>
      </c>
      <c r="C272" s="218"/>
      <c r="D272" s="219" t="s">
        <v>131</v>
      </c>
      <c r="E272" s="220" t="s">
        <v>623</v>
      </c>
      <c r="F272" s="220">
        <v>137.5</v>
      </c>
      <c r="G272" s="221"/>
      <c r="H272" s="221">
        <v>138.5</v>
      </c>
      <c r="I272" s="221">
        <v>190</v>
      </c>
      <c r="J272" s="222" t="s">
        <v>822</v>
      </c>
      <c r="K272" s="223">
        <f t="shared" ref="K272" si="132">H272-F272</f>
        <v>1</v>
      </c>
      <c r="L272" s="224">
        <f t="shared" ref="L272" si="133">K272/F272</f>
        <v>7.2727272727272727E-3</v>
      </c>
      <c r="M272" s="220" t="s">
        <v>714</v>
      </c>
      <c r="N272" s="218">
        <v>44432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5">
        <v>146</v>
      </c>
      <c r="B273" s="226">
        <v>43731</v>
      </c>
      <c r="C273" s="226"/>
      <c r="D273" s="227" t="s">
        <v>430</v>
      </c>
      <c r="E273" s="228" t="s">
        <v>623</v>
      </c>
      <c r="F273" s="228">
        <v>235</v>
      </c>
      <c r="G273" s="228"/>
      <c r="H273" s="228">
        <v>295</v>
      </c>
      <c r="I273" s="230">
        <v>296</v>
      </c>
      <c r="J273" s="200" t="s">
        <v>801</v>
      </c>
      <c r="K273" s="201">
        <f t="shared" ref="K273:K278" si="134">H273-F273</f>
        <v>60</v>
      </c>
      <c r="L273" s="202">
        <f t="shared" ref="L273:L278" si="135">K273/F273</f>
        <v>0.25531914893617019</v>
      </c>
      <c r="M273" s="197" t="s">
        <v>591</v>
      </c>
      <c r="N273" s="203">
        <v>43844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5">
        <v>147</v>
      </c>
      <c r="B274" s="226">
        <v>43752</v>
      </c>
      <c r="C274" s="226"/>
      <c r="D274" s="227" t="s">
        <v>802</v>
      </c>
      <c r="E274" s="228" t="s">
        <v>623</v>
      </c>
      <c r="F274" s="228">
        <v>277.5</v>
      </c>
      <c r="G274" s="228"/>
      <c r="H274" s="228">
        <v>333</v>
      </c>
      <c r="I274" s="230">
        <v>333</v>
      </c>
      <c r="J274" s="200" t="s">
        <v>803</v>
      </c>
      <c r="K274" s="201">
        <f t="shared" si="134"/>
        <v>55.5</v>
      </c>
      <c r="L274" s="202">
        <f t="shared" si="135"/>
        <v>0.2</v>
      </c>
      <c r="M274" s="197" t="s">
        <v>591</v>
      </c>
      <c r="N274" s="203">
        <v>43846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5">
        <v>148</v>
      </c>
      <c r="B275" s="226">
        <v>43752</v>
      </c>
      <c r="C275" s="226"/>
      <c r="D275" s="227" t="s">
        <v>804</v>
      </c>
      <c r="E275" s="228" t="s">
        <v>623</v>
      </c>
      <c r="F275" s="228">
        <v>930</v>
      </c>
      <c r="G275" s="228"/>
      <c r="H275" s="228">
        <v>1165</v>
      </c>
      <c r="I275" s="230">
        <v>1200</v>
      </c>
      <c r="J275" s="200" t="s">
        <v>805</v>
      </c>
      <c r="K275" s="201">
        <f t="shared" si="134"/>
        <v>235</v>
      </c>
      <c r="L275" s="202">
        <f t="shared" si="135"/>
        <v>0.25268817204301075</v>
      </c>
      <c r="M275" s="197" t="s">
        <v>591</v>
      </c>
      <c r="N275" s="203">
        <v>43847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149</v>
      </c>
      <c r="B276" s="226">
        <v>43753</v>
      </c>
      <c r="C276" s="226"/>
      <c r="D276" s="227" t="s">
        <v>806</v>
      </c>
      <c r="E276" s="228" t="s">
        <v>623</v>
      </c>
      <c r="F276" s="198">
        <v>111</v>
      </c>
      <c r="G276" s="228"/>
      <c r="H276" s="228">
        <v>141</v>
      </c>
      <c r="I276" s="230">
        <v>141</v>
      </c>
      <c r="J276" s="200" t="s">
        <v>607</v>
      </c>
      <c r="K276" s="201">
        <f t="shared" si="134"/>
        <v>30</v>
      </c>
      <c r="L276" s="202">
        <f t="shared" si="135"/>
        <v>0.27027027027027029</v>
      </c>
      <c r="M276" s="197" t="s">
        <v>591</v>
      </c>
      <c r="N276" s="203">
        <v>44328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5">
        <v>150</v>
      </c>
      <c r="B277" s="226">
        <v>43753</v>
      </c>
      <c r="C277" s="226"/>
      <c r="D277" s="227" t="s">
        <v>807</v>
      </c>
      <c r="E277" s="228" t="s">
        <v>623</v>
      </c>
      <c r="F277" s="198">
        <v>296</v>
      </c>
      <c r="G277" s="228"/>
      <c r="H277" s="228">
        <v>370</v>
      </c>
      <c r="I277" s="230">
        <v>370</v>
      </c>
      <c r="J277" s="200" t="s">
        <v>681</v>
      </c>
      <c r="K277" s="201">
        <f t="shared" si="134"/>
        <v>74</v>
      </c>
      <c r="L277" s="202">
        <f t="shared" si="135"/>
        <v>0.25</v>
      </c>
      <c r="M277" s="197" t="s">
        <v>591</v>
      </c>
      <c r="N277" s="203">
        <v>43853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5">
        <v>151</v>
      </c>
      <c r="B278" s="226">
        <v>43754</v>
      </c>
      <c r="C278" s="226"/>
      <c r="D278" s="227" t="s">
        <v>808</v>
      </c>
      <c r="E278" s="228" t="s">
        <v>623</v>
      </c>
      <c r="F278" s="198">
        <v>300</v>
      </c>
      <c r="G278" s="228"/>
      <c r="H278" s="228">
        <v>382.5</v>
      </c>
      <c r="I278" s="230">
        <v>344</v>
      </c>
      <c r="J278" s="200" t="s">
        <v>809</v>
      </c>
      <c r="K278" s="201">
        <f t="shared" si="134"/>
        <v>82.5</v>
      </c>
      <c r="L278" s="202">
        <f t="shared" si="135"/>
        <v>0.27500000000000002</v>
      </c>
      <c r="M278" s="197" t="s">
        <v>591</v>
      </c>
      <c r="N278" s="203">
        <v>44238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4">
        <v>152</v>
      </c>
      <c r="B279" s="245">
        <v>43832</v>
      </c>
      <c r="C279" s="245"/>
      <c r="D279" s="246" t="s">
        <v>810</v>
      </c>
      <c r="E279" s="53" t="s">
        <v>623</v>
      </c>
      <c r="F279" s="247" t="s">
        <v>811</v>
      </c>
      <c r="G279" s="53"/>
      <c r="H279" s="53"/>
      <c r="I279" s="248">
        <v>590</v>
      </c>
      <c r="J279" s="243" t="s">
        <v>594</v>
      </c>
      <c r="K279" s="243"/>
      <c r="L279" s="249"/>
      <c r="M279" s="250" t="s">
        <v>594</v>
      </c>
      <c r="N279" s="251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5">
        <v>153</v>
      </c>
      <c r="B280" s="226">
        <v>43966</v>
      </c>
      <c r="C280" s="226"/>
      <c r="D280" s="227" t="s">
        <v>71</v>
      </c>
      <c r="E280" s="228" t="s">
        <v>623</v>
      </c>
      <c r="F280" s="198">
        <v>67.5</v>
      </c>
      <c r="G280" s="228"/>
      <c r="H280" s="228">
        <v>86</v>
      </c>
      <c r="I280" s="230">
        <v>86</v>
      </c>
      <c r="J280" s="200" t="s">
        <v>812</v>
      </c>
      <c r="K280" s="201">
        <f t="shared" ref="K280:K287" si="136">H280-F280</f>
        <v>18.5</v>
      </c>
      <c r="L280" s="202">
        <f t="shared" ref="L280:L287" si="137">K280/F280</f>
        <v>0.27407407407407408</v>
      </c>
      <c r="M280" s="197" t="s">
        <v>591</v>
      </c>
      <c r="N280" s="203">
        <v>44008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154</v>
      </c>
      <c r="B281" s="226">
        <v>44035</v>
      </c>
      <c r="C281" s="226"/>
      <c r="D281" s="227" t="s">
        <v>482</v>
      </c>
      <c r="E281" s="228" t="s">
        <v>623</v>
      </c>
      <c r="F281" s="198">
        <v>231</v>
      </c>
      <c r="G281" s="228"/>
      <c r="H281" s="228">
        <v>281</v>
      </c>
      <c r="I281" s="230">
        <v>281</v>
      </c>
      <c r="J281" s="200" t="s">
        <v>681</v>
      </c>
      <c r="K281" s="201">
        <f t="shared" si="136"/>
        <v>50</v>
      </c>
      <c r="L281" s="202">
        <f t="shared" si="137"/>
        <v>0.21645021645021645</v>
      </c>
      <c r="M281" s="197" t="s">
        <v>591</v>
      </c>
      <c r="N281" s="203">
        <v>44358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5">
        <v>155</v>
      </c>
      <c r="B282" s="226">
        <v>44092</v>
      </c>
      <c r="C282" s="226"/>
      <c r="D282" s="227" t="s">
        <v>407</v>
      </c>
      <c r="E282" s="228" t="s">
        <v>623</v>
      </c>
      <c r="F282" s="228">
        <v>206</v>
      </c>
      <c r="G282" s="228"/>
      <c r="H282" s="228">
        <v>248</v>
      </c>
      <c r="I282" s="230">
        <v>248</v>
      </c>
      <c r="J282" s="200" t="s">
        <v>681</v>
      </c>
      <c r="K282" s="201">
        <f t="shared" si="136"/>
        <v>42</v>
      </c>
      <c r="L282" s="202">
        <f t="shared" si="137"/>
        <v>0.20388349514563106</v>
      </c>
      <c r="M282" s="197" t="s">
        <v>591</v>
      </c>
      <c r="N282" s="203">
        <v>44214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5">
        <v>156</v>
      </c>
      <c r="B283" s="226">
        <v>44140</v>
      </c>
      <c r="C283" s="226"/>
      <c r="D283" s="227" t="s">
        <v>407</v>
      </c>
      <c r="E283" s="228" t="s">
        <v>623</v>
      </c>
      <c r="F283" s="228">
        <v>182.5</v>
      </c>
      <c r="G283" s="228"/>
      <c r="H283" s="228">
        <v>248</v>
      </c>
      <c r="I283" s="230">
        <v>248</v>
      </c>
      <c r="J283" s="200" t="s">
        <v>681</v>
      </c>
      <c r="K283" s="201">
        <f t="shared" si="136"/>
        <v>65.5</v>
      </c>
      <c r="L283" s="202">
        <f t="shared" si="137"/>
        <v>0.35890410958904112</v>
      </c>
      <c r="M283" s="197" t="s">
        <v>591</v>
      </c>
      <c r="N283" s="203">
        <v>44214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157</v>
      </c>
      <c r="B284" s="226">
        <v>44140</v>
      </c>
      <c r="C284" s="226"/>
      <c r="D284" s="227" t="s">
        <v>327</v>
      </c>
      <c r="E284" s="228" t="s">
        <v>623</v>
      </c>
      <c r="F284" s="228">
        <v>247.5</v>
      </c>
      <c r="G284" s="228"/>
      <c r="H284" s="228">
        <v>320</v>
      </c>
      <c r="I284" s="230">
        <v>320</v>
      </c>
      <c r="J284" s="200" t="s">
        <v>681</v>
      </c>
      <c r="K284" s="201">
        <f t="shared" si="136"/>
        <v>72.5</v>
      </c>
      <c r="L284" s="202">
        <f t="shared" si="137"/>
        <v>0.29292929292929293</v>
      </c>
      <c r="M284" s="197" t="s">
        <v>591</v>
      </c>
      <c r="N284" s="203">
        <v>44323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5">
        <v>158</v>
      </c>
      <c r="B285" s="226">
        <v>44140</v>
      </c>
      <c r="C285" s="226"/>
      <c r="D285" s="227" t="s">
        <v>272</v>
      </c>
      <c r="E285" s="228" t="s">
        <v>623</v>
      </c>
      <c r="F285" s="198">
        <v>925</v>
      </c>
      <c r="G285" s="228"/>
      <c r="H285" s="228">
        <v>1095</v>
      </c>
      <c r="I285" s="230">
        <v>1093</v>
      </c>
      <c r="J285" s="200" t="s">
        <v>813</v>
      </c>
      <c r="K285" s="201">
        <f t="shared" si="136"/>
        <v>170</v>
      </c>
      <c r="L285" s="202">
        <f t="shared" si="137"/>
        <v>0.18378378378378379</v>
      </c>
      <c r="M285" s="197" t="s">
        <v>591</v>
      </c>
      <c r="N285" s="203">
        <v>44201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159</v>
      </c>
      <c r="B286" s="226">
        <v>44140</v>
      </c>
      <c r="C286" s="226"/>
      <c r="D286" s="227" t="s">
        <v>343</v>
      </c>
      <c r="E286" s="228" t="s">
        <v>623</v>
      </c>
      <c r="F286" s="198">
        <v>332.5</v>
      </c>
      <c r="G286" s="228"/>
      <c r="H286" s="228">
        <v>393</v>
      </c>
      <c r="I286" s="230">
        <v>406</v>
      </c>
      <c r="J286" s="200" t="s">
        <v>814</v>
      </c>
      <c r="K286" s="201">
        <f t="shared" si="136"/>
        <v>60.5</v>
      </c>
      <c r="L286" s="202">
        <f t="shared" si="137"/>
        <v>0.18195488721804512</v>
      </c>
      <c r="M286" s="197" t="s">
        <v>591</v>
      </c>
      <c r="N286" s="203">
        <v>44256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160</v>
      </c>
      <c r="B287" s="226">
        <v>44141</v>
      </c>
      <c r="C287" s="226"/>
      <c r="D287" s="227" t="s">
        <v>482</v>
      </c>
      <c r="E287" s="228" t="s">
        <v>623</v>
      </c>
      <c r="F287" s="198">
        <v>231</v>
      </c>
      <c r="G287" s="228"/>
      <c r="H287" s="228">
        <v>281</v>
      </c>
      <c r="I287" s="230">
        <v>281</v>
      </c>
      <c r="J287" s="200" t="s">
        <v>681</v>
      </c>
      <c r="K287" s="201">
        <f t="shared" si="136"/>
        <v>50</v>
      </c>
      <c r="L287" s="202">
        <f t="shared" si="137"/>
        <v>0.21645021645021645</v>
      </c>
      <c r="M287" s="197" t="s">
        <v>591</v>
      </c>
      <c r="N287" s="203">
        <v>44358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2">
        <v>161</v>
      </c>
      <c r="B288" s="245">
        <v>44187</v>
      </c>
      <c r="C288" s="245"/>
      <c r="D288" s="246" t="s">
        <v>455</v>
      </c>
      <c r="E288" s="53" t="s">
        <v>623</v>
      </c>
      <c r="F288" s="247" t="s">
        <v>815</v>
      </c>
      <c r="G288" s="53"/>
      <c r="H288" s="53"/>
      <c r="I288" s="248">
        <v>239</v>
      </c>
      <c r="J288" s="243" t="s">
        <v>594</v>
      </c>
      <c r="K288" s="243"/>
      <c r="L288" s="249"/>
      <c r="M288" s="250"/>
      <c r="N288" s="251"/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2">
        <v>162</v>
      </c>
      <c r="B289" s="245">
        <v>44258</v>
      </c>
      <c r="C289" s="245"/>
      <c r="D289" s="246" t="s">
        <v>810</v>
      </c>
      <c r="E289" s="53" t="s">
        <v>623</v>
      </c>
      <c r="F289" s="247" t="s">
        <v>811</v>
      </c>
      <c r="G289" s="53"/>
      <c r="H289" s="53"/>
      <c r="I289" s="248">
        <v>590</v>
      </c>
      <c r="J289" s="243" t="s">
        <v>594</v>
      </c>
      <c r="K289" s="243"/>
      <c r="L289" s="249"/>
      <c r="M289" s="250"/>
      <c r="N289" s="251"/>
      <c r="O289" s="1"/>
      <c r="P289" s="1"/>
      <c r="R289" s="6" t="s">
        <v>784</v>
      </c>
    </row>
    <row r="290" spans="1:26" ht="12.75" customHeight="1">
      <c r="A290" s="225">
        <v>163</v>
      </c>
      <c r="B290" s="226">
        <v>44274</v>
      </c>
      <c r="C290" s="226"/>
      <c r="D290" s="227" t="s">
        <v>343</v>
      </c>
      <c r="E290" s="228" t="s">
        <v>623</v>
      </c>
      <c r="F290" s="198">
        <v>355</v>
      </c>
      <c r="G290" s="228"/>
      <c r="H290" s="228">
        <v>422.5</v>
      </c>
      <c r="I290" s="230">
        <v>420</v>
      </c>
      <c r="J290" s="200" t="s">
        <v>816</v>
      </c>
      <c r="K290" s="201">
        <f t="shared" ref="K290:K293" si="138">H290-F290</f>
        <v>67.5</v>
      </c>
      <c r="L290" s="202">
        <f t="shared" ref="L290:L293" si="139">K290/F290</f>
        <v>0.19014084507042253</v>
      </c>
      <c r="M290" s="197" t="s">
        <v>591</v>
      </c>
      <c r="N290" s="203">
        <v>44361</v>
      </c>
      <c r="O290" s="1"/>
      <c r="R290" s="253" t="s">
        <v>784</v>
      </c>
    </row>
    <row r="291" spans="1:26" ht="12.75" customHeight="1">
      <c r="A291" s="225">
        <v>164</v>
      </c>
      <c r="B291" s="226">
        <v>44295</v>
      </c>
      <c r="C291" s="226"/>
      <c r="D291" s="227" t="s">
        <v>817</v>
      </c>
      <c r="E291" s="228" t="s">
        <v>623</v>
      </c>
      <c r="F291" s="198">
        <v>555</v>
      </c>
      <c r="G291" s="228"/>
      <c r="H291" s="228">
        <v>663</v>
      </c>
      <c r="I291" s="230">
        <v>663</v>
      </c>
      <c r="J291" s="200" t="s">
        <v>818</v>
      </c>
      <c r="K291" s="201">
        <f t="shared" si="138"/>
        <v>108</v>
      </c>
      <c r="L291" s="202">
        <f t="shared" si="139"/>
        <v>0.19459459459459461</v>
      </c>
      <c r="M291" s="197" t="s">
        <v>591</v>
      </c>
      <c r="N291" s="203">
        <v>44321</v>
      </c>
      <c r="O291" s="1"/>
      <c r="P291" s="1"/>
      <c r="Q291" s="1"/>
      <c r="R291" s="253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165</v>
      </c>
      <c r="B292" s="226">
        <v>44308</v>
      </c>
      <c r="C292" s="226"/>
      <c r="D292" s="227" t="s">
        <v>376</v>
      </c>
      <c r="E292" s="228" t="s">
        <v>623</v>
      </c>
      <c r="F292" s="198">
        <v>126.5</v>
      </c>
      <c r="G292" s="228"/>
      <c r="H292" s="228">
        <v>155</v>
      </c>
      <c r="I292" s="230">
        <v>155</v>
      </c>
      <c r="J292" s="200" t="s">
        <v>681</v>
      </c>
      <c r="K292" s="201">
        <f t="shared" si="138"/>
        <v>28.5</v>
      </c>
      <c r="L292" s="202">
        <f t="shared" si="139"/>
        <v>0.22529644268774704</v>
      </c>
      <c r="M292" s="197" t="s">
        <v>591</v>
      </c>
      <c r="N292" s="203">
        <v>44362</v>
      </c>
      <c r="O292" s="1"/>
      <c r="R292" s="253" t="s">
        <v>784</v>
      </c>
    </row>
    <row r="293" spans="1:26" ht="12.75" customHeight="1">
      <c r="A293" s="304">
        <v>166</v>
      </c>
      <c r="B293" s="305">
        <v>44368</v>
      </c>
      <c r="C293" s="305"/>
      <c r="D293" s="306" t="s">
        <v>394</v>
      </c>
      <c r="E293" s="307" t="s">
        <v>623</v>
      </c>
      <c r="F293" s="308">
        <v>287.5</v>
      </c>
      <c r="G293" s="307"/>
      <c r="H293" s="307">
        <v>245</v>
      </c>
      <c r="I293" s="309">
        <v>344</v>
      </c>
      <c r="J293" s="210" t="s">
        <v>858</v>
      </c>
      <c r="K293" s="211">
        <f t="shared" si="138"/>
        <v>-42.5</v>
      </c>
      <c r="L293" s="212">
        <f t="shared" si="139"/>
        <v>-0.14782608695652175</v>
      </c>
      <c r="M293" s="208" t="s">
        <v>604</v>
      </c>
      <c r="N293" s="205">
        <v>44508</v>
      </c>
      <c r="O293" s="1"/>
      <c r="R293" s="253" t="s">
        <v>784</v>
      </c>
    </row>
    <row r="294" spans="1:26" ht="12.75" customHeight="1">
      <c r="A294" s="252">
        <v>167</v>
      </c>
      <c r="B294" s="245">
        <v>44368</v>
      </c>
      <c r="C294" s="245"/>
      <c r="D294" s="246" t="s">
        <v>482</v>
      </c>
      <c r="E294" s="53" t="s">
        <v>623</v>
      </c>
      <c r="F294" s="247" t="s">
        <v>819</v>
      </c>
      <c r="G294" s="53"/>
      <c r="H294" s="53"/>
      <c r="I294" s="248">
        <v>320</v>
      </c>
      <c r="J294" s="243" t="s">
        <v>594</v>
      </c>
      <c r="K294" s="252"/>
      <c r="L294" s="245"/>
      <c r="M294" s="245"/>
      <c r="N294" s="246"/>
      <c r="O294" s="41"/>
      <c r="R294" s="253" t="s">
        <v>784</v>
      </c>
    </row>
    <row r="295" spans="1:26" ht="12.75" customHeight="1">
      <c r="A295" s="430">
        <v>168</v>
      </c>
      <c r="B295" s="431">
        <v>44406</v>
      </c>
      <c r="C295" s="431"/>
      <c r="D295" s="432" t="s">
        <v>376</v>
      </c>
      <c r="E295" s="433" t="s">
        <v>623</v>
      </c>
      <c r="F295" s="434">
        <v>162.5</v>
      </c>
      <c r="G295" s="433"/>
      <c r="H295" s="433">
        <v>200</v>
      </c>
      <c r="I295" s="433">
        <v>200</v>
      </c>
      <c r="J295" s="200" t="s">
        <v>681</v>
      </c>
      <c r="K295" s="201">
        <f t="shared" ref="K295" si="140">H295-F295</f>
        <v>37.5</v>
      </c>
      <c r="L295" s="202">
        <f t="shared" ref="L295" si="141">K295/F295</f>
        <v>0.23076923076923078</v>
      </c>
      <c r="M295" s="197" t="s">
        <v>591</v>
      </c>
      <c r="N295" s="203">
        <v>44571</v>
      </c>
      <c r="O295" s="41"/>
      <c r="R295" s="253" t="s">
        <v>784</v>
      </c>
    </row>
    <row r="296" spans="1:26" ht="12.75" customHeight="1">
      <c r="A296" s="225">
        <v>169</v>
      </c>
      <c r="B296" s="226">
        <v>44462</v>
      </c>
      <c r="C296" s="226"/>
      <c r="D296" s="227" t="s">
        <v>825</v>
      </c>
      <c r="E296" s="228" t="s">
        <v>623</v>
      </c>
      <c r="F296" s="198">
        <v>1235</v>
      </c>
      <c r="G296" s="228"/>
      <c r="H296" s="228">
        <v>1505</v>
      </c>
      <c r="I296" s="230">
        <v>1500</v>
      </c>
      <c r="J296" s="200" t="s">
        <v>681</v>
      </c>
      <c r="K296" s="201">
        <f t="shared" ref="K296" si="142">H296-F296</f>
        <v>270</v>
      </c>
      <c r="L296" s="202">
        <f t="shared" ref="L296" si="143">K296/F296</f>
        <v>0.21862348178137653</v>
      </c>
      <c r="M296" s="197" t="s">
        <v>591</v>
      </c>
      <c r="N296" s="203">
        <v>44564</v>
      </c>
      <c r="O296" s="1"/>
      <c r="R296" s="253" t="s">
        <v>784</v>
      </c>
    </row>
    <row r="297" spans="1:26" ht="12.75" customHeight="1">
      <c r="A297" s="275">
        <v>170</v>
      </c>
      <c r="B297" s="276">
        <v>44480</v>
      </c>
      <c r="C297" s="276"/>
      <c r="D297" s="277" t="s">
        <v>827</v>
      </c>
      <c r="E297" s="278" t="s">
        <v>623</v>
      </c>
      <c r="F297" s="279" t="s">
        <v>832</v>
      </c>
      <c r="G297" s="278"/>
      <c r="H297" s="278"/>
      <c r="I297" s="278">
        <v>145</v>
      </c>
      <c r="J297" s="280" t="s">
        <v>594</v>
      </c>
      <c r="K297" s="275"/>
      <c r="L297" s="276"/>
      <c r="M297" s="276"/>
      <c r="N297" s="277"/>
      <c r="O297" s="41"/>
      <c r="R297" s="253" t="s">
        <v>784</v>
      </c>
    </row>
    <row r="298" spans="1:26" ht="12.75" customHeight="1">
      <c r="A298" s="281">
        <v>171</v>
      </c>
      <c r="B298" s="282">
        <v>44481</v>
      </c>
      <c r="C298" s="282"/>
      <c r="D298" s="283" t="s">
        <v>261</v>
      </c>
      <c r="E298" s="284" t="s">
        <v>623</v>
      </c>
      <c r="F298" s="285" t="s">
        <v>829</v>
      </c>
      <c r="G298" s="284"/>
      <c r="H298" s="284"/>
      <c r="I298" s="284">
        <v>380</v>
      </c>
      <c r="J298" s="286" t="s">
        <v>594</v>
      </c>
      <c r="K298" s="281"/>
      <c r="L298" s="282"/>
      <c r="M298" s="282"/>
      <c r="N298" s="283"/>
      <c r="O298" s="41"/>
      <c r="R298" s="253" t="s">
        <v>784</v>
      </c>
    </row>
    <row r="299" spans="1:26" ht="12.75" customHeight="1">
      <c r="A299" s="281">
        <v>172</v>
      </c>
      <c r="B299" s="282">
        <v>44481</v>
      </c>
      <c r="C299" s="282"/>
      <c r="D299" s="283" t="s">
        <v>402</v>
      </c>
      <c r="E299" s="284" t="s">
        <v>623</v>
      </c>
      <c r="F299" s="285" t="s">
        <v>830</v>
      </c>
      <c r="G299" s="284"/>
      <c r="H299" s="284"/>
      <c r="I299" s="284">
        <v>56</v>
      </c>
      <c r="J299" s="286" t="s">
        <v>594</v>
      </c>
      <c r="K299" s="281"/>
      <c r="L299" s="282"/>
      <c r="M299" s="282"/>
      <c r="N299" s="283"/>
      <c r="O299" s="41"/>
      <c r="R299" s="253"/>
    </row>
    <row r="300" spans="1:26" ht="12.75" customHeight="1">
      <c r="A300" s="287">
        <v>173</v>
      </c>
      <c r="B300" s="282">
        <v>44551</v>
      </c>
      <c r="C300" s="287"/>
      <c r="D300" s="287" t="s">
        <v>119</v>
      </c>
      <c r="E300" s="284" t="s">
        <v>623</v>
      </c>
      <c r="F300" s="284" t="s">
        <v>871</v>
      </c>
      <c r="G300" s="284"/>
      <c r="H300" s="284"/>
      <c r="I300" s="284">
        <v>3000</v>
      </c>
      <c r="J300" s="284" t="s">
        <v>594</v>
      </c>
      <c r="K300" s="284"/>
      <c r="L300" s="284"/>
      <c r="M300" s="284"/>
      <c r="N300" s="287"/>
      <c r="O300" s="41"/>
      <c r="R300" s="253"/>
    </row>
    <row r="301" spans="1:26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253"/>
    </row>
    <row r="302" spans="1:26" ht="12.75" customHeight="1">
      <c r="A302" s="252"/>
      <c r="B302" s="254" t="s">
        <v>820</v>
      </c>
      <c r="F302" s="56"/>
      <c r="G302" s="56"/>
      <c r="H302" s="56"/>
      <c r="I302" s="56"/>
      <c r="J302" s="41"/>
      <c r="K302" s="56"/>
      <c r="L302" s="56"/>
      <c r="M302" s="56"/>
      <c r="O302" s="41"/>
      <c r="R302" s="253"/>
    </row>
    <row r="303" spans="1:26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26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A312" s="255"/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A313" s="255"/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A314" s="53"/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</sheetData>
  <autoFilter ref="R1:R31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2022-01-19T17:30:59Z</dcterms:modified>
</cp:coreProperties>
</file>